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Youtube/01. Dash vendas Simples/"/>
    </mc:Choice>
  </mc:AlternateContent>
  <xr:revisionPtr revIDLastSave="307" documentId="13_ncr:1_{3D213B6F-ADC9-4DF9-A409-A6C51CBC5293}" xr6:coauthVersionLast="47" xr6:coauthVersionMax="47" xr10:uidLastSave="{F57AD2BE-6877-4B6F-AA53-6471858F9BFD}"/>
  <bookViews>
    <workbookView xWindow="-120" yWindow="-120" windowWidth="20730" windowHeight="11040" xr2:uid="{63A6B7C2-212F-4B65-B1FE-C9C0E6141DAF}"/>
  </bookViews>
  <sheets>
    <sheet name="Dashboard" sheetId="36" r:id="rId1"/>
    <sheet name="Varejistas" sheetId="32" r:id="rId2"/>
    <sheet name="Categorias" sheetId="33" r:id="rId3"/>
    <sheet name="Datas" sheetId="34" r:id="rId4"/>
    <sheet name="Estados" sheetId="35" r:id="rId5"/>
    <sheet name="ExtraçãoDados" sheetId="1" r:id="rId6"/>
  </sheets>
  <definedNames>
    <definedName name="_xlnm._FilterDatabase" localSheetId="5" hidden="1">ExtraçãoDados!$B$6:$M$2111</definedName>
    <definedName name="_xlchart.v5.0" hidden="1">Estados!$D$5</definedName>
    <definedName name="_xlchart.v5.1" hidden="1">Estados!$D$6:$D$32</definedName>
    <definedName name="_xlchart.v5.10" hidden="1">Estados!$E$5</definedName>
    <definedName name="_xlchart.v5.11" hidden="1">Estados!$E$6:$E$32</definedName>
    <definedName name="_xlchart.v5.12" hidden="1">Estados!$D$5</definedName>
    <definedName name="_xlchart.v5.13" hidden="1">Estados!$D$6:$D$32</definedName>
    <definedName name="_xlchart.v5.14" hidden="1">Estados!$E$5</definedName>
    <definedName name="_xlchart.v5.15" hidden="1">Estados!$E$6:$E$32</definedName>
    <definedName name="_xlchart.v5.16" hidden="1">Estados!$D$5</definedName>
    <definedName name="_xlchart.v5.17" hidden="1">Estados!$D$6:$D$32</definedName>
    <definedName name="_xlchart.v5.18" hidden="1">Estados!$E$5</definedName>
    <definedName name="_xlchart.v5.19" hidden="1">Estados!$E$6:$E$32</definedName>
    <definedName name="_xlchart.v5.2" hidden="1">Estados!$E$5</definedName>
    <definedName name="_xlchart.v5.3" hidden="1">Estados!$E$6:$E$32</definedName>
    <definedName name="_xlchart.v5.4" hidden="1">Estados!$D$5</definedName>
    <definedName name="_xlchart.v5.5" hidden="1">Estados!$D$6:$D$32</definedName>
    <definedName name="_xlchart.v5.6" hidden="1">Estados!$E$5</definedName>
    <definedName name="_xlchart.v5.7" hidden="1">Estados!$E$6:$E$32</definedName>
    <definedName name="_xlchart.v5.8" hidden="1">Estados!$D$5</definedName>
    <definedName name="_xlchart.v5.9" hidden="1">Estados!$D$6:$D$32</definedName>
    <definedName name="_xlcn.WorksheetConnection_Planilha2E3F131" hidden="1">Categorias!$E$3:$F$13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1"/>
        </x15:connection>
      </ext>
    </extLst>
  </connection>
</connections>
</file>

<file path=xl/sharedStrings.xml><?xml version="1.0" encoding="utf-8"?>
<sst xmlns="http://schemas.openxmlformats.org/spreadsheetml/2006/main" count="12740" uniqueCount="109">
  <si>
    <t xml:space="preserve">Departamento de Vendas </t>
  </si>
  <si>
    <t>Lojista</t>
  </si>
  <si>
    <t>Categoria</t>
  </si>
  <si>
    <t>Data</t>
  </si>
  <si>
    <t>Região</t>
  </si>
  <si>
    <t>Estado</t>
  </si>
  <si>
    <t>Cidade</t>
  </si>
  <si>
    <t>Produto</t>
  </si>
  <si>
    <t>Preço Unitário</t>
  </si>
  <si>
    <t>Quantidade</t>
  </si>
  <si>
    <t>Receita Bruta</t>
  </si>
  <si>
    <t>Margem Bruta</t>
  </si>
  <si>
    <t>%Margem</t>
  </si>
  <si>
    <t>Americanas</t>
  </si>
  <si>
    <t>Loja Fisica</t>
  </si>
  <si>
    <t>Centro-oeste</t>
  </si>
  <si>
    <t>Distrito Federal</t>
  </si>
  <si>
    <t>Brasilia</t>
  </si>
  <si>
    <t>Desktop Ultra</t>
  </si>
  <si>
    <t>Teclado Gamer</t>
  </si>
  <si>
    <t>E-Commerce</t>
  </si>
  <si>
    <t>Monitor 20 pol</t>
  </si>
  <si>
    <t>Kalunga</t>
  </si>
  <si>
    <t>TV Ultra</t>
  </si>
  <si>
    <t>Fast Shop</t>
  </si>
  <si>
    <t>Teclado</t>
  </si>
  <si>
    <t>Monitor 27 pol</t>
  </si>
  <si>
    <t>Carrefour</t>
  </si>
  <si>
    <t>Monitor 24 pol</t>
  </si>
  <si>
    <t>Desktop Pro</t>
  </si>
  <si>
    <t>TV LED HD</t>
  </si>
  <si>
    <t>Notebook 20</t>
  </si>
  <si>
    <t>Notebook 15</t>
  </si>
  <si>
    <t>Desktop Basic</t>
  </si>
  <si>
    <t>Magazine Luiza</t>
  </si>
  <si>
    <t>Notebook 17</t>
  </si>
  <si>
    <t>Goias</t>
  </si>
  <si>
    <t>Goiania</t>
  </si>
  <si>
    <t>Mato Grosso</t>
  </si>
  <si>
    <t>Cuiabá</t>
  </si>
  <si>
    <t>Mato Grosso do Sul</t>
  </si>
  <si>
    <t>Campo Grande</t>
  </si>
  <si>
    <t>Nordeste</t>
  </si>
  <si>
    <t>Bahia</t>
  </si>
  <si>
    <t>Salvador</t>
  </si>
  <si>
    <t>Ceará</t>
  </si>
  <si>
    <t>Fortaleza</t>
  </si>
  <si>
    <t>Pernambuco</t>
  </si>
  <si>
    <t>Recife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</si>
  <si>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</si>
  <si>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</si>
  <si>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</si>
  <si>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</si>
  <si>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</si>
  <si>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</si>
  <si>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</si>
  <si>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</si>
  <si>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</si>
  <si>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</si>
  <si>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</si>
  <si>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</si>
  <si>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Norte</t>
  </si>
  <si>
    <t>Amazonas</t>
  </si>
  <si>
    <t>Manaus</t>
  </si>
  <si>
    <t>Pará</t>
  </si>
  <si>
    <t>Belém</t>
  </si>
  <si>
    <t>Tocantins</t>
  </si>
  <si>
    <t>Palmas</t>
  </si>
  <si>
    <t>Acre</t>
  </si>
  <si>
    <t>Rio Branco</t>
  </si>
  <si>
    <t>Roraima</t>
  </si>
  <si>
    <t>Boa Vista</t>
  </si>
  <si>
    <t>Amapá</t>
  </si>
  <si>
    <t>Macapá</t>
  </si>
  <si>
    <t>Rondonia</t>
  </si>
  <si>
    <t>Porto Velho</t>
  </si>
  <si>
    <t>Sudeste</t>
  </si>
  <si>
    <t>Minas Gerais</t>
  </si>
  <si>
    <t>Belo Horizonte</t>
  </si>
  <si>
    <t>Espirito Santo</t>
  </si>
  <si>
    <t>Vitória</t>
  </si>
  <si>
    <t>Rio de Janeiro</t>
  </si>
  <si>
    <t>São Paulo</t>
  </si>
  <si>
    <t>Sul</t>
  </si>
  <si>
    <t>Paraná</t>
  </si>
  <si>
    <t>Curitiba</t>
  </si>
  <si>
    <t>Rio Grande do Sul</t>
  </si>
  <si>
    <t>Porto Alegre</t>
  </si>
  <si>
    <t>Santa Catarina</t>
  </si>
  <si>
    <t>Florianopolis</t>
  </si>
  <si>
    <t>Soma de Receita Bruta</t>
  </si>
  <si>
    <t>Rótulos de Linha</t>
  </si>
  <si>
    <t>Total Geral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</si>
  <si>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</si>
  <si>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</si>
  <si>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</si>
  <si>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</si>
  <si>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</si>
  <si>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</si>
  <si>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</si>
  <si>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</si>
  <si>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</si>
  <si>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</si>
  <si>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</si>
  <si>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</si>
  <si>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</si>
  <si>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2023</t>
  </si>
  <si>
    <t xml:space="preserve">Estado 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</si>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</sst>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.0%"/>
    <numFmt numFmtId="165" formatCode="&quot;R$&quot;\ #,##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166" fontId="0" fillId="0" borderId="0" xfId="1" applyNumberFormat="1" applyFont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2" fillId="2" borderId="0" xfId="0" applyFont="1" applyFill="1" applyAlignment="1">
      <alignment horizontal="left"/>
    </xf>
  </cellXfs>
  <cellStyles count="2">
    <cellStyle name="Moeda" xfId="1" builtinId="4"/>
    <cellStyle name="Normal" xfId="0" builtinId="0"/>
  </cellStyles>
  <dxfs count="7"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6"/>
      <tableStyleElement type="headerRow" dxfId="5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4"/>
    </tableStyle>
  </tableStyles>
  <colors>
    <mruColors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Lucas.xlsx]Categorias!Tabela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bg1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57218892245667"/>
          <c:y val="0.12473791460623782"/>
          <c:w val="0.60732372457261918"/>
          <c:h val="0.87526208539376216"/>
        </c:manualLayout>
      </c:layout>
      <c:pie3DChart>
        <c:varyColors val="1"/>
        <c:ser>
          <c:idx val="0"/>
          <c:order val="0"/>
          <c:tx>
            <c:strRef>
              <c:f>Categorias!$B$5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B-4240-9057-9DE212B36EA7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B-4240-9057-9DE212B36EA7}"/>
              </c:ext>
            </c:extLst>
          </c:dPt>
          <c:cat>
            <c:strRef>
              <c:f>Categorias!$A$6:$A$8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Categorias!$B$6:$B$8</c:f>
              <c:numCache>
                <c:formatCode>_-"R$"\ * #,##0_-;\-"R$"\ * #,##0_-;_-"R$"\ * "-"??_-;_-@_-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B-4240-9057-9DE212B3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70089928925237"/>
          <c:y val="6.2397845194412651E-4"/>
          <c:w val="0.31815926690388674"/>
          <c:h val="0.31048679381046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Lucas.xlsx]Varejistas!Tabela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Varejistas!$B$5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Varejistas!$A$6:$A$11</c:f>
              <c:strCache>
                <c:ptCount val="5"/>
                <c:pt idx="0">
                  <c:v>Magazine Luiza</c:v>
                </c:pt>
                <c:pt idx="1">
                  <c:v>Fast Shop</c:v>
                </c:pt>
                <c:pt idx="2">
                  <c:v>Kalunga</c:v>
                </c:pt>
                <c:pt idx="3">
                  <c:v>Carrefour</c:v>
                </c:pt>
                <c:pt idx="4">
                  <c:v>Americanas</c:v>
                </c:pt>
              </c:strCache>
            </c:strRef>
          </c:cat>
          <c:val>
            <c:numRef>
              <c:f>Varejistas!$B$6:$B$11</c:f>
              <c:numCache>
                <c:formatCode>_("R$"* #,##0.00_);_("R$"* \(#,##0.00\);_("R$"* "-"??_);_(@_)</c:formatCode>
                <c:ptCount val="5"/>
                <c:pt idx="0">
                  <c:v>3980698</c:v>
                </c:pt>
                <c:pt idx="1">
                  <c:v>6199402</c:v>
                </c:pt>
                <c:pt idx="2">
                  <c:v>6504532</c:v>
                </c:pt>
                <c:pt idx="3">
                  <c:v>12942258</c:v>
                </c:pt>
                <c:pt idx="4">
                  <c:v>22028732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E-4D4A-B5C4-DDBC20E0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840"/>
        <c:axId val="453600192"/>
      </c:barChart>
      <c:catAx>
        <c:axId val="52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600192"/>
        <c:crosses val="autoZero"/>
        <c:auto val="1"/>
        <c:lblAlgn val="ctr"/>
        <c:lblOffset val="100"/>
        <c:noMultiLvlLbl val="0"/>
      </c:catAx>
      <c:valAx>
        <c:axId val="453600192"/>
        <c:scaling>
          <c:orientation val="minMax"/>
        </c:scaling>
        <c:delete val="0"/>
        <c:axPos val="b"/>
        <c:numFmt formatCode="&quot;R$&quot;\ #.##0&quot;mi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7840"/>
        <c:crosses val="autoZero"/>
        <c:crossBetween val="between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Lucas.xlsx]Datas!Tabela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Datas!$A$6:$A$28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Datas!$B$6:$B$28</c:f>
              <c:numCache>
                <c:formatCode>_-"R$"\ * #,##0_-;\-"R$"\ * #,##0_-;_-"R$"\ * "-"??_-;_-@_-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2-4CB9-9143-E4997E42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6784"/>
        <c:axId val="537846960"/>
      </c:lineChart>
      <c:catAx>
        <c:axId val="457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46960"/>
        <c:crosses val="autoZero"/>
        <c:auto val="1"/>
        <c:lblAlgn val="ctr"/>
        <c:lblOffset val="100"/>
        <c:noMultiLvlLbl val="0"/>
      </c:catAx>
      <c:valAx>
        <c:axId val="537846960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Lucas.xlsx]Varejistas!Tabela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Varejistas!$B$5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Varejistas!$A$6:$A$11</c:f>
              <c:strCache>
                <c:ptCount val="5"/>
                <c:pt idx="0">
                  <c:v>Magazine Luiza</c:v>
                </c:pt>
                <c:pt idx="1">
                  <c:v>Fast Shop</c:v>
                </c:pt>
                <c:pt idx="2">
                  <c:v>Kalunga</c:v>
                </c:pt>
                <c:pt idx="3">
                  <c:v>Carrefour</c:v>
                </c:pt>
                <c:pt idx="4">
                  <c:v>Americanas</c:v>
                </c:pt>
              </c:strCache>
            </c:strRef>
          </c:cat>
          <c:val>
            <c:numRef>
              <c:f>Varejistas!$B$6:$B$11</c:f>
              <c:numCache>
                <c:formatCode>_("R$"* #,##0.00_);_("R$"* \(#,##0.00\);_("R$"* "-"??_);_(@_)</c:formatCode>
                <c:ptCount val="5"/>
                <c:pt idx="0">
                  <c:v>3980698</c:v>
                </c:pt>
                <c:pt idx="1">
                  <c:v>6199402</c:v>
                </c:pt>
                <c:pt idx="2">
                  <c:v>6504532</c:v>
                </c:pt>
                <c:pt idx="3">
                  <c:v>12942258</c:v>
                </c:pt>
                <c:pt idx="4">
                  <c:v>22028732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4-4D5C-8ED8-D80AED1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840"/>
        <c:axId val="453600192"/>
      </c:barChart>
      <c:catAx>
        <c:axId val="52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600192"/>
        <c:crosses val="autoZero"/>
        <c:auto val="1"/>
        <c:lblAlgn val="ctr"/>
        <c:lblOffset val="100"/>
        <c:noMultiLvlLbl val="0"/>
      </c:catAx>
      <c:valAx>
        <c:axId val="4536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Lucas.xlsx]Categorias!Tabela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Categorias!$B$5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37-4993-94EF-B03CBD009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37-4993-94EF-B03CBD0094B8}"/>
              </c:ext>
            </c:extLst>
          </c:dPt>
          <c:cat>
            <c:strRef>
              <c:f>Categorias!$A$6:$A$8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Categorias!$B$6:$B$8</c:f>
              <c:numCache>
                <c:formatCode>_-"R$"\ * #,##0_-;\-"R$"\ * #,##0_-;_-"R$"\ * "-"??_-;_-@_-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00C-8A78-FFF53BD3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[Versão Lucas.xlsx]Datas!Tabela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Datas!$B$5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Datas!$A$6:$A$28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Datas!$B$6:$B$28</c:f>
              <c:numCache>
                <c:formatCode>_-"R$"\ * #,##0_-;\-"R$"\ * #,##0_-;_-"R$"\ * "-"??_-;_-@_-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C23-87C6-00FE903E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76784"/>
        <c:axId val="537846960"/>
      </c:lineChart>
      <c:catAx>
        <c:axId val="457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46960"/>
        <c:crosses val="autoZero"/>
        <c:auto val="1"/>
        <c:lblAlgn val="ctr"/>
        <c:lblOffset val="100"/>
        <c:noMultiLvlLbl val="0"/>
      </c:catAx>
      <c:valAx>
        <c:axId val="537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B864FD88-29DE-42DD-A011-25B83F501B13}">
          <cx:tx>
            <cx:txData>
              <cx:f>_xlchart.v5.6</cx:f>
              <cx:v>Receita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1H3ZbtzImuarGL4eqhjc2ehq4HDNTO2bLfuGSEsy9yW5k2/TmOu+mzeoF5svJMtmhuhkuY4HGAk4
VXWcSX3x72vQ/3nf/8d98rgt3/VpklX/cd//+T6o6+I//vijug8e0211lIb3ZV7lX+uj+zz9I//6
Nbx//OOh3HZh5v8h8ET64z7YlvVj//6//hO/zX/MT/L7bR3m2WXzWA5Xj1WT1NWBz2Y/erd9SMPM
Cqu6DO9r8uf7f6XbMc+21ft3j1kd1sPNUDz++X7vW+/f/cH+rle47xIcrW4e8CwnHhFBEHRdJ/zz
j/D+XZJn/svnCn8E8hSBqOL3z5/Bz7YpfsHfOdLTgbYPD+VjVYGmp39Pn9wjAB+cvn93nzdZTRnn
g4d/vjfKbRUm79+FVW4+f2Lm9PjG1RO9f+zz/L/+k/kDcID5k4lYWHYtffRaKvfl42+UiH6kq5qs
8ZL6TSIqIxH1SCNEExVBev6C/AL+TSILx/mJNJ6eYiVhvi1JGNsg3L5w4zcYBxEgC0HneVHfl4Go
Hck8EURdVWE69OcF9VkGiweZF8K3xxgpGP96W1L4V7L189/qpPQjRREgBFX5ZhIaIw75SBVlovAa
9WT4wed7Tmr5RPMC+U4KI5J/nbwxkaTb4q//fmHKv28ZCAqiIvHPzH7+JyMSmRzxEsTBC/KzzMgL
+ve4sXCin0jkGyWsQC7elkAutuXvlAdHjiRRF2EewjcLAbunYVzSjiSYj6YJ2jeh7Ytj8Tzz0vj2
GCOMizfmsEzkfr9VGuKRqoki0fVvus8z0qDhQ9N0nsjItqaOavkk83J4eY4RhGm/Mat4LLNt+qW5
z1/Y8u+7Kk474jXEBl1FHH/6YYUhHenIcEV86dk0kG9NZXLxtw41L5fps4xsLt6YbOyqCMuwzt9d
b7P6d8pH4I9EXlFVnhoM/WEiifT0uSBoirQvGJzor//5e0eal86rX8CIyL5+W+Zzk99DNmH2O+tD
wh8JGq/uZbpMYBF5WXxyZy/WNbWev3WmefFMHmUEc3P+tgTzXMLDdpzHh8dyi0L2mUW/wbsRpL66
QAgvwTr2BIMyEeWJDOf33e1NBfMrZ5qXz+vfwIjJct6WmNw8/K1lC1GOFJ0XVV7+VrcwvRVJPxJk
TdR45AIvnm8qIpznr/8+aMzzgnl5jhGH+8as5nRbbrPgr//9W4PNkUwkCcx+tgmezcwkCcEI0UgT
6JfwwyQDf+tM81KZPMoI5vSN5cunW7gyFw3R6neKBp5MIZJOdEXZ92SycsTroiCSb/kBW93/zeP8
TCoTWli53Lwt/zVhxLsHJGrN7ww0SNMk2I7Of+s6spYjSxCfAhnBn80lAr92uEVhfSeQldkby9lO
Q/Tz37nICsKDnv4X2/oEXWSCjBm9++/S2MsOxCNdlBV851tbX3zJSZ7bM3/3WD+R0x5RrITct2VV
6HFswy/bF/78hpxNPSIimmP6C+9ZUxKlI03BvEWXv40AGOHQE/31P4ePNC+YH08yQrkw3p5Qst/a
sxFktNAwdIGDe478TMufJmsaPCCB1Tz/vGjEs8VQ1i6c6OcyeXqQFQlmW29pDHYRbpvwhSe/wUrk
I8LLRP3Rt2GzZ+FI44kuafIPgU2zZ3qev/7n0IF+Io9vz7HiWL8tcVyF+buHx3ebbfYYlr8zTxMw
FEPFgtT527CFNRSMlHW4L/2lFc14r79/sHn5sM8zcrravD05uXAdkJWVvzvLsUVwSGd/MQ+QYSMy
JPE9d2aGyaJ8JMDMJB79t7msjTL72+mQUS6e7ucSe/VLWLGdvVmx/fZUW6TjNV0W2E4oZmoCGtki
PnwWFjzi1OPtC2sh/f87onr6Faygrt+YoPLsIc9+61qAdqQqhLZsfjLeUZBc8/iGpn/r+2DisCcn
HOmv/7Nwpp/I58ejrFzeWHfnKkdanf7GtBrpgCDRts3LSgYzR8AmkyKrEnql31adXkll8UA/k8m3
B1mJvLEEjg52tu/Mbb0tUb+9qOxvyOQE9UjGWAfFKP719LPf4MFwWpaIJmCO8OzXmIzh7x9sXkDs
84ycrs235dGu0RJ9d7Ftkt+a1YlHsijqik4zO/oD69hrGKCXLWiaor0sfTArNn/vUD+Rz4QgVjZv
bK/j+rH0w+J3ZnAYwGE3E4ajMhIR1SP8Me0isKJYPsNP5PDyICuE/89H1T+pkp9D7rP/2vvKr+7I
QgTi0w/PlKCyePRc5LwspjEJ2cva6s9PMi+Il+f2Tv3/egv25xuy3xeILcQG+2nzeLIke/jTJwKx
D808ujcA3SPzJe6sH/58L4Kf39eZ6W/YS6NeuPTM3ZfvP26rGnvNgnakSXThSVElXVBUGUbSPT59
pCI9Q+tNkGTYlKLC571/l6HuCv58j2oIawgYdmtExzoILyESVXlDP+JEbPWg/aNgIVQVFVHQyPdl
74s8Gfw8+86Jb///XdakF3mY1dWf7wmGGsXz1+hJZQWdC1GVMBrEeJ2njVp8fr+9wkI5/fb/arym
GMaQXHZmZ3eKEZg7sz6ujdGUnOpEcnijMJPTxpgwaAYVRE9AseOiydikVFRFIdh3UUXMjKegni4W
vlcXldFkXwX+1q+2pK4MbSwNz7tUJCxmfxfHDBpBcbkPR9f/iETbAdgEFDUGrvNTjdN2eWVIp4OZ
tUa5lkx5VT1yZ71viLJRfxhusk14Ll7IGMUcgn6NTDQV5CryUxccstojdCAk6pMEyFx2TsS1RzJj
EERTUjlT9gvrMBgjS0VSsAqM5FMjGuFVqA20ZspWVQsFqS3BVu9UvqtvSGDwH/LPOzOojd7s7foy
KU1eMzJXXUAW+H0OAxkqLAgKtpFlXscq/z5ylJVDJgfkMjppbNXqzPrEXwVmZGlWYqWnykW41jfd
uWj6Zuh4cPOHeCzPYGsy9nLoZi5WDaiyTTTYlzgx4DrwOKnHnRHJXGK0xN/E6dguqC2ZIROGKUGP
0MmA6TFk6vGYZHGg3nGekprjyPNmTMrGUHs9MrU4WVcF/2HQRWM3CsextkQoodryw1YVtBhlaBMK
BxFFuShJDLwaZyQoelBaW51dfEo37Yo75TbeF86KkFweYiqrS2jWQJnAVfxDVyVFYXSpE7JoCDql
NCOhtFv/0eNURwl6o4l1A/NTQ4gFw0tiwwtUO437tVRmblbFdrpbFdljIw4LvKc2OqH923ngJGWZ
zv+ebHwi5TEda1UK9NIkYm+o+UPZohA9SDFjq68QGD3q4UWbNvZgIm4hGElupB/k3FCdxIpP5c9N
ZUv36Y3mxE5zvMRtePqDxNHPJ8SVAtnVfAriFEW1g1Exs1I/i+vAKnea7QeaEQu607X1guX8RMjf
mfpk1hPcPE6aYqQkk+t4q997I7x/cq6eCdelZg6hIYVGiQDgO/jKYW7PMVtXoMKKLvEouhhmc7yq
7OSgrMyAS5yY941eTAwi3dXRYPDpbgGNtZwn2U7hGAbHeioPRbirzEqojru8+BRXO2IEncF1vany
vSkX/onCpWcjxweGzDWrf4tcnTqWCaMzrahUJQe5gtbZpTYaFR+Yo9wakfco+mglH9TkOVtBoatq
UBf8U2ZsN4nFSk53Cpi7LhNnsMNjsuJs7aTvLO9esAp3OaIvQdLPJwQqQ4cgyAOyhPYS6XMYLOUM
rPOlMkRdjltiCDMCgg0DMfpxlAyDVpn80BZWLWntppT5xNUKqXGavAu2Q1vJRjW2tSEpiS33I395
mLNMqHk6Ap1WY1tKxFCUMIytlaogLR+BSumDFp1V8a3UoHI8JLxZiKcLC9g0wZIDo6lZG6SV18MV
1K1ka8VgjZxn1vn2MAqZg6FdQQ1td/CUVchEliMtjP3KlK+Dm+iBCw1x5UWGZjWfKmu3bn0nsptV
/HEBlpo148VxOwBOHEavomZkIlhcEoHjx6AyO5M3uw/EihzOjI9DO75VrNaOL0Q7RoKg8EbkHoae
UVBRIU8ta3qJUGYyMT1RYHYEBKs9fysMSWH4u+rzYYwn+b8iT0M1jOUuBEHW8EbfVwpeCytTcv3V
YArmcNqvxrPR9Az/jl9pC/57VogTOMYiqiAfdL2FOga7+Bgp96daUNyoGRby51kYXYAfwd0OVCSM
80ryhC94CTB5Kpl5pRu75DYa7g7zbg6ENuYURcbwW9FpnTJxIB1pVEGqpcrsA+Ga9xF5hCjLjYGU
C6o/pwi4NSQjs9HRRGILnqLjCilW6soMde+KlO1xF/ZYID1kw0sQjJYHUUWqQQAE3Ei46QefrOOh
7peC2kwMxaYAWmS4hIk7TjL9fMIyXalrEioVHOKmbQ3vUjIbV4uMnatZ+ungxBf5RWoVZqj9I2NC
USrJkigiyNDrI1PkIOAarqoahNO4J1CH8gMnlOt/wMQJBuNrc0WUc5+0lVkEqCnGz0GhLqSUsyo3
QWDMJya9yAcNEHQxcvixMLpRtcI+WICZSz7obrpKCySeqHRDesotNW1QnTZDZbYecdSddF613iYe
eqRWbeQZns/feET/WOWF3bW6ExcphpS/rI8qr2PogLpBZqvQrFWKfshGKEpxwXF3qbrk9+bcushr
6GWIuA2M8mifwmqsR6X3EJq1z5lgIGsm1s6VOiOSVqGbrkW7/zCeBsc+MaqP3lWyYAhzchQJFpkU
QSX0Asc+uoaeSqTHMjRFfvAU32pHzogabkGM8yiwWGQeWKRWGRq1WI/xp6ARTt7hgk86iiFZaqzD
oppVFhEW/QJDWT0x6lEkhRwngJGNzubQj8lvfTc6y+xhJS2oxX7rR3nOZiR0kjB4p7srDEUt0aQh
ThGMG3Gj9pURhh+4NDZCv1hgHduAeYXEEKWrodwWAYJvf5/dFI2dCSYqZsXi7+pt7+a1GXzWnMIt
NqGzVFrNiY1WjDxtwWgi7V5P+dnFQ7cjXYYYKe3OuKy0VTk89zPFPiw3tgPyTCJ6daqGYhk9EHqO
idxEKePKhuTPoV9caRe9JZlAtdSrws4+hie7E9FM7KQ3g9PBN7rLBXxKB5t6yKiNkXlIaFGwNu6J
uV6lKehEKfehtTgjtYlnZFa88W3hE23opa7v5rkRXAknimd1vLHUBZrVp8kRhH0WDEoval2BI0j+
qR8Mhhc166DcFsRbKHCWgBiDJ5XGDw0FEsezLrhuxI9heV714YLa/kSmP3jKOG4hL+SkoDjRWtsI
G+mqRTHVnMU2dxaatR2dR7xR2wI8toHExV9swswfAGFDoy1TXnjK4idKFY1d2us5Mi/BHZ16Ldiw
oFV2nN7qZm8WW8Go3QLNvBLtIGGlLgRggbKRVSlMS+ltXjSw+afuwQQ9LZNE7ry+NCu7PFHPdQMK
7Uqf5NVgo7fnaFZ6Qmx545uxNaxLd+d0q3Ihk5qT9PQIjIvylbJGKjiUphpmRqje7Hhb1Fsz7Beq
LmEJiPFQYRcH8iiB1mTNu9R089jITd3OXcXqzcGSzf6qtjuL2vBw3Ji9Q8VdnOjrJYf1VMe+Yjst
dlHBI8kRGY+VxShy61EtUb1zTnsXXu2u0O2zihOlcqTb8LJeJ1ZuqnZ+oojmUK04zVSQLa/0C20h
sFL9Zk+iY5ke/8PFB6JSpk0UoC9qMY31sUR3RLBzb2fK7VLsFqgED2EwEtb8QpHDki9RMkUX6rq9
kzaCmdpJYGgfUHGY2ifihq58KaEf95DYge3Z4jqwezuxQ2vJg81G3ynFjBpk+di3OwkU0/q0Okuc
diWdl2e8EVr58WGP/VrjcPNaJYKEXRBZFtmcqU/kni+JUpsZJhKqvFG8M3n4nDYfD8MI9Mj7DKY4
eFWLLqoQIpsd7erIU0LUCmbpaG5/omxPm9XO5ncmsWJbsMONZknXiAxr71pDt680Bd4gicE7slm6
+rJPex2oaAsXb47BNQ1eEAWmwYF5U5CLnt9C4OW6+ZrdkJPG3Zm5i1i1KpzQ9qzGyUZTzOzcqRW4
1cVO0mvW7x1BZAraYMcHkkaPkDWYeklmcEctPrG8NU1Jkt7iHaQkdr4kitcOdR+Xseyc7CC5MGhN
5VJdq+fJTWDGtrLRbrP1aAm3O2i7pX/urNqsUrMfjAydfjPYqHgLyKFygLy26/1zMIFa45MyGjTQ
L8jGmBun/qpyPas2AtlRDMlJHd0iC8FknuVYAqWjKegjY+aphuR55MLWjPX+vEczxtbVwuL4qDDF
vF0sueYp/AHH2HGKdo8n+XELO9bccCV/7Fe6ma6JHVuoD9xlnVqij9HqSCrLLtOi1mzrbq12gSOJ
sZvo4lqrF0IV5dS+Pet09Z/WWTLmmewQqA2CtGvzHTjpt+tcj6wAzaZYMrqMdzv5l1s/uozrO6gR
sJcLP8JkWl1XYN43iK2JXugqLD3JaJU6MJKU3B7Wyddpui7jxSH0eh2mOwob9Louzrwi1FqzjPnz
oanu89ovjWrH9QtJ3UwtAiRsTKLskRSNiFSSk6AmaHG4i2O5NWtLS23lq7pKrMBS1i2m3ooh3JXb
4bq6Dp2l2DKTzO0DMyZQl2jiNBmAo9AYrmrRVO/1e97OLN/WTdlVrneJWd0Jd+mDgHCTmEuJxSyL
J4QzNhHXhZhWRGrNXTYY5QDfkn4t0vvDcpz1LVP2MobQo9XcoQdCLa8urf4u3pbryg2s0BQ4J76p
bmp3KVGdM/YJpMS4c6UqY2moARlkwaqo4m0kJgsVx8ykjAoPaRD2bSUJF3D2tabq2ySWPKSeATrl
9+W6cHKz5w3YXWz2l2pgchvB4D+qndFHCxo7L7cf0IzCtnJY6MkA0/Cq0FDK1BTGD0PV/XKuBwJV
XsGbeegul8gQSEZd8cJRaU25Vn3H72Jikaa2DmvHLCkTEIaULiqHqMphAiLBZLGsrET0b/l2qbEx
C6PR4SKGXwRzhn1h9bonZ2lVg5Yg+6jxistFpWbUWrCQwi3gsI3xYUjoRa0SqcxQZJiGh3bid5/D
7Nenh3SDW+ZBEAbyPM94jlbqtXLYVcCpUY/4mSnpDxE2EDiCKhAKeVhIwkyGhsxMRotcQn4qsP3K
LmzbWBABl+nGYPYWd9e4vh2bnaOccGbn+pdCZ/huZY07U3yUOaM6LpeUfmZABZonh2D1kUfrXJZx
iKows7Vk705r3vAe2o1wL5q5FWw80z/frQ6TThWDia0AxVgATRSZl9mCJ1DqIRL6DolRkDnFoF62
WmPVXWir5aMAi+C50eWXQh95naGDVEnAAqVIZ+FskO2zMUt3ESJ6Z7aWPxqybrShITtkVR8HH6t7
shEcydEc/UN+Li9kEzMjK4ArytNboFTsgDFRwRdiNSgLgFd2nrmyU7mcubOqxvTOBWTBxelSHJwL
wGiU8qKA5S+CCQyDOORqsNtxsM5o3Z50Zrgz9dCIN7otGQnanFZiDM5gpdZyeTcTKPaQWb+QDKi6
NCATJTbE4Tqvd7/u4GhrmOh4V83T/H3f83i7kPezXYbkYsetoqH40g680+dLE7lZQuC4oC8YhYON
+zC4jNiNY560ZuGtfQVj2+L6sCHMeDa8xfAHAFMhRJIcBX2WQitGLzF2RfZVzocPqVqMC85mCYhJ
MMe49UQ1B8MSRf/Q5dwxumGx0fXeAs7M9gD0HK0k5LEC9k7oS5ymad+IhkvcBgWc2om2yTfemric
O55mprcQSOcyoD0kxnPpVdikWp8jXp+iLWfHKGi5yhABR+tpcc1ZS5AzJcEeIhNWW2yqteEAxKrQ
CkMuJEeWfNsL1ZNw0D4nPL/onan8XzlKDW/1oTsE1HPtc7PK8zQRdIgtOCnWiondgXVrNFb7QVpl
i4nrvIOky7C4zImbuAqT4JEe64djiSpkKI3oZmc3tr9qULFmxxychuzKgyGaghVbnLXUAptpggJv
gs2YWojl0bLbATs5gTRd/VzQnjonniWejWfkMlynreGvhbvMzk41s717KNxgoQqbM3e88gK9QLr3
92p+x3VluFMb+K08j+4boXGziKwOG/wSBGPwgt/xXNjQmN/sDK79zAULAHOGPqWBMfSIyEMQ6ABo
q/pr2guSkXbZKVRzYY1vzhae1giwfoF3TimMvDwpkoMiAY6qfuljjEESwUAb3e2H1E7R1/oHbMO8
B2v5OvYjeMbWR58vWyVqEMuanROPpa3pzmGEWb5pKlgnSESW2a0nHwi6kLbwJuRT0qH09u/IP8iX
cU3wBwZDhdDJkjYWwFDG3Xk8lMdtr1heoN8cJmUuu8L2iIxlXSLT14TuO41C5/MmSsCsDKmn2eYd
Z6UxF9hDLSTHWPQoLUXOyaVWK/VVU4Xc5WH4OU4CVcRqIcbEsspQOeQFkVRYj1lm4mMlkg+ZUmwK
aWm1ilLBukYkcRK8I1o0kNk+lXUi7aIkGhszzs925VmRhkanr7p8qSKdIwdrsFjPlbBah3sC+zix
HMSFNACHv2wtwUQF+iU3UzM0R7M8604E7G0uFdpzApxCMgIUqiSuO580T+tNlRu7pR2sUqdacBWz
GeIUh6l3lCBTe1UGaXSNqj4veCvc1McqKOtt7Ti2Eje0+MJajjRzXnAKzIQ1scZtjLHjG1PHREWj
K8DFktjmIucUgslBS61Syp7Spl6PDs3xpbW/bizeSp3lhHc2u/+BhtJxX0nqoSrFogJB2QnqOKN5
DKx7ySg/KE4M9qkLBj7nexVJRZsEaok1SYa2XtT9XUe7rmrE25EeGVKAKwh9YXvcYCTB18P2PJsW
TOCeGm6TTl4d5w2RI9rkLQ1MgiUsL6OVZlefc1e3azu9kBIHHl+wSiw1/IPFAuyq/SD2qYqeoMd6
1FftgI6vgIasUWPNwBSl/EsSZYO1QCiNWaxLmUIxwRmv9iNC3qB5zm/Sq8JJXdqp9O6oiS/Z3pxX
mUIxYTpuRj5KKkDppac5orDbSDTNizV/sUdPjekVVTLKJBX3oekLVPZ1U6kEMcG6VGPubOJoWy4z
RmfETCpwytQQbn2bw4xdcPqdU7pL26CzZE6wGU0ta1GU0PNuzKEfDV/RjSq5HaMPh+U2mzuCthcK
Zdb6uq7LsUfcoLYmjmKGdu2kWzo8J0Z03huhOTg69BPdXtWUaf/QWN4hmHNp9JoVGt10n1hifDY3
qB26oxxcmrAz1SEz1DpbSIJmmTmBYNy1qtX+LpQwTkrb2E4axRhkxW76pakVPekrfZnAMPoi8omc
BSkoqe+StT/a2QO9YaSsw7W40Uqr/SqaqRXYSxXAbCdqykFGV/QuDJOyA650Ses57NWsAkexOvRk
Spc2KpYLugWOsopTRh3HCViyNLGlbURAqnfGqC8wlJ77AD/Zjeia04JajACSrGVHXNUr2SV2tFky
tdkYNOEfuyxa1GqghFRu6jlxRCt3VXt0FYOYdMaqLu5PLCg8u4OdCXmXjwRwcYO1kVYww2GBcfPS
wdwelSHSPJHxkUUedb42eo2JFqXh5Zwxttt6sQ27hELpnMSXAi1rfUiAItVhaEaiUK5StVXPEJTK
BQOeTbjQK6clJsp5IjIWHCW5HHEdDdzXufFZMuMN7Vton3R44Got30aba9+SF8LarD1jnVzQwUr0
sRi7wrXUEuM9TMPlUoSQTptGxH0n31D95p+0ZDDre4FiB/5RLtbocQIqWtdrxdWN5BOm/Vbro2ch
OOpjebuk9bPSmyAyZWjY+FnbjECss09hJ2Ef9Wpx1raEwaQFuxolo5wiVvcxvxLks6wqHDH99S1p
5DkTShhtl4JMIiVHlyWCDo2sAHOOzKiX+DVrtRMURtsxxYG+Z+CXUsWGEkW4/nKzEI1ns6gJBGXn
xKCEsvMqogMiWAsDrlASJ7WrW2kjWtm5ti5s6Y63uvP6a28LRmwhe12KJEvyYkJx2Qp9UxNwslZb
m88SI+tyu8ei5GFCCZX7K8eObgRuUtBLNirDy76t+Vwsqedw1bvu1Fsnxrhp7RLbgtnpUu9xNopM
wBiuVlk96iUBWLLuT2hN2G84V1hpC7vK81F4gsMwTwmjrPeoGtJcqg7tjK5mZU6JDDE6Tgsjdb4m
pxpvL/By3kn94CXjGSulIH4uU19/rd/TxTTxS4Y9IeJK9x4yt926Nvnj3ZfDqPOgdOUSG/u4Hc/k
jVKptAWWtlrTz4kbcw8Dp8Mu1i339TDOzPIdte0fQIyXkvghUHMZQNw1cQKzQIDm7eRc+qQ9qLfh
rXQemo1FbP8uOy1P1TW9wTRsZKt1tLOl0dts23x6Fsab6X0ptXVEN2ic1hq2uM6NQuce69IredOf
+otN86f48tpMfhDPOLaWR/BpQgBWNm9yhu5w5+HKV54Gb5LruXR9uz+ON4HFryWDD43cITa5TS+C
s+KqOu9WS6Y06x90QcCeHvaz4HP3HRStnJtdCwdV8BdpdxmpxypZmFjP7TEoygSD4XIieYOS0Lgk
uelZzpspGitkMJXzzsLF0EuakJE1t17qYM9nGBNchtnJiB2GMQBuZfe5wTWGf1VVRnEdWX1qVKKJ
zdrE8D/55u48tBZXKGad1ASd8YgZX5etFgM9Jpe69ykvbpp+HWQX+u6i747FcClmzqwT03cECLh4
IBIVW56M24gz3KtWEx315cZz+cv+rrMJXoWQm7H79F8OFsQs0fUvwpPgSjZjByHHoRutSzo1m32j
PQDPiXdDYHTAnEQgpZxkAjpA0Tq5OL3JrNTlz5MriueZi4kW9UysTU3RmBotitVsGGSgSW5ygSt2
dr3qnPwm2iwq1JyPRNdAxdUpTQGjGWORAm+oeU5sTO1U2qiCka52rrfWK0M+VV3Fqc6Ty+y2OQ7c
wy6TsusVgVhSwxvGMfrCpch9G20LTazrAPEgDks34Nxg1yMhghY394P361eOoEUTMCZDVnokC2UE
sDIS73Zx9qmNi1tRbRfqmTnrmMCw2TEmrn4oyFDW7ER0MFdbNw76x6ulLZY590YnhrioJWM6zvZ7
srzROLHGlFIJa1ek1h+nttdIS8n+XPpDe+8oZwRsEqpM9KzLso9qHsNx3NpwJbtf+SdPF3DNELuf
Szkd9Ryv9GECxqhhVYVIvkWA+Xyz5v1ko4bVp8MqN5vPTQlifHZQk4pXBLpUYPG4U5xZ5Jju0w2O
aCeXSw3ApybtIYoYT+2Netf5dPSPBT4rSU3RKRzk5JGVmpLV4AIEf1Og3WkITu6EzvLiz5L4GF/t
a2rUa3QjoMOVG9XZueVqvEzX1Emq68VX5szKT8FfWoeXauPGtspQG/TFLhsLVL7eaXKjbYbH/DY2
1dPOGk7INsYOSvzlsDSXABnydqofBzsBWUcgPwwJun/jUmN1CYHNyEkTpW0KleTizwK3HqWFEcas
u0C3AIuC+Jsw1Kc7FJM6qmrTYehbmjS20V0do3M0YFs23I1GnGPNWtEtIeadUliaIM8H1QkwYwe5
UAVVJgBYuCR3VC3LtX+FvX2nPS6u41vysT0OTdHdrbt1C4VdNSe4muR4V9HnaimNmuUx/RuN8CZC
vA6C3UjYycXYtR6mzOVd6whf0VQwx4/lqoVZ5NhFiGz/fGl9dzbyTCAZTxP7RB+KHZYAsl3E1UYb
iZqKbey8/FThL2t+kJU6U9Ydp6dL9eSM31YxUUeDBtcn0UVmopBUiLXfphxSxnQ0STSYcu+vkzqx
ftkwVEJLHmS+eEeXwqht3kiJ36Rhh20w/hZjOFsblevDELOUTCBoTjHR3ED2vE5JA+ycNdKKC4ld
N6OZpap9GGbmFhHMYoLD5Fx6pca9xANHwoWbAoVqfLJb09708lL3zG2xfSwmIRH9WiQNAVbr1AKK
mHadoW4qVqkrnybXuh0+0pd/EZRRNbaP9Bs9h98uzKX+zdysAzTjnSi45k7f9c3yNm26XJUgvuhE
2WRWFhicma30FFOOxlIj01u1Nm4Umc0X3Al3lCsP9+uO6eXFBd7PeKe9czC8jyMx5lDV4XV2pnfp
r1DffEms8KpzR0PpDJIauHnitlftzqiuucheamr+RPY/+MDII1ayvu1V8KFEsM6vyHF4Svvq1fny
aGdOnfGiVLzyjL4LEC9j2FdnHdW7UvojWC6nlldcddWnXpOMwwxdAqGfT2ym6BTJ5ySApI1ojEph
5IHrqc6/B8IoD9+qVY2ggcs6aXA18v1nUhWPmT/8Axi8p45g9wNswyrVPi3liBssXC53pt+nJznH
rdWkv0R7ZEEH51RwCsPIpQlTP+BEwND1BdoSex4VLZncnGSQtmNfWZZwmV9nAoLuZxhEtIBR5as+
vOGrdbR0U2weAi8WxOIR3vfB7piMWlO03CB2pliiw1be5sO1J28Py57Klsk3ob8/MBjZY/28jQMd
GC1yvsr/mJHcaPvECLmFoL1EDOMZxtTX8rEAkId3ftXBMUnla130FxqVSyiM/Tdk2BHM1RBjohWX
r3EZwIgT8g+McsozJiTHWholJQ+QVOlhM4mRS5mJdyAuwFBF/blo8KaZfXupIyEPwpzS0n/RKs/E
WxbcfyB83H1FkxOv55RYBYt8MsYYsHWm3OnteciTxE4bf2eGIq7U8FJZrQ/jzUpngscom1/tvMoL
JFAUr3L/Wml4I+GX3uGxBMIoGhlTPhJSgPBZbidlbykeXlLGLyyF0t/ySjgTUhhFq2IZ+TAB60a8
Qc8b1Y9y19RGMcpOrHj01Qjhl8O8m2vBQ1A/hMVoXdjraSZ0oMtP7fgMg9VjvN/CqVcCMZTG6LDD
1LrDardgtofpRMq9r4RVru3wehmg1qV0Ko9YKvICjNOijS46vrSwPTqn8fr/Ze3KltzWkeUXMYL7
8kpSW6v31fYLo93HzZ0guIL8+puQz4wliFewfa/jRMyDJ1wCUSgUqrIyMXRvAsPPJ4cE/8gxFNx6
GpLsZN4nU+ZXVFbTWVrOsQXBOaaa9OoA1qGgMmNfH9BKM7/NNQmmKA0NaelgyRUx1cWpb5GWYVbg
9OONqkHINPH17IiPueYbGgBVg66n/aUJ6kA+3n14DZy4JWpjOrCPHhClGCYTT3Q0Y6ooqWe8EgBt
maxnAtxt2t6inBZkKga+0j6kEfGtodv1ZGW25VoZ7kEK57tZsaXtS+8ka4POa2oad51ebyeQpVjz
XR39YCwNmuZ7bU17Ymt+2T+741c62k8Jeu/AhoRec5f0uT9V91X+NjV90LdPc/dx+RSceQjWh0ks
FFws1FNNV3DHJO/MTqvhjomhXTOzu250WTZ0DmyDDXw7BD64ICYWhF2LOoCwqtJGOnTTXJuBtrOR
yZIr/rw1P+YV0F933sYKfiN7XlrdsWXBO3PiqXMXIaewb6qd+gqcUqgEph8/k12M5P036tM8TIn+
gje0DY0tMJid8fNYrKdkYljreIWhJ33FJ/EtAGycwLhqMA0EkMhtjAf1uJWV7s6fTofP/Mu0fno4
gPrPa62H6fhd+4KhXBYW9/WuWfPxgnajrzJABJxAS4L2A0wb6X22NfcJavSyl/15YBV+iJCXKiXF
dxnwQ5IdmtLv+VbDtHobNns0bgMrMF7Qlgkvu/FZYIBJpF2Y9zQPLOPC2pkFeFGaeXg7dPSmyl+G
cXoeC8kVdWguiJuLQhGozxCBgJEXDotRp2ZnpbDSrmJlpXffyzTIt8XaW9VbwMTQNAavGwv16yZQ
Ql2SifFTIhr3QDBhacDyoQ7MP8HRy8XT067NK8aCln7M0W7sVx1J/GGSlMMWjgyQ80Csg18WFNQq
//sjM2aiWFWqRqhbOHRvttYWKliSrGXRhIVVoAyDerY47uWgWB6Zc8yCyjW+jdFwNxmy+aizawmh
BmPZmF0zccPrIkgrtkriJhQm4g6D8No90zo/6kA1lOc+s1uJ9y1ag4QHAEcunhUiIXs920riVjkL
Sk8NzS5apXPvU/1HonobatH1ZV8/f5NjcTqKE5gIwT0IJrDTLWozNGw8u8T3i+YXK2b/DM70OHX1
Q68PX1Wmr+dZX8fevK4N50qrZbM1C2ftxLwQzp0kTUD2DvNEV8Ni7sJ57HxN1tqVWRFC99TZox2b
4BdjjeUTsifZRiu9QPIpeSgSDtXJWoSss+itZhw8rAW8j/3nHFYh2+o7A0z+XzAuCmIN2dCIbFlC
0ummQ2kWbsUCFZXVQbkbZy3QHckZPm+xcA/R4SNgJ+EPXeEtDabJ3sVjF2iDXb0zwviqO9SJGgCB
5Fwhi0sCUSKXW8fchsX//ihiACvpgdQXfKB57+5BaR8Qt7+n9ry6vFfnJTm+qCM7gt+RbJpMLekZ
RtcM3/K1tRb2QANhljpQYt8OrQ0aSLfREz6oj9rkJu58+UiFbLGCWzYRqRLVxmILrdmqKTQJaFm9
ZSaVZO4yO4JjJm0/jNCUYAFtrzXnUcme3FnyElm4UE6+p+CKqVeVSRm1cBIFFNOd4WxJV760SbFp
lGpzefOWrk4YA60gUKaAkHuCsdkkXQ02Khb00KcItQZpEcj1Nx+lGU73LBg+x+vxLlt5X/tY8uo/
x4gc/OY/pqHxd+qfo97EHh1hmq6cO3cDPu9tepNepZvk3QXmCcTQ+2Yja6ks798vo8IJLDI7GtFc
YMGIWnY5fRnNH2zcSj7qQrJ59FGhCnK6MtcYwL80ovxTYByGs9lp313weLwVe3qtBcWW3Ux7576I
A3mhfukO/7WfZ0w6eWXrZpzyj9rFCuZR0lF/0kylkfjNso9itg5S9eBD5cIxx7GFTcxzChPHYKwn
n+VfFfKhOo9a8kPyJZeX88sO//ujGJaXcclUG19yupo+p5UBcEtOfQzjPigP9JkP7xsyFtGDiMjZ
3cPnBv9dG3ehI5sOmEOowwn7q2va+g3mJrb8SBR3mAK+I89t5ucbn7OXkxBUEY8Z9fGu/ovEmZMu
cYpqnleKE5927oytbiMIZKCo7vp9CgaMWbKJi2fhyIYQuEslG9U0b5AwuCBCB1U5plX8hFmSy3zR
V0wbV4TrooMglsN7t0tIPFAGzn7nPS7pdVkFVedWfmJSyYoWD96RKcFdarO0siqHKbdh9g9QF+Qh
KA6Na7MkqeGP2TztFKZqYEgGCdJlV13+mAecI0A7Z8Q2udeMkz3hFuwcIIvVb4Z11efq3xgB1gvz
AJCHAdXyqWvONG67yMD6RjL5fffa9O9GTCWBeXElv4wcKA6O/H9OxrIcOrhFqYwrp3woUVNpyNMf
fS6Q8oEjEDxcwA5zAgux9lCbM1EdsB0FpmWtWbLXFbJNMZt12YqI9oQZsNSCYJijt4C9cIRIDCiv
R0w39fwR7C6OBWLTLKzfhsavXs11fdVXfnYjawCcGYWyI8yaaP+gCAVuGeFcTfPYO3OeZX752b4r
5bp/KNbufd342uSnX63X+VtDfWiRXF6rg70/Cls2t4rHLwqK+MMVmk59I+diNl4L/Gje93escUdf
9/SAjdVToc13WjdJzprgJrBnQzEMICuu0IteurDKHpzmBpvT0i9AGFo5zjev6+7NJpZdpsIVADu8
GGygQsVluKGbebquMvJyl0bo1NRf+s/xPQHaz8UwVvE2rp2r9Eu9kekfLRnEGw5DKrz0Br85NdiT
wZqiYQZOdCKzrw7Tt4b1u8ubdf7xsCI8S3n5F7enmPvo5mhkdQEbpjP44Bau0fXM5fwZ5z5xakbI
drLaaFgzw0x71YXZ/QAk+W3yZbzFBOuV+QwNHPepuo1c35xDGeOPbIXCtjWF0ukxN522g/3P2Mfx
ztOKNPfLGBDAy19zecd+fU3jdMcm3Rr0xIStzrh26Jtmv13+92VrEa4Vd5zQ0Enx78/afWPsjOQm
l9WwZEvgP+Eo6NKoBriCwoSTQIcl0X1HdtvLLAjn1RpaezYabsHpU1+x+zvaphK3lvkb//vjVRSk
Zy3fCAUg0ky/Nljl9yZmF8rKh76UZNtl2yJEvCTJ4qlQYc2CsIJZX1u0CbtMJiEllskPAej4rArx
IPFMKLApU+En1/qVuqIPacxpm/lgrRIAPwisovsdLP3u9xh0ipc9T7Jp4l0cEZUM5QDbZj2v8tz1
k8qQ3BtCziQuT8TZgePTHawYXxHSCrATx28kGVbaPLw1Q7dhRmyh1dFITpT4+DuzKoSHOjfVcjax
sANzKkgidxD4CLwYuX0fFq1vryEJdyUH0kp85oBjP/LQLiobkkxYrdq1N1qd+9DsCnPycHnbFq1A
6xKqHxy+LWYAA+sdpXBgRdOYj0pWyKzKt40/q0X8/IbogDnQ1sR7RaRoNSKdOKQ1Ed2Th4Fdkxzw
J1MWW4Xs/cyIEFsjOie9bWBqwhqy7pZNzabLyBZvlnantZqkQLboixgg1wB1BtxIxG6PdqG3McOK
tLj0hwTKimrv+rHeQCKuWqleetPksjxGLNv+XOGRUeF808YjRTNwo17m7ZK+U+uAdS6Uveoa5ayZ
1jdjpdur2lbjnamr6GzqarpzVTZIch2d38enORzu618/RRzIroaRmAoQir66IW5Q7+Zrb12sY+Zn
6/FFWdGwfo+fMzBDQemJt8mScadIUPqLrnv0E4SUIe6UgdO0Fz50LfdptqkhxoSKviToiL0o8aOL
jYAEF2pHG6x0WCf346f3QR6NbRbq9+5TdovzPz03mz+cDDjYhBAZ2tPojIPeki/9+OwnStnlBTLJ
waD7IQXWqM3tbePluiRqL31D4OVAPg5wLCYEhKuWqn3mJSWCW9ZXKzcqg76qNkUjY9BcOprHZoTb
1tESldoG1qOOvW9kyWooYp9GLwWTvTuXrqFjS8JNixeU1vc6LBHX/jYp+r3mFn8RzI5NCKfQGN3I
IhTfLK2b1s81AK+bATJ7VbG6HJvFkudPN/i1OyKdaqUNGosILHVhMviYH/JBJ5EH2r6EEMP0xbPW
5B4VzzBvfP3xsm3JdxTr/45WOOOQ81vPc95QIdwlLHv5UxO4DYA6RCuS48bFZxkpZ6OohyL1aVKr
jylJHlow0n69bGTh+oYVYC+gAwxcKHAsp0eJeJEWGzasNOFaBTQo+mpCw8KAvibyoWzSH5nyZIF3
QcGzRhI6zr/hqWnBF4cu7QkFCa5PvWFeqQOtV11tS8ER56HYMy0ISEObFhSiUJ06XSEk7ojeK1bi
cyJHN0VxOt+Armajg6JPTl7B053TwH9qTfD+ukfJkXqwxrlZ2fWsH+wZG/BexaG6lVUXF+482ENX
iA/lch4eofY+lDmN8f8Az9su3jbAX0BmpQMMou191Nwl15rUmnCnWFEVu4kDa9ku3bInTrnThqjC
PepbGVr1PCZ6GMYCVR665OAtFQm0c7t0LWpDXDV1lChsG+L5BvQQth3+bKo+qyXNmkMGLu4cqj2Y
0YMgEvjeuLseXSqp26uzB6UHXzH0B8Kmrw3ptLB2EiB/51XWdg5u0mg1aOkWz7o/RD4gloEqDIUd
EO5wxWixVmHPJckYA1W+vmnzrTPfRiiSg1wX/FvjB302yV1N9vOKF8plr6+FOHpiWxyAUxzKIg1T
ij4Gm5PGt6xHLbqj0ZOFlIWDkUvL9ikA8ElyMxR+5JtbqWOdX7T8J6C4h0kAfAVRdQukY82YxJDS
40rVLnspV/PWCQbowJWgjQ6qW8iN5WuZHqYuM8tP89GeN7PuzIMHlkRMGeO0As3kDyZ7N8J5a0LU
oyrNN1Tty525JrtqVd+WEEmcXyv0t9LwpZPmNeLw7b9eAHY+uD1KZJYQPchoRq49QN5iQvRQD0XO
5GnAU8rZkLX6JuuhiW1s0Z44ljRPeU5pD3tdWO+qf/pNuUkR92s84zby1q5seSLXpmliHCvTYM6G
3jzaFFxIYfDJF/dDv+ZTHjIo6P/i2f/9nrawv2XTq04TwyA8+7O7TrfONr0qA3sXbeeguM229Kl8
UuSCMQt3Dtz5l13hreV6s1ZUHWff3JWPnHniYw7qW64jIsOCLXvwL0tC1BqUeXRNCksE/MuBUmX3
UazdFI3XSlJhfk0K4dFCxg3eHcxOg/tTuGhyqndJSXBCZ7w51lGUP7Ok/FDKZNdGFco1eeMFc+He
X85PFpd3ZFW4cHpdJxUI8nCdsgy1NE9vbWi8Ak0axEOeh5eNHXBRl9YouEsLNKg1lFjjGGjA+Ky7
yAdh4JrPBPNDWLwbK+8z24Jjjr0TqFQWj+ra25i6727H6/QrCnE7uk4x7fpXNy8+P9JBtFkwvyHO
nRZeNTVlhBid7ZpduRq2FPLHwDmC0k928y7d8ie2BJ+C3lU6VEmf+Hm2izY1uAcwk+Vu1DUJf0Pm
hGeY5x/918q4CxzF4HHuNJs4WBld5TQw8zfwhRrka1vfe83WMYL81qO1T210b4t1EoJiisuupD4I
k+D0q6nOwhw03Rz5Kf91yxHS4frTUNjkfYTTX5d6kK4ZNcpdYgRHXVjCF8BPeYekB/OrkJ6+7IIL
WQ9g5L/MCRcAOCcmWjgN9/fmCxu0lQfdy9Z4twqprg2PQWff/ZcpkTTGqcbWG3OY4sweRRvWa7bl
SG82B+SeQPRdlqseyliXLAqH2Wi6npgTLEJJZ+Mod6zbGe6HW77FeJDOzqODGY7ajv28xEMuOkys
17fFdtBvQAfqbiFgkachanHTExu+g1keOcFg+w6AoTr+u9dYaH2mXxT09cv74cE0caf8xiW26K9H
300IEuhhtX2SYRWcWKgZ1Ufzlf9aJ2ivO/OrU2xL21wP2i5DYUeOBVs+nEfmhasl66Nu0g04JGfM
AB8CJ18IIdx59ec445/pAX8Y4tmEOV6RuG4au9lK2cH5gXUEw1VioIAHCAVPzeryTTMe8swvoDsh
JdxcPnhHtoUg1FpzNXjNwTa4MJWn/7gnlM484+o3Iiz/B8+888igEIegZZMU5QyDPAVVzFco9iAZ
6sO4DY3P7tGw8aCShtrFW/XIqFBgqvDe7UgGo7hBMR0AIJPhF62yct9bqHIDX+cXj3Wxs5UXorPN
7wyFLhTwkHof/QShAtB42dTG/EPrm/G1iL/PWb9vW79ac5kpYD1sP+6t62T6nXx38SxxvTBIlqog
MhK+OVHB/hm5HGW9JrcV3Blwdi9woA5AwzGsqpDgf5RPU/q6XM4MjywLH34ue2Ygl+C7PYSoXo58
D4pr1cbCGS5Xda3WA8gWnn6yrMraQf+Le/9aufDVVUq7qlJgP9v17/xS4bea9QlIEgCkskrL0tuW
Ayf++52FWywrKHHipP4Z6/mAORQTbwkkSaVSiXzHzk4RxD+Bl9CBQhQrpkpMdQBvYYmto823qXnl
5SQ7nNb9zP8DBSpuadkLdunWhDlOy4GxpTN4eNO5Xeqgv+H3wKS/uQzox5ky4HY8aoIWoM0kt/Ri
EDa4sJcOHL8GVcrTrMCyM9OIojTxjeK5Zlpolc9E04J06J9iUu2t0bm3qy4wjVfLqSSJ+NKZObYt
BMZ51IrM9GC7yK5nV1uNyp1GrjP1YZpl6G2ebZxspqZyZS/XBSs92AEPDdWj1EzPa8hhV9anuel2
GIwHNVOylesGH2qMp2Y4ph8VFwyAQdZI9JmI0ZZqAwoM9tCs7YreEd19Ugv9CviYcKqqrZnqX6vJ
vE3757hUfWrtqArAdXxvm6Vvjk4YARBRVU9avk+8bNU1kW+V10n+WDhbHZkj0byg976VI2hGmiSg
7iZSNWQcFnQzR4DEIRCVQJhNfUodtlETZeVhlqzVwg5EY3Zy75LBZyXkiw3me9NDoVv+5azvPBpA
hRvsXyhzwYMx1SqkfXHecKFwKGnwOgQnfp6yPedSVcMmKCEYJ2WcOEv+Tg2KD3/FHSI3dWCQrYtn
G2k3TqmDyw6F2J8BT8orxt+HwiYfL1F8+09V1Lo5X2K2i1skEWRjrQBf0G7kM2Jn4UBYnJChRSWY
X2gOfzJAQ9CVys5VXqdkuC46NZRsnOw7CoHAgMzlOFn/blxmhJ214nmDGYIi3JgD18TQneyNcF5G
EdYnRICqAIKl9mCUc5LaYLFPALwOIK4NXH7+pGEMTRJyztuZsIhehAWFM9CLQeLzNN7VugHuLWuo
ffVqnMECNwXlI2enszPIvEFKFHLXecgqPEiR8yK8DyF9u/ylRTAvUIanP0E4IpQNiWpH+AljgKEO
Eh+U5jjlYom4gfvFA8zLDJRVG3J1n9W01YCNgiKxLGU7u+BOf4d4cmz8cfRkhGzS+ARC+ufMegFh
8efl1S5u8dEHF0+L2RaUTcphtSxMFQs1iHnLl1nO3poLqINeeSexeXaxQLUdE3460KigW0MJ/HST
W9UEVm7KO/Ssx89+b9yPV+MKHK3Y6fIGC+6LIHl0XlVpMnaWeaOPa2Akjve7wI0kTndN1kQwZAXD
QBkFnB87G/883wJGEveLp2KuEIYcwYOViQ6uPpSf4Fkp1vV9u6k6nwvHtZAM+HNZBJwSzA2AWVtH
ix242MNT+OjmHJIMkl65+wkxTt+OPN9i37LKkRzL8+adwbEV0NPC+DlAKp4QCAaTjMnk5LFfXOPE
5bvuGdzET+lLvcVLGkoWqF1Pz8OLEmqSstzZjsEwtgp685AIUUGGduoqYzSVWurBcJO/OOZd0b1I
fJH/Aye3BQS/PUySHJTxkBoIpQKaN3E3dR0MhCx0C5/TzXd8uBXN3o23k6atZwXbQ2oMElWMFIMI
UGSHrKce3LY27GUo2Fp7LozDw1r9G42t82RcsCV8vDSzBsWyYIsLmlvbYWtsNIQqeQvt/GknWBJu
p6Sd1AxFzfhQqvC67YEDGV+xu1V1f9g0N/2dXOfkPFILVkWvNKDMrHlYH1traxPNZKSq2EWINnrd
jneUQMi27kB4toogzVlsu9x3MOa7lkXqc/g2/yE49kDiQNcVce3US/nsXtZFh+VHUIuHyku5a0OU
aR55/CSr+UtmhhLHXXIkjEqjSIs0DnBnIc4gaEc2BFD45pa39Ioc6BNcn/6GjPHi9oKl1QAPIZDH
ti4EbJKoDZuSEaN5EJpQV+YqhRYKkIxXeLxCZqK8k3c2zlIrHEWofroWph51DOALe5tFBfWyNsLg
/RyvimIA2TN6YooksJ2FF8fioGr0RPnzyhaLrobZZ1bGgKJGUwMsXJhnqb5L9om7/kmAcXj0wmlH
1xHcTqaQTkCfOVerPAFsEG//V4TNsH4q4Zl9mFUhr6rLMEvnu3VqUezU2603ccb63PeeQBqw0zED
1d/wftuwgskGoi6/Uaw8y1YEo0IczfKxjGgMo+yLi2ijIzut7ng9/1+jyer/wagQ4GZn1Dul4d/2
dVw1OzTR12AgPRh1KDJELlsji+DWgmceb6glxLo218DW5ca53xDoAoHpcc+FV1DTDLPdvA7JrYVU
2diPUNKKHqJNuh1vNB3zSzv7qr+1tlbJZYPtKyibhDW+kBOoaHKVYQ32NxTDb4pI2YDanGfYoaJ+
M0OCAu/88qJf1wD0/nwzydZ0HsCE3RNO22QnkQYNP3BTQoSiuPfW+RXb8r2bbZ/7qHzvuNufHQsH
tAQYtNcw+iKElKw1bJrY+IqciqzfdLiblE12Je33n4VJvrIjO0KYVDPbnUsDdsBG5s/XRZiFzZZc
Q459I5tfEMeaERdPbQlH3ZmAHYkpbCXX8zoGV8Ywo7u3r7f02l6r23jdB0A3QU5t7YTdmo0tXg3j
PlrZsqrRWVJz+kPECKCY05SCHY8vGmiDHe9+c7IU7cpY1Rv78XKEE9lKxGWLKZTmRUOnEVjjFU4t
xMAUislRON7MyKWirQtNbhs9RG4bkAw0K/htAaIra5M+yVo/fDtP3MoFhocDOzCvy3N8YbsxokP6
0smJ39mNEzhUr9aGSpSV4RY/CleNHmNClRVJZplSzdlNAsNIJTEB5IC/D+yzpykAMY25cbsSISGC
lJVSkec+slh4+VPLjAirG9kYxxY3glJavJ2gAxjUGqZJL1vhP1X8hui8o86JlN/G2TldSklrT4G2
GqiQ3LGy/bLr2ffZa7UsyIhSfy+jOnnqxpzKmD6WV/fLrnCFKCbk3TD4SXxwG5lbKFlaq1Fl5tfL
q1vykOPViXfGSNBnYrCSdgOYX6BxEQxs+sC3+B6PWhRMGY7mn3LIgngK7oF5NIdDiaFBKLiHM+FS
JilujMGrWmi6Rbav1Eq7+Yu1HVkR/MOEigyYTmHFSdHMpT+aEpTHJA667HNIyrCXDc+eXfqHVRmW
xifSuFTeqadYpFHHNuGrAnCUdNHaIfnrbMSSR+D5QwZ2QOGHYwXEmg79glM7OMYe6Atb4sfWUOQr
ZygwtFhjcve9Tpxk9McyU4vAqkDV6eMJW7zPBUme26K1O0nCuPBT+LgkHm58TAObKbhPPBvdgFJ7
7UNo3TPCqS5Yuam8qARLlBbPydotTLu/ol3q1ivd1Wdybzl0wpiKEcWWrJ57lou4wIujje95uoW2
liNsgFMT0E6ztvRHt9W+xhk6pDZq3086GZLvkQoQ3WUHW7QHeCsXjoD+i/gc7yaapekwlH5HYgw0
GQ1G4v2u1qF5mpV2+YiOtJFIPvm5k8EUV0zGWDtgEbaYb+mzmVUVQFzgoUL9XKvvY00xA5s1z5cX
t2iIUzyjHIBRXFUw5BJmFcWk4O4A6qYzk5cpt6lfOY0EALpgh7eQTJAz4Yljij2dIgODxaACatKC
Tc3X2756azGxeo2xsf4vTME1wLcAJJUFYs7TgwMJ+6JLC+6tTe1+aDXrfdvsyEvdTbJW1cKquK6T
ga4K1IUR4k5NOWNluBMxc78uyh9VMpNwmBqoDyim7Ll9fk/wkRc+wIS9wjNRuCfoDEE4pnu5P1Rl
fUfBNvrQ55Mnm3I7X5CLsSIDI1kArduuyC5Omdribjz4etZcqbVdlr5VNRjwBXiy/mMnhzEdyTB6
Mxb4RgXfo9msQIQCBzn1uilQmwY1KGV4iqMs2/6pl4MIAFNmKKupIPyyhZtItcqZ0SwpfcYitKTm
dO/MCh6FbSbjTT/PI2DJUvlQAahiPJF6IB2rNJpMbslBHDZK+pIU+iPYoJ76pB4BpwHa7vLaJBYP
wfuoGFpH+pjGNQbMU/LPDEJOUsVB1Gxja1PpsixpyT2wKERTnC0+O3Hq75FtJZU1EIRes9i74Cb4
RtzR25fRJBsnPfd3F5VknowBrQvyFCHIDzBeagosFS6Jv5dqPBxyssfL325pPZhhB+sZrhPQKgt+
0VvG6EwkK31Py9aQS3BoGioYp7tsZWmHjq0IGUpplRUCBXaIRcB9tcVrntpvE3BYbaTtHep+v2zu
bFG8DI9Ph/PLSQFcwZwbjRnobPTSn1P3LoogH9XXu0TTXv5vZoQdqvK+AukAzHQWyJCK+qoyxlWc
6JvLZs4+3ulqxDEktTCJRSIwxbt56900TXqVZWP1kQ5OfkPLyfyWe1YjI4k48z6QEamqhpsKQ6Mo
Y/FPfHSmyNg58HUD9PRV8YTOza2muLL6w8I2wQYyKhRWAAEQb95ZG1M1U/H9zMZasf4zA9FyFqfr
y59v2QreDlD11HVcv6criS3I0usFPh9zvkcEyLK03idlFV62svS9wLYCokI+xot2yamVnuTdgKk1
+AL6teuqiaD9RKLhy99YwddyoH3B4dKnVqLac6HACiu1i+nykn2QeJJk3YsLsQCVwmAMHxYWcodc
6ZTcJtBJqGcKjZ3EagPbHN4ur2NpTw58K8gmDf5AOl2H0+gN07QUL2ZVza1Qp5Y5+9GUNkBuIuGf
Jdfs0pqQcDkekiHAH8RQWkPiY+jLvPKRwVQP/ZDZtzVIIiRWFs4pJ2JCwdzC9Yfa/Omiqho0Zq4C
AgOd5PUroB5RCAkUkLmUffZspHZf+uVE3Ze/+JQGfxabSIzwWjq12jZd3WVRDLHy2HvMU0BWB/eq
m4gkpVxc3C8z4h3LaGwYhCYVpi77xxZqdSQ3fRbPYevVK6i0S47TooMgyzMhgQRWHhGyA/LD3Igm
rGosjFjFxR4nkHhhHh59GFuUGFte2y9jwsahpNTEJqZvfWK0KA0oGwLWZiurd7XLdl4sGV1ftAYy
F64direzeIYtPVXypscBG81ZA4GyEqVfMQOcg0E6hpyb77XEToIZr5VWcgsvflQ0PA5dCWQwwrXY
TlMfMcw2ww3rH3oN4aKKlDQAt5csdzl7MOL2+MkOy6m8zsq8XaqmlIJhywe1pPJW5nXxnAL10YIS
oOm+mQPUKv4iymM8kdMauVy8WVgbpho0ddLgMJkLYg+Luvl+aAtgfyyPStxl8TOCnczFFgDKIDKK
07JNMGRXg6iE6PHaSMd6RfFuDO2iyP5iVXjhuyBddHB9idmmOikWo3VV+RPYofSEvbRFdQvY8sPl
GHJe3sB+QQlPB5OdCSYjQzgBWkJKtKgRunrXa74O6mCGOsb7w0FlzSpqKs1nldbuFH5/OhN7yfJ0
lByLpRh9/BOEDUT7inUQi0INeYxvUgZFqajobEmIXjaCVwmXHEWDUcgFet3IGxSGYYR0yR2GXs3H
Jmt0SUhe8n7O7PsfK8ItnUVprDQYLAKphx2UaOw4o7LWyvxHbkosLbnisSXhNdLobeYp3FI8aL3f
ueQOVU6MjhTxt8seshS0wFutAXiLqoIl3m0dqDAbTYEj5nPz1DHF9pNcLQPaVNGKjs2HRfvo6bLJ
cxAsnBIREiUM7BbatXzxRykoTVF1sN0agbIpAY7vKWAangkqXCMO2ypbl4oCDVwniOqKrV2TAZKl
xvb28q9Y+sLosmNslDO1IYc4/RHMo5RkaVP64P1/6Ip8N+nsKZ9kmLslxzw2I3h/1ad50sww4zbR
GKY2XmA2syQE5ItrAWSaI2FRDBDfenHOSlRIO7yTa8q2I9HmsLfREsldO5XNG3MfP+kmYPNwu+mo
3h20dPgZOdo8PW5ZXiZ4P4DHUbN8szXJWlGG0Ucc0X2TOvOqdRrFL0ulrbaTMqvVF5YR6lsgml0P
Q1vKarhLq8eLEPkELl1kgcIvctKBDrFt4VFIei0A/1S+7inLg4j1xV84DcqkgLkd4Fk23+2jxUfG
ONqGAuxwUad60KNE+iMDIf02qaPmT1lY+HcGbSEocKAfhSbYqSkQsYMRvYdmcWSg6pZ4Ww1ULFWm
h39+DBzOqgeiCANPHOEYGDPTSG2gKqalg7Zte+9VIU6xcQwiWc855owvyAPiBI8oFGNFsB760W5O
JhUFCa9Ral+LVKguJLWHmWWqqDexNTsYlves+4Spo+XbNO0AEvUifZUoU/YPAGWGcuU4nfnapgXd
NxhmugN6P5XRHZ1DKHH1I8sBpyHwOEgHhNirNZ4aMzclwKxm/1Q79z1bqwzIXGDAWUjX8bpSJG61
ECROLApuha4Y+q1VBrlqzKd25MMZi83lbT4Hih8WhcoJTi6w+eI+K2Nk0rnBori0K6TXQ1PxgQ8P
lE23QRNbNl28FOP5fv/XnhD3kJImTmvBXgOocfQKqDHEzclufJ62huRhK7UlHBUNxN8x5s3QaNwo
H/0mXpUQAaS77kGRApqFWINyHQonAPuB0odzUYrPF8yLjtHcce5784dj3eTOR/Y3Mg/HJoQT6ZgN
8D4aJAuqmfpjHWOC9g/rMz9XAW4MDQgH3sYUNifpGhditODWHzAJ4n30VuY7hWx2iH/1o4uCG3FR
NUHrAHT3Jk7+aQBLIsstmOKwIC0sV0lXms6UKLCtyiP/FHZt4MjXSlSFk0UGBvUdpiSoStS4KS67
/sKWQUEWST0UDG3EOeE4kxpTikx1QWbbYdIRdwPGPkpZPr+0WMz54t2Ahw/6MsJiHadSm9qsp/8q
8RkbTCxJp7mFBPTwTY/NCAmoU6C+oxgwk417VPhBe/hNNV+bUXLJC/HopxnTA6kGlw7A1XC6dXgD
KXaqkQlqfF4VGBp5zWNXwvYkjgacGRFO7QSslzpFWMuwzu7bN2P3U0ezDfKHFOMlsa9AfwhgqS3m
4tXtp1xB6lyAGh4KEuX/LFMsfUSx7kTejGV6W6B3W0B8jH0ONVPzeVhVj67fqT7Gf0Jgix4geGb9
c9kvFz8y+HM1HeQtmKQUznmKAq0TK8UU6GDgIS/GKKvNywwIu1jYyYyJlhLtJ8dZ5UOyMmRHfMkC
QDJ4xwL0j2MkuCNRrHQmdEY0nOlOZdNNzzzJ63Hp9B6bEE4vtk+HDhfY+vU6e2pQTPRo+U1zmeR+
lK2E//1RYjcRL9FNqCAEGSjz4+TRLSUv8aWTe7wOvs4jA1bmkWaIsQ4bQ7N4AbevFfTKXNSJnCL5
s+fA4WShvoaqAmQ/UB4RNr7sKkqKkiHiWYNfJ7eeTiCxI1nQUsQ7NiIc375WS7fjshEO3TkzcIwN
qjP1VZp95zR3tMiCqp3Cy0dGhMKKKxNPrMlaj3gFjAJ8S96b++kGTFItKMeK23pv+uVztUIxeJBJ
6Yl4yn/tcnEMtNJsEJKf7t7co0VdlipEi16VO2s93ZCXbl/s2ZW3MV4BgPuav11eKd8i8fLERCOa
XCizgc5H8Edc/VqrcHUFA/1WO/mhmPnWGmffLTC85b1jrGp32SCPNpcMCivU/4e069iRZEeSXxRA
aHENlaK07Ky+BFqG1ppfv8Z6u68iWdzkdM8MBnNooCzJcDqdLszktbETCjj2IGyTiVtPz4M9+2Ny
ZcZv/x0W82CrChNJhZQS5U+rZ8bP1TS6tvpNk5HpED2NuQfbUNEzgWwlNL+ZgsRg9fKALhBgFVM4
yuDLr73Lq2FD63+MA1UVPD4x3PKpfyGzJ5NSI0L+K1iD+Ko9poH1GO0hTxGqXxyROAXXIW7QGJ8b
g0FwrVZ6BGbLrcZf3fidJJkgZuIfNChYodqPFxCIec4NvqurLulkiE8MJ3AVTs+9V3sOWk7Rp5Ue
ZAySlRiEEOVKeDaIMhuEiHAlo0WIWRrk+UqlNnVQB3Q1GFsG6aYmt2mNdNTczRglzop1f/nb8TbT
ADMOONgN1MrZRrSx1/umGDUEwrq6y1SIzySQMNJlQazDhQEHDIJQxUHeiznNWWYPujZIOFz1vbzq
7pqV3gAeksuLee/+Yc8wwnl6ISOyV9gkqK2sS903iKhmr/HVHeQOnrpr2xsxGpygg305tJCIzq+1
43JsD9JXSgo3Barf7UT0aLxDhzeSg1YKdISjQ+/cemJtiB2HtKuHHUez4hOxT5eXygdAadkGzTCV
0zoHiBbbymZ1WT1pzAK9a31Mdl9G4H0yzJD8i8DYolJNuaSNQBhT1ZWGvVV3XpH9vAzC5kTeXQem
PiGFQcW1oeV+vo64TOU+NfsVrqPC/Jj6De/k8EdC1Rjn69rP/eg2R3P5ZVTu0qBMgaoi2i9l9jJT
U60yVAWgEY5as3yNi29lJdg+7gdCix/Sqyhx4AI7X5g6rXJRQBHWmxfiNm3njZoAgf6FT8aO9DFc
Ll7kGDE+R5hNhWC8ETZG56X+YaZI74edJYDhbRayVWhXRLsEDhZzV7XDqrRZnmGzMnB6Fca+B/dt
G+vh5W/CJp3eLWGLwxwZqZqjZrGT1RtCCLtgtGSHIemDcZMVLuZIkHQS7Z9oYUyQ6MSyMUZ1igu4
QrvOiKvfrZropp60x8tL45kCJoNh3hYlaGTLolFSGJDCyzH5LWUvVtG8jE4hiEVZUpb/3b0PDOaV
0MGRI6eBrzSFM9gvqzCSwCff7+KX5aoJiCf7S+xhJMx5E81mcFcHsZ936QnzU3ahnCBTaDkww47k
3ir/Gtu/uKLQwYUcMFIL0ORh7Dw2Ci1SRjQRqiNmMJAjdJqfsui4qjQMYk/TFoUxc5JURWTN8AmU
rSzFvOf4rQObEbQOvHqH7HB5Uu+SR81rw/opDZc/bDb95/ttFslYP1r8VLWxqB+sfyYglLRAhTcK
LmFq0OwSQXVLRZVB1Yo377nDGIbZHkAktnorOvbTqfFqC2I8I3oQlHtDr3ZZLyitiQCZE6bPYD9Q
bHy5SNJaf5hr0OyCtyeXu2O0aneNpv7ou7959G9XyTjeqUH7MbEAKoHlrjSh/7aKSMd5nmMDwQpT
F2jD76FztXopPlNj/kyWHzpUaf/ca2xBmJtRLpSxHWqAWJoeRn31ODu9oPOFuw6o3OKFhQZkdF2d
G8Ra2lKlVBSieVaXN6V51ZTT5VVwTQCci2AXQj8IKvDnELi7HCVe8TWS5Ntk9K6z/HbS1ktXsJks
D9r8fBmOu6INHHOKC3Uw1ngBXN3emvr9kt6oomZ3+ic+naINBHOKJFWtWlvBphHreyX/UpYRwXnQ
C7I+IhTm6NhL1UlFBH9QulLRYPSlcS3nWnBriHaLOSqR1eX5LGO32g6D5NFbPZzkSpBJFWCwLZ6F
k651ZFAM9XlEhk9ZXmxLsA7eZqGjARG/iXcuwu5zI4uduF7RfrN6efUTHX5gRf+ZgeYkbwUfhXfV
bXDYKcRI12PTloDTaL/L8paA1uOy+XIBKJ0zZo9AjcU2D7ao//8DYJdPDZxKLxrq48bbiBL+RWCO
PJGakswgiHi/5hQfdE9VSL7YPrQuDsrD6md7cpMEsrAaxjODLS7zmnAgYjkZOuy5w0hl1tylGCbN
vR/Na1cF2upStqbUF8X5nKgIjTDowsXzHRceHmTnhoEGdJRHk5R4iWUhq2OtZhq5ZixlqqthmnTx
lFLperyhUvRbzElnFt6c5WvmJWq+EteI1DX1ZL3U8qsCzFrxLpHG/ATVt2a9Bve3BLGZ1owF4eJn
l0l/NObqwRaL9wMb75SR3dedlBCvjElQ2Ys/l/sBtAgO6YPSaXY2ZCMvmx0PEV0gGEpCD6kJvv/z
bYoM8Dc6xUo8dUlDSX/p0DBfrD/bJL4pksEbDJEoOT2Q5z70/V2M7jkLMyKYgzoHrJGQUozBIZ5e
ZD/kqfZiBdxi2Y+px4z/Ung5ZhwU6fflVX4+XADVZIyjoIeV/t85qCat5SRliexZ8Td9fs6qL5f/
/mcTx983QMaoIVRFTxvjhWoo10ipqRJv0pAjWpJ72Y7vVH0VfKzPzg4wkIuEcja6LNEvfb6MeDWm
WO8J8Rw6B4l0VNKnwaTtDEwl/8WCUP7SLdmAc/00AVzp5mBJFsFk2ui1keH3/cMgSf5lFO5n2aAw
N51U5LWyOjbOKLJd87M5PF3++9zPQscJ0WiI/7LVT7OJiDllYBSbQWexk5KyfEsrCVqYuDREqUnO
WjQUs8D2hYQaDq96/m2Uss5lfYhkeJRol5Wrq9e24KNwkq1g/AR/CNqikTJR2LYYs2ryaNEgq5q/
6kcrJHCj0d7akQBdSMJqvwiNzR7LaIzTDBNoqA+2ngFZBdsnO/VHdWv8J/xsnI+1XRxLJhSTVM0L
J5NxTWTPCUhdH00PnBJPw3H0V7+pfOVVzEvGKcTSLUXbq4rpLnA2Mu4os4liSW1BUZG//panXvFm
XWW+mUHfDoJ6JUgMX+sQwu1e7qrH5ZdYs5q/8I+fwFgOkQjY8HT8BGk1fFKehrnx0zb/4/jifKHa
uX0uVavFDbWdCfnXBV37mvbHT4pzBHpCNlW+UU/LXuuwjrb50Yz7WkVzky0Iw6iHY24PJLY0/BdN
lJhbpnu5wYBSGYkHs5E9s3tcrQlirytuDWS+ULbGUNll9/Ge6L+ERv3xFg1XlIReSWocmAunieQF
cthQOdTAoxftpkMCPV2qSzb7zlG5wgCsdh0fi6v5VD+Tr40nHeLhP6Ab4VTksNNI/jkQXkHnO8v0
0yeJnpDShF/zEOCsr7RAEd/EtTuj5ci1wyzIbkrB1+Xc22eYzBU3zshGVmjh9JYePf0gNHL1MkFF
Oi/vpaz4ktLtr2wr0BGyXP4MnFtvi8z6oTEicmKMuCUiB+3i3Tc9S3e2/ruANNBlIE6EfLavrAta
IXrUZ9n7voLM2u09FFgDW3IlAh0DBVoUwy71pywwni8Dc/cWvgfzfSo6hljeO8WqRq3pcdvqOzAH
7sDwsesPYmYzletpNjiMD1Bbey0g5Qeqesh6FIcFcwRudGMGY1DeokiC1OG0txNXBmFt3R06ZOJx
sziQzhHznXGuSwxRfCyZcRaFJqel0+KjSkZ2s6T9VUUcQdMlS2GDxBo+5waDdRaN0lfRgm11nuxd
dphAWfhTcdMgfwFnbepiLDQAjZVfBVPrqmERpH6/b15ELxHepqPrEHP/tPNTZymWWkmfx0bHSuP2
tU4OJJrQmpAKvDvnjGiYcsCoA56PBujNzj1VMctTV2Wm7EUlvG5cofQAOdH6d2RYAqfITlXQXT2D
Yr5cEvdIgmBO2sNc24NaFzfWbPbu3KeQ+sSkvGeW6UPWaahbRmWoxdXb5bPCebBQAXgQXiIsRe86
EwNDDbZbMk2TPSNdg8LsdvGEiZylx4h+LeceZizQM2gLDijnG56BMoFqmrXFgmF32RubzF3nRyP5
0loiPgrOkQAI6lJ03hKq8EwcYKZppxUgWvT6GYMqEQjqSpEcDReCtlyBpgrcNJ8excY82h0Gwb20
jb8sRf22mkpw+fvwLBFjYJTiEozMKLKdWyJIDDHL28I8CgVU0HbqEjv25L5xU7BQXobifpUNFGOJ
K7R7BmsBVAtOamX5MSlvWiJ6c3FBNLwgVJmmZtga2FKA9HqucbLios99OdGeeq19cyT5z2+5s/cD
E4iSeVnVKsKn0eX6Zi7lWzwET9o0f807US6L94m2TxXmE5VK2cfqCCi4DIj/qq6qILUQZW40/7j8
hbhI4LuBwTmUEII5N1qWx3iEwaRt6MAl+uKuy0NGoKo6CRVVOXcoxng+oJj4xGpKECsmgJqP5S2a
sBYfLCsgrAWBZU71KI6mX7ziZkMy5dfwImrD5lnJBp2NURK9NuOKok/DySy/z+MpzQUlHN7ZxTZq
6CkGNy7Glc4PFv4BmrFoB/TyAVrYan6AyKoAgtP5gpSMggl5JM0w1st2vpQp6aPCNlfPeMpv59t2
Fx1wvBASaDs0o16BxA8EynYdXLYS3uaBaBSvMBmjep+YjJtJS3S9ldGrGX2puxdphAqq/hfHa4vB
7B4mKctGKoDRrJ3bEcOfo8LD0CPCWUHli/edwEmPlKOMFnl0CZ5/J3m02qaXldVbmuwhxzsFxGOC
VxAfAk1CMrpM0MLO3IFrLylkSVfUudruexyVX1Yr2V3+JvRkMk8fEBR9QDAnd9ScHkk6QCht91KZ
+RUGn8LeJg9DPryNg3pAWeq/XBVzgssRg8OIItB4XWJeeCAuWf/m/tusim2hVPI8bmYNq4r671l/
qzcCK2OnMd6DI8xHoGsMDXGoVzN3eF2XeLdW6Owz3MlXXxU3PqY7ytBYfBU1Z3C6JnBYN1iMG09b
ME3kLbD6INrZrVuCq9Gngiirvz71CAP3otYmnjvfIjKmbTWrI80rEBXpqybdaekz7qj5D6nz/ncP
Qd1Cy/5oTWP2ME7Aw7YmBAcIlEvRgCeKJbA07XPFn27dBwSzdQ4qEs1QAKLrg7H1iE+ebW/wLTqx
Q0K7BUE+9AB+miN6kSJMJt1AJ+2xOg5X2q66rR5RO1fRn+SADfnyqeO97M9+GLvDrTIZZQ03ZUAE
Eexd2j7+hffCoT+sh86roIogmvjif9OPrWAdoy1NhtrS3U5sTGe+4Iu4k2WjSPLHjdnne05/yCaZ
oiNrY5UdgNb8i5rsqypxI11wgXFvErBByZhiB6MWW3Ju1ahKamtG45pa7+LmplQ0X8sEQY0IhFmI
ZM8Q0KZ+Cu0WB2mo7iCo7WGQWGCkvPwr6hUoyqD/SoFCD3MOlGRecmKr+DJEsXdGkmTenCzpoWpL
THp2o7JzJDO5gmS95Mskl+8ySP0+T5Op30yZIer14SVHkO5FXyPtGMAgGOOenQmlAtnA97NvrLs5
0L+FeRAfoTv1FSNannY0PHk/Zb7gQNCT+Oke+kB9P8kbq+k7PeqVkm5C2L6q3nozXRkB5rQf9ZCq
+oriOO5pQAQCRh2UPpCQOTfSmuh5S2osEg0YbhdVLsbAMa15HVlvlxfGSWRiNz+AmI8bObVVZzZu
IgdSvZ1NfGX4ZeirH+UvExjMLoPxiqF4u0DLSoZUhY0h1PNlZXqTGaOEXdR36aPkuNM1eDu94o4K
Q1a/i1uFpriv5L2oy+SdoOLT59sAs2HEqMzdYAE4/tYcaqjKQ+Uk1I8YJQXz3EsCtULlOF2Zvv5k
7FYUgqk2pHbUUI3Go3Hffr+8Dyy77z9Xy+bnMDYMRr9Wkeg+mDfJc/FTD+K9FdZH2ho8h7saYk0Y
5wn062zfee19GQ4PkN0S+Xiu/0ArIO2LwelmczWq3smgaUeAOIT6zjwSn8rrJr5xq+2gEnOww/JO
xObMCxhNsIjIlHMDA9zMuqN4UuM4tXHf6T87+zEdRVpi3MBng8D2RRnOoEBkxcLFdTf58b7yp+/O
i7WrguqXiDKRt38mGFGgIwbmAp1NYqA0SaZixkNIJtHPVlaum6UJ41Lk8LgwcANoB8b/4PnOz4xa
VoOTpYApSRfC5x8LRfZrQ/QY5wziQfNkg0N/x8bDDVYpj2MPnD6QCg8sR3cYo0BCn4B164pOKUPm
QvMXsKU3VBlT2J7BtQ1QkiJRqlDeF+aILgpIXxNDo20hykkJjWuyT/z4mhxX6BMtL2loCHw6d2M3
gIwxjs1YN2sJQLl17qCI4qmdek0sEVs6z5XjDfZ/62KZn6N6luuiAAxSVe4wRbtaVsNqTkHGJqIg
epd0Y93cFou5NjpJMktiAUvam6CAT6/m1/xKcZFduaGa2c234nG9NvdJAPaEyy5NsJnsFKLSlrM1
p3QzCdHcRe92ZS/ZbipX4WUgbm4AbTQoT6CDlHJ7nttpPyvmmhHYKeVhjwrcH6iSHpogflY8PKm9
1QV5t8g6+cb5AcrEWnrcJpq6UtAmcltlcQ1TMEDP38APBOZqbAw9ttvJhONK484dteI6K7O3ShI9
DalVfzaRDxzmmDWtjGxYDpyx+jlYPzozsPJTNh0VTfat6fuQCsJtvkfefC/mmM22TRKSAhBPnFeq
lUl28b3qZsEfy6m/X6tQBQGDrIwEHELVc9OIRgWtCRE9atPgZqOJgTYokMgiYUXup0JWCnz4mJP6
RJ68JLLRwFHjlBH1W68p+0idNDcC1d5lU+figPoXc/PgBkKS5Xw5vbJUZUXbiJspCaPiVVHQfEBm
AQqr+PPPrn3AsMmIyEZaOQN5MT5Qcl9cL778ivJQiMfoAa4jpEK2xKturZfoTtahrhCHf3W6Nr+A
cVvyaIC/tJnQXu8gei++242ICpjTW4/bbQPBmMaKR3jcDFikutOPSG6/5t+mQ7ynpdV4B43gI6oC
oFrfGV70vRKKZ/Mv1w0889A3x0zTSQ14fTddN3jb58SFUo3veL0PiY5b2Z+8GTIy7X/SQMN1Xhtw
+u+bm31aHZIg/EW26QZXjnHdPRd+5Jt+75eRm1xFV+LxJu6jEcRSuMrB7qSADOwc00ZGcG7pMMEM
OUEq9Ff/mtzWx80XVC+iJCH3XYFMF/5Du7kxtH+OlixFY4EXCF/3Yf6d3E+jV/x874nwBndCJ8Kp
u4L6aeWLla65Z3SDzLhTUMemNplgupJe+y142hvtxqkEFWQeCJpxUWRE3Qc0wsxmRoomldAFwAkt
e7fLnqvoqYsPl50NL0zZYjAHpF+VpBhbYJgDevmGG0sbUdZ8jkS966K1MCdBzuOqGw3M6mjGr6r5
Uqu3xSLIWPDsHcNOUAxBwQcVBPabyE6lTBXsfS6UsFJUv40eLm8W151sIRjXXCZzK6UTzLtdg+Y6
0z3FT4MFZD7QnTV9804NpQ62hw6He3XfKhC0FJXzLy8SVc5zkzfStrZTHYtcqydb+9lVj5eXyEsM
fKwQpObnf3/N+7VraUN7MSluUbR+buXuGKMjOQ7NRKS5wF0N5mVpZgcUmmy+Wsv0ZIptauHR/BCt
7VfbkkQz4lwLVxzkHgy8LpA6Ol9RFEv9mLdwEtMg+aTLr1rLORadEkR/PtaHB+EGiTHARZnMpZVH
pKjKX3p6GiGdI9XfL38f7jnaYDAW2A5kRQwEx2NJ0MaRy+FhGCCIgWnC18tAfFv/QHr/9831oWtz
0rQ1kJKDBSHTJKC2nt80V+pd/QOSK2ugg3NuX3gjxNEy9OiITF2wVPYu6aumxCgKfkAc3xH9iqQ3
iShK5dof+klQWgexJHgRz21DgcCLVs7It9XNbwXvNBNC05e3UYTA+NcxjxRDAomKV2adO/QFuipO
lxG4WSUQJP+7CMa1tpUhraYKiM43j9bd+I38WH8bJ7AIe1ni2j6oHcBknr2irR+ifC9LUPspRlox
dSdYK7d8sP0ldDM2JjMbdjkgvYVw5wHRVtDvIn86Gretb7rOsQyteyJ4PXHG7nHkNmunNrRBVOou
WvMKiFQvq8IGNJ79ID3pRx0Ky9EB3I/N9+WxenUQ4dFwZ7xu0RLiRS4k4UJhSYzrasDMiDZsWBRE
ZM5/Td3EMyhfkZoHCcD1jJarvebTXIoD9obm1f5BXpfdupfCywbAR8XMBiIEFOfZKKjRQZjn0OHK
pEiPYFz2SuVpNptdpf85dxnd7Q8kxsEl41qao4TLB0Mtu2YmO6cvD7W8BJcXxL2DNjCMj6sSezAX
G7csHigextx91XnN22d5dsKyFAyJ0b/Fvos3S2IT/N0MCtL3V9B6nMDREN8YOy2Q96JQVfCN2M4G
GQ2zU0rjYgea9Wl2GtUEbC9gmxcsh+szP7ZOYyxQdyBlatO5OrkDmdLSZ6GmTZVrKYPA6LhAGljZ
MS8EQQPWc9qKpLZRAqDSysDgoflmPoGr4W/aucBm/y8Ms566MUiGgUS8hSHog3brYZ+19q2WtNg+
Y/l92e64H4nKv4IU2gBfDeNMskLNY3VGpNDg66CvwVMN4q/TlS7SFuNeChsg+kM2Xitq5MjONNxs
DWhw3akYPD1Xni8vRoTBhD1zNiyzRYdFRwi+qisyueufzzvTBDjcHBriUexkY9EkN9qsUWEDq167
K3k2e1H9jWtlGwTmfpbsqW9iOoCvjLOrponby6Ynq0RwcYlgGCvrOxQWC/pSlorJndWvLSrs9igq
g3FRQA2jowgGOppPoTUqpcTW8ASqo9ZN6q8VemVLQ6QxwnNomAQDrQOeQRjSYb57aiV6X00IaZwx
hweol8e50rGqjBxaIwo1Q/29dGrjQsHl8c8tbovM3A6N0RpNpNNgyonCIetv1HwRZRXpl2Dd9RaD
uRpGkrYYkAbGfLR3mp8eI801gujODFG6uxXRBHKLzkhkgEKd6mB+GqwrDCWy10mjFzqab023PkaH
FP0Qkpd6xNM8LSjvxu+iOIp3/9EeAh1DVqCKYXtYx9qucsxe4K08QadPIsuhGaXva7neGl1zZ8ui
S4Pn97Z4TNjWYCLSXFbgEd2668rowbDzcFmkwOy74G9s5GNp9IxsPJ+RqQMuQkBZmGwy9BNZ9pcB
uHWC7WIY3zqUBqn1RqUpN2ffvi7PxVOz113btQL7rr+niqm2wCp5rnYLyRy5eaqayrBhlEN/U2Sn
phHFXdzAeovAHK1VTqLZrLGoPqi/za909s7x5tD8kTzSuDb2RdVHvhf5+E7MOTOgjqUuFBDUX+By
+b+REFFYJNg5Ngdd9i0xWwW1aPSOeCney6soZcNFwKQvuPzoat4fTxuDSxfLAdEpQnKnaPZ2Ll/p
mrO7bHJ8CAxCQVEFvOwy/fcNRGsMJDZp2GCupq+0GM4yBvcyBNcjKB8QzLFR7b7F6C8gClXxsRLX
Mh6GtHOnVXP7QWDOXHeAUSAUL1Gyh+LX+XoSe2yTVcKW9Z3ldtIdIi9vdr5XjSC9KcJhjDpdjLlE
tx1eEz2dccvl0Kjq0ZOdbC/PuSA5yPcLm1WxFt3FplXSnrvZS55z5C8KL90XYeRbXvaqWvv1ugiK
nWhsjXfnQ9FOgZ4oqNhwi5zv5TCOrd3kKCA2yr2aDW7S/Vqm58vGwcdAMhqylGixYRUIIqmH3lOC
SyqaIt9uvpHecvuuEsRI3K8FI8NMNmqw6FA6X4mVY2gTnO3IxpDUccckP5RRcQT5vuGO5Onyiujf
+nTLo4HONNF9Bs4+xtyNZZzN1aAXYCHjQ6UY8xOME/IQUKIAKxbygphbYm4JFA5Me6qc1avs/LpT
J1d3huDyIrhOe4vBnKO4yNAfK0VIFr9PuKkgfp++EDTZxG+qm7w3IwkQeZawRWROVFXH07rEEvbt
bhl3qqcGCpopqFh5em3fYZ7jPxhh5pZ8HJD1gV4Mw+Gf+gSzoRyyYY4xDapEsR9Hk+FK3Wp4xVzs
C6MCjZW07BKjPLaSdbNI6RHDd4mrjovAnbxbIGM1GEiFsC2aZiBMZzBWk2KuRNFIiXH+6xH6Oq6W
BNM91WvXD5QCH50XryvCKTwmvCqgzSzJzvHJr3EfCY4Kx7jwQzDghKEIbAn7LiqGCaqgGnaETDaa
oqP6PupkgXVxPjUoVdGXiX5ySG+wJH/2qjRrTTKkskgDRbSHVIVg0vrzskFxogCAYCIDTI/g4NPo
Qrc3WxwT8JgAJDsMBzqd2QXWUczzxwuzz3CYLwdmExVKGBTnWhk9/XfipUHkR+F6QqepT445yAXR
eyS4VPlbCMUw9JM6oOdgzmdT6pMhpQvxLLt7bsbktV7sa9PoXi9vogiGOZRypraJ1QKmn4g7KRjj
1/CaqEUD9hz/jD38WA1zv4HkdK6bDkwqQ50erG6+ypTkNjPiHSTDBCeNaxbgtgEThALhErYuiS7G
3hxiBflkaQid+NawB9eJdnOX+JX5nM6O3+W7y5tIv8Wns72BpO/CjSWudatpeSxjE6Mvg5W4BGzk
qU1J+EMlEknfcs/vBkw7B8tGXanbDutzdKSZBszs/jkjOdqYMGUJYmScKygoniOQZnXMqkAeQ5Zm
zMuaXgE6t0zqvSQT0glzV4NpEAyl/sO5f44l4b6GWWDrhtB+ACl5hYq4K3nF79HXPONV3fey+xel
G6zvX0yWrqqeITqGoWCsD7Lp0vSLlE9OLPpMXItHkwxaijFLipHV84VBH7Z3tLWl53e4kofMReu4
n6ttqMuiDjvuGaZcp0ipmBoKRedQRIGUmzTiamnnF7L8SNNvsvX8Fxa+gWDchNob+hTFBfGUvPf0
4as5PqdZ5lmVAwK7PPzvwBhn0RUtklE11qPaieQqo3XfyM4rdLmfWyXOdlby52TPtG9Px2QuaDNA
Bs4cqX7uZbS1NyD0kSVXL1RPWuqdvAq7BLk2scFhbiy0aKGPQoPWqQ5Kab/+5pxon6AUgPt/9FSQ
fsl+FqSh6MYXwTLn2c6I3MsRYElte8ZiupH8aqfgX05Fx5nnCMEuDVJcKKnTBuRzS3QmSKdp3QCj
L9vcLedscpEL/NY61Q3C6dSNR0ng7Xm2v0VkDLOqirxHNo94GAHZJ0X+ZC1a0Mftn0fk0GhAI/I7
F7jJtqVbY7nEhQoLmTWrCEH/NHhl3wkaOHi+cAvCmMeMvL8VJQCR8tJLdSjdyYLdEiEwlmAMRm86
M5xS1Gffp6F8bKr1cPnwiiCoMW7uQrnL0DRRAkJr3nLlqh8Fry9eRH/2KRgbG7oJhG/UsVbXw7Xm
k32zV460yzb3MQImCJZ5RwcyLJQbVsPTkiU9aUZ5UqUC5lVXu1X7UtpXUnnV13/xfIX3+YBhAojU
qdSyyDo8DqbxOGUDgmXJ15aHQRFpHvHefRA9AJEC4nNEZGytL4mLIok70H5ptBVEUoNYjQ9NllAG
Ya9Iul1HjnZ530QIOOWrAlOmEGRw61E0yEgPJhMzQZIIfIvQAkdoyAo025Gzrqat0GeI8WxOuTuD
Clcf091avfQWxg0jUQzKcRVAxHi4irAGrN2Ml1/6asyMxUBg6GCEVj04AyoQs+AMv9ezP6/rA4U5
xIlRqU6XAWUJl9TVH1EBuJPullO6+Ipf+OVOfhp966j7axiFi2e7mOU5laUXe7BfTxTqcE4j1gxV
N2j4QbKObT5ec+iTNBK+dulMrrx80QzBceRE22cAzKZ2QyVriH5xQCJzD/baQHWuHQJB7ORY5mgl
7ewQTU2XXQznUJ5hMlu8THGrgpACEXCZ+eBkBHGy5qWK42bF98tIou1j/KVmJiDDXIFkmMN4Gze5
HSDMF8YF9Hh/tpmPr8T4zHU0+kofADOctNNwUPZOoD3oPzRoaWDESuDSRGti/KdWaWPjzPhig9y5
5fTFnAQZWu4509HtgacDZr3Z4vuAAGCJUxAx6mVz6OZTnk+hhbGLy5+GawTQBDEoLRS0spggUbFn
SD1Ajsar49JXjBfVIqGhHDJJFMhzYhpMOP0LxHaaJZZkDEkOR1UYkWsNMxjxIZC4HMs5uXaE04iC
ZbFtZWnlOJIyYFnW5IAy6Dauen9Q9rUl8FO85m+8SiDCh94yyIOz+7fMnVGl9gQzAJu7hRkgz4Go
mocX2N6+A7UVEhuQAQlXPJ595yAqInKXaSMxZ4GvE/OkjNtQxgRXlIV8QGmeNAgMJIkKopXbicQC
a38v0nw6WxskxllodplGhFpjQwavWQy/UnJvUr60ZXeVSPe5Wbg2yQJH+nnZPrmnYIPLuI4lrow1
wdwROFvRUyy1bg0Cw6W3w8swoo2k/74Jt+pFVxt7RP6mrtHrKI2HtRnQ9NQESyLSdOOuCLNNtobg
Hq9a5puZRCNGTGiqyJIPlSa7Sp2DV0qwID4KvAbaYWGZLAWukRlyK9EnhKy/KfOrUaO5PP1xedM+
j//ANyERC0Vg9BBjSYzzKJZ1Raf2GuNu7jBPkh8nFGGxh+iLFg1kfk4fnmOxPVxLB9ZH1QZWHzSH
7Gd8lSS369fWo1V6ObRVH/0PjrKXhc3Yn02fQWb6U0jWZHlD2thdjxg6RYJU2WGsA8l90RrffeDZ
IaNI4FpEwIY9BbvLuRWqk24ZkQPSAupMHNVPbKh3Z3NQPFth75K9FET7KVA857UixY0KjaNd5Yl8
yueXAX4FRDZBZoznJwY2GQNVrGiY7AVCCn0AZdn0Riq9/CgFXaCGQ3r6Dz4t3UB22VtAxrfoi1mY
lvwOGO0KzR93037CjHRWB4NQ4fOz0aLahHCZEltS2dRPdSdF7Zt2tk76Ln/U9uYB9HyhHqr7vxh9
YpAYp6J3Zj8Mo3WqlSqHfF/6Bc1AglbAzxXPcwxWpSdxsiY2h2LAx5oDsImbKAT1XokLiDLaghJN
l901AaGo6En3KWJlgJnF1bolVWUH4CjTcn+tyvGQ6sRBtna2TQ8lvwGC2rFyF2kkumkqaRI4uM9m
Sn8ANMnhedBD80mfSI6leenWfHg/LNERKaAw3RVXxrE5xmH95U9dHYPGLNdKiIFUJ9CSawRIobK3
n/OD5lFS5D8/gAwWE1pGc99CZh5YVCsmtq+acNmn12uYR7v4lKKidXlt9KefHT8KBzcOoicTvtxh
zntUkchcLetkaN3elm4n2QqiOfGJqnmXgT7dSQwQc86hq6dofe+c8vY3xDMq49nOBeGYaCmMA62c
cSaYNTnZqI6r6R6ixK5sPmqxqP9OhMNYg2G0S5UR61Qptb9YtdcNqGQltZtIIqSLe4Z+VQYp6vVx
jawSRCHk3jFh7JbsxoPAukUgjMHRMkZSKABJ19HLNdQMrD7Q7dS//P0/3+FbA8BimCwj6Wt0SqjA
WcLxtUIxJAoxvKAfFsxHTreW7eVvyNRgCGV2Y8ESqW39v0YOaCZU0R2JlNMEaH14XQroE6WiMSe+
K0ZZGgUfDVc4K2tv9NAJ6RKQVeHUqpiKHHVUYChXVuSihdDPn6JA6Cq4XniDyRwpaXWMYsntU3at
HxOvQJQwHZRQ8ftduUu9KUiu2sP4TG6gJSk4zNwN/UDWGZtZphUkUho2VFI6l1SrS6Y3gbl8es9T
c9lAMOYyx5jxmzD99O4H6Zwp+W7etxjvqMP1ShWxHLAXCrTFMDmGpxRuE6pC6zBHLSmyVpqL6FRc
y2DrKoM4cG6drwh6UJYW3SdM2u4TFrN7miTbSixHJ4imuk0U2qkRVPLzYBlumz4b3YtgJ5mP9QmO
2UkM1SttXUYn+djf1g9pMA9+83v2I1AqzPs6rHajSElYhMicN00ys6xTo5OR6+5ivknCFz7js5gl
gRXgPFauJauvpSo6JWDmjaO9ficUhmPO1icEJu7v+yh2JiM6ZQdEF2Dv0XbJXhz98taBMrSm0XYr
2WSrxNpSa2a+SCfJHoJxvJHBc5yvvy9/f2q5G+f3vpItBmPZQ12YdTJKp1xrPGs4FE3n6vb/kHZd
zXHj3PIXsYo5vIJpgoIlWbKsF5Yte5lz5q+/jfG3Kw6GO1j7PqtKPSAODg5O6MZ4eMTpv9teCxLD
lDrHABfr+Z7kUrE0oxh+jeoiGbxJlsxHPHTQFdRW+sCpwbDUhKdFgcjT1CAog9cK+/iUekUo2kh6
CG4lL9/ViHkRBDvJI5SyCZ9+YsuekeQBNTIiJMiWMge2t2qhzWPrtVo0IlrPYj5yEnGn38tuEjJ9
6PahFRJU/c4/niD3kSViPbVr+rLbftPQ1WXcQaby1noEnYA3EJD03Uq+Bha07nny8/scqpXLV/Cm
+/xX78ZWgvkaDbWYp0V3ELuVaNgFyx0clBU/Wup9mb1lPC21jS96hkD/vkq5jAskkNsleMXcaTtA
P33hVVEvfKxyEhtSdNrJSHWWzwFqDODISoyG/ioevGDxFe17oirEnPXDaDb2oHMs8rRDZzt4AjQN
2iiHPk22JqQjWKuWstVJb5fgtfdAGn1on7930Al0I+yffD/8hQHR7IVOZ2YPNE0S3c4N52JmU5LI
KtF1f/wMeq2uPmxrlCggj/gZcvlUIwjJ+mFfZjHkGBtSprIdJiYp9MwvzOGwjAPm+ywvNkWSKuDE
rdR93n4xpm9JVZG8LjjkiWzd7NePg8Q7aOp1RcOUzPmPk0uzL+K804l6G2ZEjOz8zvLQ46NWZJQc
JMX2spNBLW7/mx6QfpMVLHO4wsU0xjGCLWRgFRrir5ahOqX8fQkNzjHeNLoVEGPVDVxSIytYX9Lu
A1Aq6hmdaEOJsBVssWuJnPIcx4VzV1SMR4LKHbJNIOPQGOdutWYtdFZvkAQSA2gEIqXUuONyzKyX
69+QujjGvPHSxp5RoQGk/JhvWCdLOw0lvlhSKeHjAHEFaGoljiaFMTGyLHlKJp1TA7nwEVibpuun
xkTUJ065nJUpx8I8lDHyCaTNELYkd92kcxZ1uV+oSciYBAQvNIiU2fop0m2hISm5TvIEigZFou36
AUqF+nJo9eE5ls3dkKa76x/yclXApEk+vLhR2rng/jGgrTKNGfxEPtqLldumyjH3y606Q2BHLgYq
IRdGWFWryc9JjYnxKL5NBPEQm/WdaKY/ri/o4rIAjTNoteHxThcx2zlloEvL0Otag2WYt7qBdhUT
wilFL2TOdaCNL4cWTvQjYhyVVjaYWzicNLPAJK9G2kB+BtPiXlF4HCY8CGowK5NL9aGhwbJG4L9G
kuqL10fZ+/VlXB5Z6AzTcQGwJJomitznGFmQF1klZxoxo1B0YiVwIFJ+AzU7pLAXTPL/JhooU3XU
qCAPjaY2nKJztFDUzbFPepno9XgHSeoIeiilLwxj7QqdInDQTtPHZ24CJUsZpg1CQyrsJlJjWX3A
eFSUsoaeDtLlul/tVVvZoQ0H4VnsFl7xqfDSB+uuPCw780Z5MPE4bh5mT7FlIh+LZ/kudGIBRFS8
3PrFtjK/ivGSkMSOZCsSRdL36CmoX3JT4Sz84hBoaAPBaIZqomULBGXMZzaqoe/HRhJJuSwkTbNH
Kf+BV96365t5uQ6U5DGcbyBAhNoBq3eap7lg6RkQ9Oa9rHMi6xNnHRceUQNLCzQ1MOoLx4vBjPP9
q42pNtW8bAjShZ+mvvWSsK8gOqgfwCf7GYf62NbyxAlaLj8e6qdQAbSgH42ggO02FtpUsWIzxvzv
8jYFX3Ww8MUDL5d2cexAIYUaLXikMPBEr8vzlc29KVSRju7YMcx2SjSSEozmRvu9n3gClGwuCELi
kPFA2AxmLsgSI6NwDiWqmGquZgVQdvBgHqZ9fBi+dLsK44mUlqK5TSbCI6Pc+IZrTLZCVteNlaoU
M5b2OIJ2OB/7eOZs1Klyfn68sTJMPqDBU7cw4cwc77CJorBKipGgjR+DFu/ytxwDKOVteqv/MN5u
lEN/M9/M++FZ/pL5Iz41xzzpl7vER0lTxlgPwjTWPEOFcoxS/H28047dLt3rnnzk+YvLU4CMOCaT
aAIKbQtsMqgQlEIaabfPUhXxbR+Exgs04KJbPe3mT40qJD46JtVPptrwGAhZzr6T7eAJiHgVKjk0
ODm3HVWYkR4SYKaz37saFcwSyYD+MYXEbxY45U7jEm5/Ixy6B3GX3EJnT4sd57qfuXxew4Ih+4CB
MzzmoQXCHJZILnu07egD0W8Xj84YDcSwG5cOROeQ6OBmMmm+ht3XNR6zr/mopHmqA08jYHHCeQn9
HG+ByueVO9gs9On7YqgB4kSoAKoXQYQSBhmicnzfzjH9cgHJaOrmz60nWsgKE803DqY3Hqv3nJcy
3fI/a2BmiVNm6INRA7hRfw03RCYUa8TPEBHm7N6WK8BMuYYAE178glQu1FoNXzOEOx3m5c0KAgNK
LkLriMFQckLNTUOB09bQ3AmFX1SNz821rTtBipUERx15b5o3RSu2TXP6lp+5wp73JNha2hqOXpCr
8GLu86htddwU1lS4ZgKuQy0hYhG51+3/8p6FWPFqVYybK3LRaqsEq5rC9LhE3ZuMJhSOK7vMOOOM
IbWCUAmxGaVYOV9LOyut1GOGgtTz2N+Yemh0xCyDFszluvYoByW44TNzcJVWrD2U5CXXwPP5Li4q
017MmLuVm4sWIfpLacMxF8zcWooRlUs94ttiom16nxzN6/3wYLjJjGMRfkp20aHcXf/OlwkBfAM8
Hf7GZEm9CzXNJVUCJlUzsUqiI88fgPIXMpMypd/30DXlX8fcukJ0dLvjrXxqBGAsdujkLk8C3P+m
bB6CrHACI/0s5LkvJcZfptA9aGBTmTDPxdnvzc+7wmVMt+nrrDJbGuRYoF6A6NEc8boSeUtjzFZd
hH7JayytaFUoGPTTYUKQQiahumn7imoela+NGoL7NeO9aumFwDrw9Vdlrq1MGkc1CQGtaDPJtJ9D
oBJteLUmHM+ORzGxbTar88mgqVDyGToN53Pwin38CJZ9VwpszRVLdAKjqoFc8I5H/be9fx+ejrkS
6xhCMkMOzGT5kiqPrfT9ul1yXSlzQSjxnKcKGn5I542u4mXOdIxvIXdK6n3uFc+8oQ/uR2TOe231
STsbMMjGMR8mR3FCtztWx9opcfOCbXsncajceIgGU7UJShP2oGOFKHRl0E9T7figgYSeZESy28/y
UYA+5vWvun1hoKcJrhapUYP5qEOZJUZRYZHCnHhz/NDKuqsVT9dBNoMKHToBmM3ErBrevueuPBkE
I18KPOAbT3syH9BeBG66yDNc6Pug3IIuXg/sys70lYNLfdXFqVvhMr5MSueyFMAV+b/bNwPvsOkA
ldDbN/R4JrP5MVdwjAsz9GoRxRxwqfgmaPft9EVUeZKL20ayAmGcmDyXDfTNAFLcQBle8ZSd6RQG
wk/K6RfadUH+A4szNYNrH5JxKP1UzpFEN7BHK6/kqbZcEwuTB0halL65H70ZAaJPKYiy25EXGW6+
F9fmw7gWQ02tvj5tIwZw7gIIr9OdRP+6n9V2jRdOgzH2mXMPclGZozEGNZqo6IeeHwZncUZfBLu+
Q7mcp7+UAwTFwG3Lo1vavCaoVCNm+KkWOuNzxCGP4yJHaJoEeuiYQeZazehrGHOCMGlEskrjdZ5v
uu0PRLbzvGr01LB6YSCSoKOzvccAuBUjlXH9JG6fjH/WdXo3r+LSvC4XU2uwLqV6MEIRvEclEaX3
PwDB0AbqkGg5l3Rmw8IxGKclDlAKxGwYCjv5YA+Dqru1OY3udajNSGIFxexT0OSJbraAqjRUktD9
GnUR0fV3U4WNjN/L6kmoeLnDzW/4gcneDqnaalJaA7NUcOeB3SFEHmjhzhRvGoRO2baRaMIQF+Nf
Eq1K0RxtwuyV2Vva9Mbqq5frX29zJSsIxpvoSzNU7QKIdjLutMQ8pGiKjHXZvg6z7SpXOIzfqMUw
i9oeONlN44V3+gGD357+Y7B1xAziDb8u/C+IqL7jy4EyTWU+3hDXWZGidIiG02YvPi+70o798Aal
hn3zQPXqel7GhwvJfMx+aaupSU+QuAwc0J141Ed1Li32VzbSTA+cz7q9fR+LZD6rKI9oFStPn1V6
lRGb5LYFOi4d0xw9qGXRVX8z+NCzdf+fuMz5HqShUpscuPVfMrh1Cw9pdMvtoV3Q7hXopNPvW++u
g26s1VTxCMDDhLaeK8xBh5qxMSu1RMkQI1/XhV2VqbtSDf+6DrNx6EByh5kH+HxaHmDsJsHwyBSb
1UwKI5dkV7WqpXLVMJwtXks0NYfzm/yUikBrMIgRFaj0nYdiqIZq5RyHE54GCy5zzIHFz6EPptTW
GVzRoSIX2r645d7hNMS7hsu85mNBRR3WANcDRI7Qghe7Ol4++8Fd3ORQfyk503sbj4XzZTIRZ6En
eRBpWCbNu4jfygE9IiZ0HzB0pCAhQgRuy99GkHsOyQSbVtSL1SJjheZbjLfkHY1xERx9tuz3+hXx
EQQg0idtf91w2IZ95OvOUallrW7WqjfCIVqAmuwHENRANNN5p6nB8p73VNheoCxCvYw+00HndQ6l
6xCPVFITCRk32ze4hx4hboERE5XM7+J7dAdFTk80CGeBl6lPLHCFypzAsF3Cuo6skUT7wRGgxylA
pu3Epc37lJdn/QyJTbaIkyVUBl1f59AexxZ0fCS7Nx2ViJ5MnsFVWjz/5uzsr+37WJ3JHAurtIxI
i4ApWJA0lQQb+ricL3jpW86XxRyFcrDyNKUfcBwfw+S7NfAkZjauoHMExvKXoQ7zIsciGjrmF6Oh
h/bX9s4IGb8EXZSUIJ9jFXTXL9zJ6rsxZo/BMQsJDroonG9LvCtkR4FuWmpXrpjcBOnN5MdOBs2b
8SXo/kPH22Wgfr5kxmEP6CIK0w74mEVIiGKF72UGxV8p132hHXZaZXH6py79NtVcgr/GPDvVtWYu
3SXX88mQ05lUUDqrP9WWNkv+uCidejsLYRK+S3Ee65wI6vJEICsAfji0z6BrCz0m5ydeiAVt1MMO
ltlmdiO9Z2JjKwkv47iJgiEVEEeCNh5l23OUIF0CGYTAMzH62bTBqq256lwJrmHJi3fdbi63DQtC
Jws6wDA6fCHDSEXdDVQ4ZvRW1SkARPG1XKLeN9HiT2ItaHeTPOj+ddCtrTtFD5AbRXGV7XyLjQn6
VVUO0Gn2l1qxpzDfhyJqyOLrdaStnLm1hmLOuobaiWVBDYAYAib95ein1qeHoG2ekZ47xEl/G9fJ
lwE2S0RjcFMpKkC009ScBV96HHxlGi79b8GMP6hUUTBF+pX1KTmkuuHkk8RxAJsQ2EpUAsEDI7KW
OZdxn2YaAqZk/jmgm0/qePTu2wimBhY9NIggPXZulUocCuU0AUHF8y5E7UtACvX6dm0ZPma+QRyI
DivaSXoOEWfZVIoSdqsOviTlrRHKpKt5rpIHwphE2geCOQuwPgzWEkN+FsoQynDfr69k61zR/iaQ
v1rg9GIJYEW57gujUiaSgVlLku4yA6yswg9jgX73YrnXwbZWhJ4qnGPUXi91ELO+qhdxhHlBaxoU
aBYoRX/E41/XQba2fw1CD/UqrmrRyqKYFGQJcqc3c2esfrcfHJSFeFGgoQMKd+iCYE5JXypGIipA
mKLW1jAn0qn9Xka+9w8WYoHTFyOzKloCGCProB+gjCkaYaQ4OEhm5xUir/Fsa0MgdGaiwwdnBcOj
598K5L9NIjYYJ1Oi9N6M50MZQG4NjMC6c30tl0AgdwWIoYGkHYeSAcq6tIsGFZ9MHrX7Quyfkxx8
043y9AcwtPoIEhv4sZOm8mrvzSUMWoyVzaSLsoM0T7vaRGozzzhX+uZqVjDMaoxYF4zaAkxTNz9M
FU9Zs3/QE4PTVUzDciZUQqMCnXLHuDtMgLGzSIS4pkivn7aLXmMjedGV6EfY156WpgVCFzyg1d/u
E9SwUStMerpWX3AOo2GqOmxUVc/oZo6yhYSpzjlAl/cqQHSYNWX4oUxg5yBm1LRzkiFuCDokHTDx
cpia1muk6VHRLV6Qu7lZIJJAfyWEuhT2wilQl9HyBL5a11AxzDQngB5U0HNKQJdeB0uywJpEJ9wp
ucn5kqpYTPV+QUV5QgHv3qq6/LiACphzP2++jsFpSklTVfPS9SCr1w3CpIxIU4GxTfPigwWZY/29
v1HAECRweUY3lgUOVfggxJB4OLLpDTlcQqGGsAiRm4wUc+/REYPrZ3bzdbrGYBy2GYatVVTAUFAq
724kByOUlEMVU6HulBFEXXeNHXq8BNGGEWJpaDDHVYQCLyvePE/jYAmKOhJxfivMn3Fn+pV0H8XW
/vr6NnFksAujixIzNmwQqfXzItXw5CRtJ1uzoGZZP4VVYFtFyHGym5u1QmIChkEutLBLgBTE4U1P
xccmXiH+MlzAw1fFIhAgoouMHQYVp9gSZ5qdkefOlyftMcs1t44br5Vqxyh4XI+bSZI1Hl3yyh1V
zdyYTRhNZAZLINrW+jGWIJ2RDZF5W5UTRNX0YXkO0QZLVL19sdIuyYgRDKPqpJlQmJy93Hwwr38P
dTar35MZs1HUyik7JXmiC/n5h9SnoomSHRzlo7Xntd+eCizMJXD2xZnTIacglk9kIE7vwrsQEyki
U3E7pfao0bo2ATGCbR2SXTG5ZreT8ZKtiXisvwicxNymca12nlrGauVFHRZ6TFeumiVRegBrnAzn
hqPGSkEEj1kx6qqZb1ujiyyoZiDoQUWyurYNUN5ZFS+s3vY3Kxzmi8YwFlHqgaP0cDiQerPr5xJp
VZBz1DfdtwSTo81t5nNbgrbPzsf6mC84VQJo1en6WndCPqzydNONQJ7n606P9Oa8n24xrpSFdsUX
86VH/8KKDMwWIGrFm4Wd82tjVVfmGd25VNt22qfoZgP9CdRgMJb00HNS7/SuuwBDhzC6PQGJLtNz
U5HB7xjg2TQSFYLudMSUMpHwe9+3D+MHDtsZPMxtXjUtcE68Mq/J1+Zr7Ap27w2u4IstUuLcSsbm
d1xBMjF5EUxTgD52CjmcGPu67wYuYLR0gTFD+nr95tg8EKaFljWMeaE1mAFrJ0ELZJoq68x3bXkf
+hRO7u06xraHXYEwl4aoBmVuZqfNinfzbeTAs3jRrnj4DxQ89AdfGsbHgpi4b1JDXLpl8CtPW/1A
Rph2Ajw2D/w5/k3jwPg0ZIhkXFSYfD83wqIYhmQskdo0b7PPoPFaMChiU+mZzk2tveSKBBOmvFBm
a8fWoMwR78xCNFDS+5Xc1NB+9Bdo+woHtUvHvNebBwjeOMkz16NtWSVmrTEEA8FljGAxBy4fMNZa
NQaFFW3ZjrBOAVeD4cuOuOMWLrYCmhUaW85Wsy7L1RZowa3pg/M7+iq7yq70g8862FwkXEN4sEBT
lZd02XTca2DmPIRZhQnLGsDKPQS0PGR3EigkdFQetCETuChiJ/H5Ut1bfpuOZWM8BRwYF/MVKTjU
ijpCocZaPgnTewZidbEo/NI8QC2BcI4jPQLsEVmDMaWaspGGAG3ytGiiIXML/aLAke7kew0D0p0t
Hnm1oa1rfY3HmE4md6kSSziSlQmGf+tLJf3B0Agy7h/f78JeBGFWgwAQ0/CkYwY8dYO9kpPlsX5H
Fxm4IWaHbh2vQLN5FlewjLUoZgoqJ4l+ySiwuxB98bFOhpHHe7fpQNfLYxyolhtCDvUaPMk0Uu1z
t/Slx+hlwCz0f9Co36yprRbFeNBKrrOmH+GtadEwe8rtdw3NWxW3urWRjz7fNCbwjsHehwwAVjWr
XrWvvNBN7W7eTXaJin3sFbweGY4dGkzwZ5nVsiQJ8EIldKseY91Z4XLO1kY+5cwQmSthEv/+eJ3j
TE7yFT39TwnkhHNMK5BZIhPI2RT0hoXQMrBeeO6LZ4/M3aAuVZ+CXAJRUV591qvyW9gvD0Ud814M
XINkXIg2G+o4pTD8/rB4hlf7wU10FxBwx3PHWzavgpU5Mt4jmoQ6qTPsWiOib0pyxrx1+sB0QfH6
uyPTp2o5yPfpKIaGaPX8Oq/VqeyzGA9BWXvVpZgUKgdgo2uQWjyEEn/1V7DPD6mZ5UGibgqsCn56
bO6l47ALQY+CGrKjH+Xd+OX3S4PnkIxBBjNGHpMEL4JGyMlQlgQlc3vMcjsK99dtf/t4fSyOMT4l
ykW1i+jbag68quxcaBg61yFOYvSXV9cHBmN3YTuij4I2ilSKrR9aAu4S3RYew58gRZvJ/BoQkUQH
JXEWXNv+/xOcscQ5lftstAAu3SOdXYRufEebTcM3A6e7I/Ur1CgLJDQ9GpnwrprtYHNV1GY2sjP0
UJVo3CceZFu3QdF8pxde600ujfiiGhtMslfOkjdDhRUos6dNLC9TlgBUaA+Bj+ckSAse9ZsyJuNN
91ZHaJXhBribB36FyexxVk1tjslv3OXgH0aqLnqPwQFi2Yrfti5tlJmP7fd219vX10p378K0VrDM
7k6CKVjZANjBoyHRsBs9wf8PL8rNQPoDh+2xKioJ4i8CcFR/kgkGB5BezTH8GdrTLT+gZVW//tdD
okKCWIQEsWYxOyhVgZBU8WlZitc+TLvWnV2xRatMcHqGdS/KX9SAKO+P7PegXu73zS2XbHN71R8/
g9nUTm7Hsi3opnqKF9nFU+jmtvoke6XX/ra+zsWimb3s5lyxKvowC/RjDXK8uP2axD+u28u/HMi/
l3RBozUJbScKvzqCRrf4ahyzUwQzepppiw7NlIOqm4N5/TOiCnB+RaVLVowl3c3Rnk+vsMzL/WZn
QJQ9vec6vK23NCiA/mc7KKQzaM0wjZgtp6ba7ZuniaAQcOj3ycHa8yKX7UNvGOiqQGs7BvvOoSRh
yJRypr41UhwTpwJ8TYZbpbzBwS0c06AykJhiBWcUgyPUTSuoZYbeaKUlufqANJ0XDKFt/Kba88kE
aTcJunGQ+QcX1PmCejXpDDlGNqwwdkq+OI3Ky5Nv3bcrBJ1p1gyyQev0MQVCW/no8nWinvtU3Ppc
awzG3sJkUuN4BgbNJ0oO5nJMIgtk6b3siDYVjIsh2BzQV4iHHS9c3woyoV0FGR9MOaKmeypUrdLB
jRU36liKv8xvgMdAA9xe9YIv/yGVQ/0P4/2BRcngNRCJoVh9vl1LkRi1Ysx0uqoHBWVkq9EhfjAT
NG2R6LvkU5pj0yBCBwUtiFrznshbb6EzfLrZq7VqvaHUVb+MJMNsfkwbUnUH4YQEco9RgBaj9fm6
J9nYWLQSg/8X5HkYV2WpKmI1MRMkIoA3hO+aGbiz8Aj26h/lwFPP3kqpAAq9y+jeQmOExiytTPSq
bxTU3oahdhrReLQK0HuIg0REJd0XMmaUrOxrI2VfweW4A/nh5yzNXltodwhovupN9W5Uh5/Xl79x
dmTapgqjwrgu9NHOP3fUB1JT91h+NU/eOAZvQVW/X4fYqqOiUIaUDroR0CvAattOUS0KfYwtpTeu
dCMhX2aI6IdFIceVj2Jg84Yst24kIGJPIegMOhCWrmYRI0sZzPbXQPByE2Dgyzcd7SH+vLzIoP4s
/OkP+kcxjiSbYMcBssi2/fZatOTVAkhRhury+Cyj5Z/zHTf3agXBeNIk6aPYmAEx2sW+2XefYoQO
lZuDQ1pyIfnyJ1kdEJCg7QZ0XTiUbDJJsmolsrQGGzd8S0fjS1NWThNwldhp5MW6HLRPYpYLlDG4
ypl1gRcD/R3dgN2CdidMBHLL0JKCjwP57OyMPUrT6H93x++8p8RGlgAULv8As1NdVpoKyzwBuKrL
+8Fqa6JXmNgOBiXmxNQ8JOb6EMUsMoweSEnV3mciSHYT+Udmyd51E9kqYJ6tiDnO01CZ0tz11ESa
G+FGBnkSJVMw7lKMenUE3DEo8Tc2ZnoOpTPupD1PnW3Tna4+KXN96HGXVYmOhfaa6AwjKmBFChrw
14gXVmx7lRUS403FJczVsAYSlRiI7NbHTfFJdybbOORepBLuc4x+uytmKtM9Xt1MkFbv5RoJQQSB
iNwlEnnmjwoGivcKxjwdi+dRLkkY0VG5Nk/6rVeAoDOy8qXCCodXTGe4PYUFA1bq07lO/fPoKYfZ
kUkru/zy0aavWX1d5rWUSFnQRSMWOy2fjFrG9D9vpHLbSa8gmJdQpNRBDsarX06akl1nTyYKDKJH
9B0oWzgF7+0FgY+CCtXjsmdPhiKBKQMGCb2gqoJeiv5YN83n68fvX2wSvFogopLQDcscc2MMRD2h
NhntKcM/GLRtCFyr4O+OdqkXgGSHh7jtOz8QmWWJo7FUAdaFx7ri5YfwOL71Kql2uT9A0iT/Ot9M
L6Uz7+aI42o2AzXUZ/5ZK3PSWzUeoc0J5NYN/MKBXLcEirbekdzGh2gcr+526lO7PH4feHSDV6dB
6esgHQfgLfcgE7LzEH1Lw06A9s1xQqURhCc3FdHs5NAflZ/NrWZDEZ6fk6GruvYrGCegmkMU5At+
RYPGcdLfIftkgxaWirWjdYqftti+OD5WzfiAfhaXVqNX1CIWdtr9MLvYB28hx243rQgtbqDxo8QD
LP+n2E9xGQkKOs/A0oYp7ui1ikj/gIY3F51GD8pBcrsHJUQ2j1fk5yEzfsYswY9TzEAOS/Euq2qv
LeX7Pig0p5k7LxVK//pSN90A3r0q+utAqXa6QFdW1OcxOINpj12BNuxQl0hZ8OjNth0bhiE1jICB
vJCNqaslEUpDPD3XFK+oEct0X+jJEB3lJ1ib6LQpd5Jva10QUALTFmXBwejG+enQ53aeQxPPNnob
5o1dIB1CI+wWQ7Z7lN+d+QsvemJFjejLHuJ+H5hM3KZOpjY1GjDFgwbfUyJgo/zm+T1v9GXzi66Q
2EBNylvVKJPTC+KNEkRlKEWHRLtrHUpRkf3k3fWbcdQakHHkqZIoMVRnqFuV3sGkchR9+RDvaAk8
vFmOgTPfp6rToPUFfS85Sd4kTovr5lWCxwuYQKhaO47m+YYmAhR7xfG0oTThQBkkcrxhMqIdBj9+
4l2Pm+4cDQ0mCCihQ4e5n3O80SoxnCbQ+zEj1Wea4YjfphBlOkriMJQ2j01502AhN0opIk9MlOd4
aqSqw5JhfXUht/s0jxEqosua09W9+Rmhw43nLZqfQUXH2Kgp9F1TdCBuGBet9aAHOoPXONL9SBVD
L7ei3NWHMPhUl1NLErPXHbxUu54UYx/s+rIpbEtvuSKTW0599aPYhFWS6YsVhPhRtLGpfAR5dWnr
NQldxD8IKFsJqQ4ncnkHdhvWslTIVhmQ6WGMWrFKvbHmCF4+/CxIqVOiTWfgCk9vbSxyCf+gMBGJ
Bp3TNCyBogoVzklntLdDXISP1/34VgVRXsMw4UcRRVBnjACj39Yv4W687XU7eZpQ2gPFi2ZPP42f
83fjx3XUzbVBmYUy9IDVkS1ZKMGgmWUf4vafiqMpRxH40TMe5/y2zULaD9SYaKlCHvj8aCidGM1h
m+NO/Ca8hyHIBUO3OQ52Qcp9O/wHYtutRxuUaf8BZIKM0uxAlDkAcEiQoLHehvalyyAoWHE2bdMA
sR5KmgGqbLaHMOuT1KyjZCRG6Bs6+Gfrz7hByfU92gZBuhlZLVUTT193dcO3GghHIFWBSp1gOsLY
7KTJEEjbKzIHaNMYcJT+BqJ/XwFJ7SgtOaWATavIXzrhptXLp+tr2TaFFQZjCgiEKkUfgNG60A1E
icx4NMGTMXv9Pjpo+4Zne5uWsMJjLCEfO72FV8THk0Mid9O+ng4ZXrZZ0HNanLeQMBuGcAXs1ZhQ
Y85v3+RCohoTXn+94qSq6GRxcGP03+uq4ezTlkEgLoKeAiVKxCDk+T7N/aBBggV3uT7mpKp0O0xL
L6h1j7NXW6EsrjIFM4oyKCPYNJaqF2XYpBqcw2v+Ak0eNE60KMxDKkd3xve6cSjtx4v1kkJygxf/
bdkixv/RbozhNUh/MLd31UOCw6wxX5HL+R7M7bfQVuI8oDerEGsM5jtmQdOnUwoMOkyuotOS8qtq
vulFD7ybircc5tbOjLq1IjpcEbW6rbQvEsQ9/mS3Pr6YxsRXhanp1VQDgmbKZnEnBaTqoH4VOAaq
0Mm32Ul2eut3d90tr2Wb9yXZNEEY6jn8K76kghrL7EKt56B+or1l4HTmvHdOgT/7YF3tGksqt0gC
NGI1PHjUhxQDwK/6AewQTo1Gcd3pDsJD9ph+zh4zt/B5qUDOJmrMCZ+jIpNSma6yqEk9HBOJ40K2
DvZ6aYwDrvsurhILSwvneqdP7S4Go8GgGhyYzdB4jcM4YVxkSy9NWEh4p/5FOXxidG1DjOpXt4Dm
XLdM3mdjXPCgxmFXJkBTq5AsTUrKhBMU874b4yzqOK4KPYfpY1qPBCoUKGHuPCLKLRCMJIAUCB73
ckYPT9Fijlr4d71VSCHIthqLdpDyJtw3YTD8gBc9/N4F85CppUKj6Hi2TGN9WyS1rwj1axnK7vVN
2azdgcwXIh+g8hYVlliiTOOpXSzUyVS/2VueduxrYjoVuKwLtNRO/nzElCg/37T5EF3jMk63ySs1
FYUTbn6nYIwkJzl0D4adATFdyiFV3IVI54+71Ok/6cc/qwGtfwDjivUpyi2UKHGKlXpfqIajC4Mb
pry675bVG/i6YApHGRIJ2vNLOoIdLWUOGBCKP+tK9SRrFe+Cpv+DdYUgCUYJknbvY8z3HGPo80rK
J/gLPHHTb1SHWd/H+whjpGDWVI/jLud5ju1VfSAyZ1nWQV0g5UDU7gM/f+wf0TcARsbOzameI6VG
5N2cm85qvUj2cJu5rikFIAfwvwYH7Rh5qKNhZK57/A89XLwFMuY5N02nxDLQhF3wEH2t0ABLFzh+
RR7YXlq0IOZfOCeR/stru8gY5DANvdzTCVZhR/PA6XEoSD7ZyX1RkMCJQRmuvcBzYioCx/HWbDmB
w+mR8u/4MisaqEp5Najj6QNnn+OnwK4c3AuH6Wa6oUm3yjUSW9+DPe+9dSawjhp2iUNKtb5DD/ad
oFijPnK+iXz1myBxdW7ZQmwsolrjN4325NBSigZNTWjZiR4Y3wquEtam0/3nIEFe4BxODEAANdGD
pCkhxFAQ0OrgKkMEdX1Z1FSvfWnGJ/SyFWQC7Zewujr1tbxISFxm4JfLeic/vRrkH9cRN1OaH6cH
ufDzlWF6uRvzAZBQuYQoBcYFb8r98CBwS+ubKc01EuOM5qBoxwIkgUT2g9sAbWX9Y+uHeCosh+5b
XhH+PANv1xhn1OUYzx6oMxK0zNO05G7ohn3YSb/P14A+pb99HiLs809YaEWqiNQBdeH3RUb4kpsY
5uEWR687c3QnMDDwAqCRw4GiTSXjW0cPfwfBctkzjw1S+/x5Mx4i43jSvktrnAWEGq/ygapZNMfF
B68p5i0TF/k6/7ot0u24sH56S5kYSATHBmP9agutz5zeiMv4pQe5lGR90QRflWv7Os72jbECYmxe
ynJLKUsASffKe7Pv/ciDpnKGkmXh/lkS0lihMXY/5OLUiCPQVPALTuMntMI6i8oLCzfvpRUKY+sm
BNiEJAJKGFokTCBgyCWa5UEwdl4VSd8XEHghWVMRGfRpqrLj7Mymxa1Wwdj4Av0c2aI7Q+/y6hNe
3G5+i9ruftyr3wv/D1pPIfD1YXGMgddhKGtdCLhJBjudDE1cGfq+abQLRR4f6+Yl/gHFZgJRh0xr
bUaJTIlFf84/NVJHSnM/JCEpipboucW5S/7FytF5pyqY2kTeifEXVSJMvYJ6Q+PRzuvUxRRIc+w9
yy+98TtvbnPT14J/5280xjgsTe2SRsXrp6hzlajl1HyuYsMkhanw6NsvoNCOTHlkQMNkYHCZrd32
BaS4hl5IbCiovC55sKvk2S/b3OEY4wUO5fdaLYkxRlmEiJEo4wMOXnfTQYEKDSnSbsIgv3lv/TXc
1fcQEuL4wK0zZlLmGhMtqRa0sM43LUiKHs2JFTYNvZ96X5GSW/reOmMmekK0/yPtSpbc1pXlFzGC
87AlSM3qudttbxjt9jFJcJ6Hr38J+d1rCWIIx74LrzrCJYCFQqEqKxOtKNAF8Iw1c5LZScEwbjo6
i4qX3suSq4Ru9o46pLWuVsPGHgQ35FL9x4LWIb6ZCWaZK/2pbpCyGe9ZMOC7TOZdcZtXBl2HXsKr
qL++4PeQUUYZHGhe8BPKJperSVGiNkUNNg9MWj1aq3kP0dLDANASw+WL+qbX3wvGAG2F8jmQfFfT
u5ZdD02mwlgr0WMo4c1j/bFOJPTXoCSloWQMiA2IHi9dwlRnqju9CRP2Z1B+y8t9qleCYHEdnWDD
QjUV3VcY4afTRmcoqT7j++Sz4ulD7EPPY2XPoIS6T5TDYG4FR4v95sur/tIeF5viYeymsYE9yB3u
ylWwDUH5yxDPeDN4opFFdmZuGeNCU9UMVRjUMEa34UbbMMII0G4LxRKvw8XlmrhwUYyl0dVsTUlr
3QV15YPvMHIbqIzd3rxFl4O+Go4weD/B+3PpD31HpQRodpTbw/itV+QfUqC8/o0JdEwhsQRWj9Nx
Pmv0aAOSZHNC1y9ofkR2SYrk/X8zwPk0+N0jc7ZgIFcNT0JeVOafty0sfg1QdMOt8ajBdl3ukhSr
pQwtekS5NiZzsKpryEnT8k+/BcC76D2Y6G0DeC2fillnGwW5tzYdY4MSaiTrZKQk0g3/DxfCmeAW
Ejvt/5uY5GMY/9TKH4H2cdsEOwAXB4SZQLjUQcBzEgK83Cu7brJ2nhxKJqchlhy7rfVYjqaXJz+G
VgDzuPouzJaDvQIeCSR6fJLfZW0ih6GCibN+dlsn9mQ0jqYyF+T4V28Jzgw7RGcfJk9NkGBNMGPO
I+kHKGbrd04C2VRZxDopssQWfGZpSDI1tQtY6g3Q+advbWsRp4Z+jSYYIb4699ySuJhZSfo4o+dH
SRI0j4maPUaRiCxN9HG4SNm3la0pjkxJ08Te4Fh71Jm3Y26sbvvb0kp0XGUo2yiQXOYb1rEkdRW1
sJIMZSuVfmsNwVZdF5GxV+cWuM+vaHIyKoVGibxuQJ5v+FHkyT8jknrZOkT/62f84Pykd2yoLX6Q
MX8de6Jm0NJegrwTShlIDBgz+qVfyGAgdOQci6zq2FNyxZ0Km1SNInD0a+FLLBXHFg0H0NBA1Jy7
Dmig2XocxJQMJPugh/FhvtfXMgSAMlBhhLt60+4gA9SlJHjWwSNkA0V6L1rrdX7H/QgubR3ASjNH
EUUE2dEH3WfwVPMeelhu4plPt53nujFxaetU0To7cFHQz3EiYcH5QdoYXuMPH8Uu/MfB7MRwkL7N
fktyof7l0tfEtIaGNA/UdEjGLr9mVUcJBnpahC3zvc3f9dEkU6x5gqWxWM4H4nMrnNtOUmwAGAAr
GDNfW6viGK4xS79mw3Z/kbriGQWZS7CZKkBGOXwHPe6MeLKKKiGd3vh4acj2KFrPQmy8MMH55lDa
Eghb64RM69bLX3RSfFOpO0cozrM1sWE+TLPuA1+wj+xrcPt4YZdzR0xmTUZBGzCQgZlpleyrYw8m
O/rBXgEtCOCFPQj2YW4Y5HvroROadqtgoTBoK2sGhE/W1rfxJyRPoCpTPrWYr769yAWPRKmRsd3K
mFpES/bSI/tZmsO0A1OfbAJAV/8DyKjbB4YgvCxbYVyqzFWgX3xpRU2sorCCCews6o+sb906ar00
FWXo19g25otIQID9ApgEkZszMwaaNMxYTPETM5gZmzddS2jigGGyWwHTuz2p5wre2ktrw7JUnGaM
LoCD/dIoZnZA0WlkKXHG4YtRtvs2lD9iTRds4fWDFIvD4w1QUySKQGVyFzcy7HGYajUhwVGFRtm8
Mfx59+sE5ERU0lq6+gCgZXT2Bl74aBBfrqrVulJWWhN+AfhudsdwrYzI0Xq09uFOfxmJtJ6PkMTZ
FhvrQQzfXzryOlhOTkLBGArkQlhczpVCMRxP+kldR8Zbrn6UQb9zwn9uu/+iHbAaYFuRT4Jh/HKZ
tloosprCTtbanhoqJKMpgZ7YbjZD0QdccpTzghPnKFBkK1PJDCgZ3+mL7Cf7qD1xoOnu4Mm9m32O
r7EnrGOwFfAx5dwqFzxtm8bjhLICodvoJd7Me6iKoQXOYlix+hfsclfPZFZWw0MJ8gl4MgGueLmj
UxKleCWk7Aw6itduh2NBQNTwUqMs6hcDmmu9H7yDbQDk6gnJv/0xPpqzz+1ykyHMWCPsR+FbqB0q
5/G2xywlDhcL5DY062o6jxoM6IEPljXUAvb21voWSIzcgEyFOyLw+PljuNJFPdRrWCNbHNSiUFxR
MFzNA6BMY9TqIYwwL3Cv7zBuQppX6Ul37XucxtdhL7qQlu4jHA3U93AyIFTAJZ9N7TipmtAE7Nfx
2gA/TheLxpMWD4UDMVn8O41TX7qLMcaAwdRo/Url19H+qqoPtSUoGy6u4swEdyto1OhjTOFS0naS
N8c6Gcft3/jEmQkujFBzqPMe5OdIJuut4qF7xzg+dTQCXG0n7ew9SrykXolwEsyXr872mVkuSoaK
ZMR5YFKSxk9O41FbdeXgPkm+Jamwb7hsCyyfbBKfEV9cfigNpJhTp+F1r5eAMSI1QexKdgZIYGLS
blgMM970HO1XEUvFUkBBro7a5emS5TkyTVzomCC12aOAQU9Ad7WV1u26EWBOTrT7/GaaOlQfIJmg
mkArXS6QlqhVKGYBjR8PKjt7dUfXmmuu9UckEuNq9KonZ5/sJD/Y5B/Bc8vE6GLVZYAUAukt0N+I
AG1Lp10zUJnTHADCrrFTap0B+6UZQM3hTTZhmgVsVfE/1Wfn0Rby3JInBGksHJULi1xsqzFIYsSR
CWK75i0y910veFEvnPaL/59zojme2ogaWJHdvAHk6A7A+ta9CHC74DEoojNqCmzbdWsiStCwmqMZ
Vl47zP8ypbSAuj1oOJyAyBh2vGPuqhF0n3XPaL1CVM6/ZhnDeO5JbQ8k5EgtTO5gTk2tdmErxyRP
yekJtkb7W31x1Rz3H1PSVd3iPvZKKuwkXI97wjTIYjSkiCAeQMp46cZJl0VSIVsx6VfhxtkzCuUR
JOANGJMkYh+yY723XlPAdDMvk0h0hGRk9mwKvvNCWoVWIbJhR0f4RmJ1+SNmoy7CIZNiAkzZRkpL
PzIsX2mgchN/CkLvkkvh3cKEbnByZZlzKS3sQ5DkYL3WPW5jCCI3hKnUzXfqVnVclOrIqP8LPb6l
k3Jmli8flGA9gsaBHZNJ7tyqPJa14NYSrIsv/CjmoI+hDAOV/awBWVA9UHAB3d685c/0373j30t2
FqZmmsBGqoOskE5klL/S6KWFyvNtQ6LFcE6J96WZxBoMQV6XUAV4pAZimoA33zajir4Kd+7yek6U
toEdS3HlpyzDSK6xiV7qB9CYbPN7xmKurbW3QXXT784RVxYo05SjmMpctF7297Pi0lxWilar+B3U
wnNaDtwhmFxjFsUZ0XK5XFsfMJDodDBjUtPtwtx1wmfBjrLkiLsVWdP/P8frFOnOVoJM39Yn9uW0
e+fQrjqwOJnESAhK/NEq30iGm72M6xy6G3cZxuWbjf5IX0Wv0eV1svFcHRx00Pi43M5SQwVjpriW
5Fxz4a9okz7dXqfIAuegUjoGmTzjYsqK74nyUJevt///pdc79vH3EjjPNKdcUeIUSzAfHVcnVusC
74mazujPx/yxEVR1RMvh/M/WjLKq2IaN5dc8nkhdh97tBS17+O/1cK6nzm1f4x7CNUMPWhB7hQOd
wkE0bbK4Dgufl3WUmWb55YfXynrUlFrHeZ4VN+xkFwSaq9sLWYyBZya4+8N2xsIYQFJGlF4hGnS2
2+5Tar+GsmhEbNkFflvip1f7yrAH1YIlpjhQ3s971PZeS7zEzdW0R/Xt9rqWY+GZOe4ODm0z7WsU
9UHKWG7lXfak+4xfUPINf1hXYNiISY1mefaAJDZyq1UJ+RpxJFx4NgD0/98vyMMost6hQR/DT0ak
YFpwwIQoyYufoZWStvljFSWW+5wZ407xoEwoPzhYctcemvQuheJL++X2ti7llucmmMeexcOpaUpD
BocHkqpfshEGmN1qYaNgMYO0wS4IQS2m33aqQpzZiQurMLr25CzK6ojGo2/tgbwK1+OO5Y/5Lr43
n7KVqBx8YgS4ivdndtn3PLPbOkpmlAEiR+O3B83L7+uD7MuvxTohyiN9Cu4h4kzQiXronv9FsWr5
MP5eNXfex3ZqWyB88KL8ZJCObi3d5Xvj2/S1PvG2luusEBwT9j/eWi93/KdWrx2JHUojSvZFIR8a
p9poLfXKCHLqlYoPLVbJXjwUeErD2U+QOu5omjqVw7pDetyRzrfX2Ye9Y1krK1XjVQniCwIhaRTn
RE/pxaCNuhH0JhwmlcXZjbJ6CqsIl3kTZ+uh6dyw130lV8ntM7LovBA3xbwyxjpZd+HSiaYmH7W8
hJ32fdhNEDuWd5OPgcS95E8PgOSObyHpj2LypSX3ObfLOW9XQhiul9jbx7b9gqJbMldkzAcgN37e
XuLSTp5b4hxV65JsTljm1Rggwm5eMBVGMkcge7JoBOUW7KEDchl+tgecahoEeMGpZqWHhmI09jDO
77fXsXgpoYIEC+hIomnCfSqA6dPZZi9V1nJaD+vwm8O4iFK8UP8VD9BS/HSApsGEuY45cx7lPkPn
TukNrGkEY399iJ+6u+FpRl1H8nX4vfGTjWir3gQsz1FUC1/KJs5tcx+tydvZ6BlH3VTs5/m7OX8K
NpO1sfhgcm6ACybBoJd9ECGYTLt2q23MbbK1XTZmJsrvFktDZ5b45ydYtcu6ylnYuu8RpmeMtTFb
jNbsFxPz7ZUte+J/vxr/GIXartxTCTunF5FbT/+UeuGWGAD7CyuQq3UwBQG6MT5BShUpCDC9HJNo
MjBIf2+oHcYs/+ZQ6XjS2ADIAtXFfaO+bCTArVhCUk+kD7+Zce86SSxYyvK5+m2GB2qDZjktCxTT
8NqVCNSpSVBVuLbb4bWoTHfO56d5opFr0ekxMo1VAh1N1zRHQZha9PizX8EFfKNpLVor+BVlUxwM
iW4BDhVU20QmuLdZpOaDE7AiJU1eLe0+rf7iZQaw73++Fw+ZiCGK8uuh0dDYDeXnkgoKv4u+bQDi
q1uM54bv36plZ4IrDBd9Y84HAFbXXaQ+S4Hk33buxX0yUDgH9RvkHE3uU+TSOGgxSxxDp/sIYvkt
7ezH2yYWr78zE9yn0BolBxoc5ycsf2YjRJbom5zgoIaTYMuWw8+ZJS7R7mhbh8mAxQS59pYEk99K
8y7UUZ3vIlB0RgWIePo9RAifHFwvbqzRu6wOSB2FrWBbl7/e721l236WrxbVpHQTdpaU5k9sADFT
wNAlkbCHyAr7+5mVoOlMqZ5hpVdRx0kr15g+hinxbn+/pbQQY0v/dRHuLsZDtDKh2YygPkXuEKJ0
DJiLmR6pfuhBZ/MXxmyATZkGOTh5uI0b1KoyrCJAsDWRXBu6p+DFW6svNFXvW6Ge4eIGnlnjNjAz
tVKZW1hLk4NcIKMxddfKv99e0vUUIt5/EKL775q4DZydop2hqMmevExrIlvP62pLQRwnajKLlsMl
muASacfRwHLUMgTsyTKHPCAWGCxjqIZPcb+9vbCFtzw6pIgZGqjtsUJ+2CJsAyARI7tCJ0h5D352
66ogOcBIbxV5CfBSWI94E1Y/Js+C/lbiDQoxKrT3w2fnx+1fwrziMsO5/CFcCpU0XVxlIX6IY36v
HMftx1bglwsv0EsT3AVdJFXFmJWx1l2MqeRne8ckLur779kR8ea53xHKlEyND/qYHuMvt9d3HUKZ
cQezEpABZ5xulwe97fu4SxwTDaOhA69a62ZpQyTroaAvtw0tYJUU9EY0E2Rclg76SC5Y02ksZ8OR
KgBsnHfzYzrGYDFjzIPDoXvpj+ZGAqxNYHNhdSjYyg56uDBumJzbznEDKuWxqPG4n3wL6DJ7G66D
LbPKCPnw4CWDmO7w+rDgclURZWyMQQFOxN18U1r2rTL1KXJV+Kx2mKGIB7jgykL5E7zKefgvZnYX
8i9mFI1qRDYUUSxue0NQCuUFtOhJ7cmk3YbTMV1hvh7Kf7W+pztRQn59LmDO1LBKdN2YOMSl36Sz
YbF8LyWdVLozOFan+Kvg4y3eDtDAhPM7oBvkgTWJAua7GYhVYh+nN0Ztlq/sLSNynMEeiRoUsJ3S
yhE2FK+/HuB6IDhk6DNFQQX7cmXZYCW9leNNLc8mG4N4szsoFsmaLDj3C18MhjQkWCAAVU0MpVwa
amYNeG4TOcWwg3AinjTlnsGU0C/CMI+ot77UJr2wxkUZRSmdNo6Qtv4iZWpIbR6hTRT75XM4+kXi
IuQA7uZ3K4gmu6lFmsjNEzcYY0AsiCOKBiyucHGVQXqg3YjpCYCnuLhT5nYwVXqU42RWFSTTGW5R
d7OD9BhtVIiAipA9S+HnwiBz6LOMZhqwA6kKgxjNemq7/fBPcnSI860A4+Mh84aG9CaBktkfTyai
MQ94BbgrwdGJMMS5U18lEyY8wQ9pabWbhZlbNc+3D8r1UVQUjFABvMjKT9fMNkjTOmqHGZEn2R3k
OynPBK66YEHXgTg2IXFvIp3nwmjY9UoyNbhhzaw2/T7ogpVdgdb09jquDx4A1Wh54MEAYVjgry6/
kBXS2G5KXEWKnW/lJoeWTffYFpoQVHZdtYAh1JiwFjyKr8gZzWSE7J+iwe0ie5ukw46qsReM08qg
EA+wqh+DPOxCTCaVcSh4sbAzzbn9hWnuauiNwooBxYEImzT50nDnND9LjHFBFNcNgtfcEVHa8bBW
PG9xu6OapusOFMAw03C5qTPI8wbMT1tATGGEFB6+tdclosu4mtHXBDk9RTIFhI/lGRMSKpS6n4UM
tZz7/PoNKnqqUA9HaOVvftQepiIuNesUeuhXLYbK9rhB1r8O3jvVbUnkJ99v+xIf7phNRqhsaxDZ
QIZzetCdHfc0bttuzGObNCCqXJkMN4hic7tVIJfi0nvzpfO6g4GOuEasjxIT8oabv06iYvv1yoGg
Qv4BUROAFzE7fLn7vZMnUGwxArAxmQEpwsJaYwRbxGHAHRyslVlhzFaGAhCqxn1jtR9mSStgwC4+
lfy9MySvSk3/9o4uLsUEDy9L4VRH42LApIc4VIUdYBan9Pp5eFbzeXPbxOI6zkxwF6IlR0YGVw1I
3tGHZJTgkLVuEtPsJUFiKFoMdxkWIBBORwuWwhSZYIT82h7r6G+MMDQWpvYQ0PgCiDqE1qCkQGCl
0yq1MBbYpN7tDVtcxpkFLucziiDLNQnfZJzRRtFT+atsFYJVcCn0L+eygKyycZgwk8XZyNMGwJ9U
x0cpHJVoU6u5tMYUUWvUqavMkmjXRPa0yyOTzcUYBFSD1k8nWa4dOZnXTn3llmD9TCeUFG9v4ZLP
AWepoPhqIUaanM/VCh3kvIInaGbg2kPxAWSra+bS520zS1/KQmYOYgTGwMDX3DIpU9VRjSQy64Xs
Fgl90Sa6vW2Dy5dPXwoD/CBGQwhApOcyjQw0tqY0SwHpLAjnNuipFZDmstepnYEaM1jdtra4ojNr
XDzAuKuiDAGsjam0afMK1NSR4AWw5ArnC+K+TVxhUjOQQ4lM4EQtTbrSxuwg62/zILiVRWvhwoEU
tlqkFzAUR7Xj5pnzKMUiJVuBDX7UKQsBTRgr2AjU6Kjn4DrM0Ej0/qePcvXyBDBxbkYYyfFREmVY
5aX88b+Z4OIBoJ+yAUlXVH9k+iTNdF10miDkLJ5JPAoch0Udha+AR4WRZTalElA8BWSFQ09qyo+q
Es2niMywL3aWIoB0IJXRsICZSfsWGu1nm9Pv6KAINmz5WP5eDfsZZ2YwIBXGgKzjeUPLytXG4l7R
ijtLUnaWHh2piLxw0c8A6wZxu4oqwKmydmbOmmmiM7lUIiVB6jtdCb6hfhaRMi/tHSiSoQOCBAt8
L9yJiULJxGNSO1nZF9mXGAjKVDYFrRaBFb6nlM9Nn6KJKxHHCtwEMiqS1ruqngj8jcWRs6T8FDiB
28XwFZQ7cei4OGP0aayXNczoEJr26iTX3+w+vVNquyFdnRT+1E0tCeYy8m+fpRMu4Moyypu4ETA4
BKrJS99QutQaaicMvfjN+DQidwIr30DSbY1SJ9hemLy7cseKf80DCOtrUP7H4A0cfeenmIeD73H8
2oazH8Od7MSezH6eotDrrW31s3sD2zB47QCEbJ4GT4XMgOhpzFdArixydz30/nRk6Vi+9Vyi17WB
DBJ49IZ3hxV1V/+zOe7AT7g0QTWCBQ4kvqvuGjLuzZfPYlt46TeRTMbSMXTONpM79YmmTuhYw5Zp
Dw947x6pCO+2cDuCU1IB4BXKHzo0Vi59Z66h/DHlWeilyJNqGjxD4ukh0GOHiFA0PDU0+04whRms
EzeQc4Vud0poR1Vx6Gn5PcRZJ0wY9PfGF3ur35tQnL5zjtGdHaF6o0c+BlU2t0/J8kJ/W+f9Usop
esqwPkNDwe3N6BDmxlc9cb7NaSDA8S9EHBArAHkCgU8I8/BlTT0Zs9ZsA4kY8oMyD0TTXiAoI4g3
C49y7OeZFbbisxidVBH4kFVYYbU4KUZ5OHxsn8vnaNW6hwMqUhjVcFvdDfxuUzB9D0GmuPxBz34A
l7w1IPY3aY0fkLi9V7/MgRu8ZbuIroaRNMd6M61A7lBukpbQEdR+IlwKP1L4y6HO7HMRt50Mk3YF
7DMxsqJcF6lvfAFnMUoCQ+9aqRvsjc5rIdC7ExUCFw4m9t5m0GR2gRncsTHsjuZtbeMLF8CPq8NO
g6SM4FHBFxt/rQ8KAjrqZXg28aCfKRkw4pdL+MA755m+nKQ50ELylTX9aN/KO9UVA095otAro9ym
Fr0zg7wHRsMP9ef0wSrmJii82tS1IJWuo78iDAxcJe3KJJcGOHiBQrwFJhneDZKDO307rcyVvBfF
7uskCkHOQG/DltFvgGjM5YkpUeGkdmGWnl0/yelDb34vNMdt6x+taJjq2j/OLWG+5tJSn0KaOk1h
aap/FPnXUX6/Hc0WLr1LA9ydX86I6Ba1YEDq13N0pyfvYCL0cuv7iBgaZBIwMs8GGAkkq38eSkEw
XTYPtSgN9SILWr7c0S/bLOkcNaw84NWOxRQc5eGrbuWkAk/5PE+uVaV3cdD6eTht5PE7ZEj92xuw
sMEovUJtF10PJD48QBqytUEthTGKkAoK1aE6/AjRV75tY+EA4tSdGeEyC6gXVXlCYQTZFPSgfQ1j
MaHv+J/mZ7dlo+D/In+6vjsubbKFn0V1TMSOg1LCZuPbEZFJN7uQHwOpdgrtKNd226fMa2Zhv2rh
aGiYUFXBpIX6vKxx/lRAAqMDf37ptbHRubSyP1QlWOVjscn64r2ti9y7vblLHxAVQPgOwig0obmz
mDUAteSjXHjJhMip1WCaR1FSkPovGkEEZWrmwADwA4WAicVzUCqFV6hp6kpDutHq8fH2QpbOggbp
NBTHFbDCge398ovJYyHZVQ0jAz7XfBo3zdYGkNcaCNcrwclbcg+mm2ZjTZgJ5duZJSiIGiMaC09L
DsXwmGq72Xi4vSAW4S+fE6h3n5ngzrYTdYwgsy+8OXvJ+2OIti+1vcYwSQCmsD5e3zbHw54R/pk9
sG6ipmVBqpy7S2cFGqa0hT0mdDv9E+9UiL0UBNfBvfTIJhFLyJTIrSvMHxa948wwl0Apc2gHIKUu
PLrFQG17zxgXeoinAnX1UgMPkgpZChe3lg234vNBrpG/0fWor+RAZVtr/ijRrYnCpzDfpTJ60rLk
tV0q2NuFFSI2YmvRI8WUJ5/dg791tFpVyr1JK6ifosVARk0ThGIeesI+oIHRWdQMFfTBUKa+PAAU
YMMpjjvovu6glghc6Cre9RvMyhyzCIPuPXEesxeNGFAV3kOUVrdc0eDswhP44ifwwN5wNNOyzfET
Gj9BY3/lYMxE20Q5RDPqF5ZSACeN4WVpXbyo6P0bJN3l/ngs7tHkEKH82EuCOz+sh8qUkaAIj9Tt
cju6UbNHRY3hz48D4CLxjqE2KHQz/g2P1EK+hnfVmTUu+sTRTNvKpoVXe8qqYeJt+2bdb8C7588f
bNpdNPHP042dPve5ReZ0ZzdUDn7KRtPZ+tbmLsOFmLH1PTH6UNETYyHaXSyOCw1gksOH1bG4jg70
MSsG6stWC73mvozf/zwMoZULejEAxlSoanHLquaySQoLtlqvept84wDJbS/4od9ru/RO9vSNs7W8
yhcF9FPf8spd0NkBE58FGqRTeDzbzsCIWnAhpewDFm+stRish125LVcUY0TsLWe6ceBGdwyknj7a
ezEX2anzfusnsLB19hOKcNazosRP6D/DD+1zBENK7APgBH0q0EmfQEf+vLd8+z58mH32oYO7xGue
1S+OVwiiyVLIYl11MOGyuVX+Np2TigLKoxeeExYvuIfeo7gT5HVLXoUeMhOTdSCexguz5FlUgmLc
yb08L1za3xnJcziJgKJL6zg3wl0u7dzo1RjYuZdOJsiDZRI5IprNhdsEQnNIOtCbBmkQDwoJW2om
7RDknmrMP5RCh7pSOZHAtr4YmLcDZYP62dayYPOWjGK4TtWhtWRhwJQ7ksMQNnanwVeGqtFIXDSF
G7bpfhjGf8Ki28eK+tYXqiCPW8rEDdZcA+s49Psw6HDpoVLaSU4alSy+txISBGeFFvyDeY/ZjUM0
+7KXQeVOhHYSWuW+YTFLNa4VWGUVlhaqNqixGHcjGf3a1TfNtroPhYn4QlUFbVK0xsFeCSAOQtHl
UucgzTEDb6NqAU6kVfzU3GEWHum/ehp1+5wJuFPCr+0TKM0mIXXRUjIGzhRoyWPQDdRFfH6ZSX2Z
tsEIn3psIdeKcMSkNRB7dMTCftf7JqZdzcy19TVGl2dJUPPgIbvscrmwzyWfcVuoUJeJKi/4phRu
vNHJMEEdBewK22YtEQDKPF+9z8J1sp196mKmsr9DOBIEoaVbFdkZOq2A9qCOx79OtBbImlk2KlwG
vTfcDa8RsJfBM3aeZKvsHkAP7/b1w1yJC8GMSlCBVRuG+Z6bMRt0Dmyt8uzizSgKt01f6mj0J9Gw
w0Lsw3sd+A68VtCpljnvmqCIOkGjr/Kaso/cHirXbjHYRxXgsj8PFIADg4KHFVtAhMAd2cqS5Fin
tPIK2dmqkfYap8PdKNMXiI+0JJ5L+FUtWt5C1EXJFc89hhDCqBz7+9lNRuVslrU0riAPNL0FWvZG
R21z+0stdDgYsddvG9zCejMxZFrDRQdi4qLcMBHHYIWesocnH6EgQLptcOmTIcLbJt5JNnCsXHqN
UnWhxDGE3VU124VxsYvqA82ebhtZ2rgzI3wCTY0mSW0QknpSidONVt1bpgWCnVu4OhjrtIbCKSgf
4RiXH0dyagMs7SnOtiP1A0kqx+qQTKDb0H22lRWv1T4PopDQ0NDLb/iSk4iOa3GVKoDGoIaCc/B4
UbXLctPJ8QvUDgIgLR5gqij7ZwGKP8gI3TLw8DKTkeAKKVIep7GZwzv6VXLHZsGHNfXMrwlQ2z06
biExN7HneNNfOAkklXEjK7LGsFWXe1saQ63prVF6kvZmj4XrNJ+z8v7nPnJug4sdgQQBpFKCjUGR
vjVpsxuK8cdtE0u+DnQY2vUIguDq486WllVj3yRO6QWZDpzoZw0RUasW5WaLVlitQUXDFpzr3IlK
bacGDfZceqn2JrWQjVPuQyooCy3aAPO0BigaU+nlNstMlB4z40PpqcA6TfoumsHkaL7e3q7FWATk
PIpB0ArTcbAuP/swB1Hl5AqrUBqf88nXIm8M3dZtDqBXs4VFE7Y1vHtDbBiNJayLsRdfGiyhcgR9
5anE4y/cKCc5h2hTCgslC80ttqLfdjh/TspSGnS8yTx7dNMtQ5kWx3mbrtSHDM3kmVg7TCXIkJLI
VsMXKryOF78etERZXQrtfJ7glOZUTZNexnFSDn37WIOybkpebn+8pa2EOjngYgCZMkmYy63EtH9i
RhPuKraVjLJ4gLTXv6goX7dXGDr5tx0ui+3KGggBZic9yEQnyc7cautoUwtJkZdCH0Cq8HjAFRmQ
9HJBkZYEJmAj0A1PQ1dyvlvya26Xru6sp0AUZhcXdWaL27xSV5SgNOPayw/wQ+Tl9WZYRRuxJtAC
BhjbB9LxU3mXwW8vV2XXmQ0eICv3MhB5/kx/QJH3AP5SXyLasUNFCRSf68Ad1+BLJsXLL2ZtERB5
MS0//xHcOTfHWnemLKnx/omfUGLTSfaYf9f2GfnUGKG3QaLErUOQeoukvpceQRAhwYQOS4fRNePd
R4qgeDPXv058MG7DXbsJVj34VBSSYPaR2ArpFPLnHVYUSTXGsI1yDGMavtx2dQhaXa9gNpcAtTZ2
/ZQJEtSlJP/CBOdDDY5loFCYABuAZ+9wUa+kJ/MBQ7FvGop1beVKguttqdiDdBivOwOqAZjZ4Zxp
Gka7qecet8I6ehnhRylEO8ttd4cxti1ENI+jjwEPsOivu/uSpOtiI6p6L0Qd6E/ha7L6CnaW+wV5
GcxyIeel5yB5BbMSyc0C4JyeZCA2KaKPrgmPqpmvbse6hXjKVK/wwFFQGAXt/eXX1E110IIww1ZX
ObAedr2eLYQGtZYElQLmFtz9BKJfRr8tIxHCwOOloWSYm2ico9Ir4no9pOVhLMPt7bUsFUDZjCOA
HYymEbCbSxuGnHR62jqogPmYa1JRGgM/2bOxYwLd1Zfbxq43zpF19oZCrrIwWWkzIqg6lNCj6ByX
SmtbH0g+7/7CCMgjwHCDgjUy48sFWY2ZZU6LDpZcfsp274696VXhnzEz4mWPlZwZ4RIiOTLbrE5h
hAZHyI+4hd64RmK5f7MUByyeuPIAv+GWkqsZbkJtRvlQtw95GL/MjbQvhVWwhYCM1TjIs8GsBzfj
/ayLMnuyeqxGX2M6kwZuN3qY498zrET6VK0g44oKfIFjdS8imzqlp5c+fmmbuwwgXhj96mq2Hn0B
e+eouornfEl2BbAvmBX/wNMUzemh9RHEXkU1+etKhSNjXxG7mLQT0udLZ1GzGYO5FhilspLBtors
U6Eh5kOrYZ3ogyBuLFTDGM0OhrlQGweeiu9gBdj+spNadvuMh6Zx7Q9K3Sp0h8pN1pAk91kEg6oK
FDTQswPQR3TYFw7gxQ/grj+9TQxVr5DUjCvn01oxUcx+X2+aVQY+5dpN/fJVNC2+kPxi0WDugyKU
jjI1v8Wa3AaFbSO5CY42wFXh3eDHezZ/hKo87guHtGCgCyGEmDw0UBEQAnIW14xyqw2pKAcMStwh
0vo5HfIOAU7DxShjYla6C4+G7xwnr3bVTYiemSLa5wW3QtRmRSmMBuH1zNmsg76sdQ0fWt7RDAS4
7jfkkYAegbX5qf2YYtc4aZaIuEBZrObOEoqsBtCIrNEEBMSlN2PaJagdvfuV3bDJ7l/EdCL0Ibt2
rszoJqxoKmN/5IJfbo+zGhY087ryLodSyRQXK8l+yKqaBJHx5zEQg5y/jXGpExZaq6ERIbXQDpL6
WpeYr7YsQfa0sCKMJGEOhYlIoSTPGQmUSCkMjKd7cvGpMdWyNnSdsvZAfp1PIpD9qfzE7Z+lAl+h
sbF0hB7uyq20YUTeNKZeuh09gJo3DCKm+OJi24IbgjQT546xeqFUxRkKg04NaNOmXj6jSOPg8dmF
/pAY4NBJBZ9p4fGOMtRvW3zNrarnUqsS2Oql1p+djoDuY9UGgddMj5YDeDGAqk0KzPrQr62gJ3pj
rJWuFM3lCn8H96YP9bDWQxm/4z/5zIZhDEdSotrNxLlEqf1SUMfC8cCHHAtG2ni6iIjq3ajEdeoZ
AI7OXgPaf3tLn63Mjdf6c+9rRHbl74rkVsKRzoXQdmGac9sqsQZJ12F6Qn5o4Q1cMj54kS7Yshf9
XuD/kfZlu5XjSpBfJECi9lctZ/G+VLnKfhFqFUWR2kktXz8h35nb58jC0bgv0Cig4GqnSCaTZGZk
xPwVJ2noLPdsVQ+wwuxfakJzqqUHVv5D+q+XbzubM7k4nfRJyJSmMFTc4KoblW3gQmu4BLwfVWvo
HtG7/yf2tLWIK0NERzBIY+Y0GqrWiyEaQq/zbNRAx9vReNBeGz4G+VAHrdiip16JNCBeRJ3TQQEQ
ULGFJZL7vUK7Uxa1RvWUqi4oGhNKEYlE8t1WMcOt4PKsrvgIuDRRiZpJKZDnX8QAPtV0GkYPaVv/
wa2OufnL2aKl2DDxDqk5cZCW+C0bepio7Ws9O3g+DSg05S+PY22JTsbxfs04McIEaSkHNiTKq194
1wdZ3cbKdeMm86JPWgLEboYOYspmBNyyoq6qPvNzWrPIEG5VoUdJ6mlElRBlSCE1mR2I1MVW3Jq3
6tmZ8G4UyD5cv+dK1iJsZSnz2nxoWDRNEi3w7MrWx43X5Idlmk2gvA6eGQekCMtju+7yHE1DlEUK
ous5FB/dcgymUv8303diZhGU/IwOrG4zeEOX7MxierEEi0mVRB3xP/sKex8RWr1xvQRoa5lWgVD9
WPtOyiJf1IZz7Y9520Qs9Zh53U926nw6Twd7QHP4mD80r6MisoiEWTEkWgnP4DfDjQCoJD0Wd9bh
0ySmM3sMRD1QOkCWAf1+1sJQgaJiiyxWFoEhthBxrTNk+cNSiIpJLBlv7d1A+nrYXfb8j+mx2e57
mJib5VC7PR8gb5hpOY2BU/LZe5x1H4GAVgcLxR4zVPv6C0D64VZF8MPGhk00SNroPQBv14dicWuU
XqmSMouK1AsGdHz5IHdPPW3X1X8uD29tA0BgCLlPjAIP3sW9dWKTkVjDAKFYYzB2guuPrTF66Dbx
Hi4b+vignsd0YmmxB6De3ZcF77P3O0HOg/RlxkABfoRbgfEErqUxcKCgWYBb5XbrEfARwvtuHMkP
3M5NXDQXxh2PSj8rYBy9Or/GGC+PqxG9M1BkJxHSgFvrtz6r/5ibf34SmOHBg+YxzKrkz7nmXskh
2Q+2u+Ga80cv4yOkJf87qNmLTqx0NafWiMgcUaP4lonmFsW1LXb2D2fzPHHviVoImIOqanFUginK
LCm8L6onGVjNs+399EBzphRqyN60cZ5tGPMXW9xDX5Wl51AtNm0jLGstyNFjlLyW3Xc2bnGir00e
BO7A+wEqHHCpLAYGphFNVBOWqEsAw0hSWzs6VS83lmjNEeZSGm5RYBr5SKLJtEZr/IlFntYEOkML
I/niVXQjvbc2llMrizcuY1On+6XOIpmlAWvv+mSTunrNxMl0LXtsDbtDYd/BdJExNKy4OgrI0BpP
dhv0v7gT6Dcz+3n583LMWAuDM3cAoBGzDviyMlM61gRwBBxcZtDxyK4SASY/HZTgw8YEbhlaTKDo
9DyvHQXlIaoezek6SX7xit9a+pZa5cfMD/YTehTxoAYOCiiCxZ2mhQSfPtV6FuUIf/UdJChm7RAA
sdQ7Fss5NnH+0N2VNDI8kM+JKNtEvc2evQwbp59AzsPGJNnojBSfoF8lewEgdxOj1eywFQM/vjoX
Q10cLabd5b0zwA5yBn+r4/g2XdOoAHDZ5IFOoT20GeXnybs0stmJTwIi9KCJM7awqHb9i0SXcBdA
4PeKBCzeyves7oeTdVxEeMvvStkKmDINpBDy21p/vuz7WwYWwd3StF7WDQxU5hA09a9u66L4EdW/
WJ/Fxaa3cjvlBSwYz86txndqN4ZZG2hBEeVvMw3S2F2h1QydelkgInZV7Lcon7bGuNh2jCvOBzmv
l3ZlDDQYwPx8eRZXD34b9HHIiZmz/u1iv3V6WbsidRDmo+amf3Gvh+sZcG3+7aEztvVknr/3o//9
Y2yxszIBspsB8jKR2ZIfVk3Cwc92GUPjaukFpUaOTV9suMmqSWSQfYJAie6uxRRqsneTNMWtOOet
dk/swQPeijRhX4/6tVDE/1vKNL3RXMn+TXDGg5DgFQ3WriVitxzyonRRoY/6jO6RTw4m9xlKwFE2
bd1B1g5RwMX/a2mxFVRW+1CggCU7ua1sN3DVG5C18WVP2TKy2A2jYI6TuzCSUhqyzgnq+hEdc+Fl
Kx9Li/OmOxnLYr1470ErdJ41j5u3w5g+CZNdmUhFViN611KnDtBa8qhPvQn5hIyGjuV/u/wJq5vu
5AsWF58iy7QK/HxYN/+5qfLAaTaehBszubzF1WPb+RXQfpEF1mGw4vcHqBvGnUw23u4bA1nSDdRu
Tfuqhx0QcIY5fTG975dnaj14/DNV/mI/g41cQvMNU9XGMykej0R/JK+QzI4RD6vduElEO//CDwHk
xODiyLQEFczPYbD8q0NBt913B/Iso1mgO9ttUbWtvmxPfHHZECMY7jyinT0B6HcrbCHwHKR/zDsE
SOhaA3gFeIIb5OPGHlhdNyDQ8bCAzAtYqM5PacspjbrK8aDmVgpLKPVpGx64ZWH++ck9wDTHHDCE
2ULV/hg5+5L5ny5Dz/sYra0zuQ3gf8vycJ431sDaaX4+8MBKfGRyhtBI/1czi3DB0paPeoqRNLTJ
A2Zl93jCX/tNuvE6X92zJ8NZBIWhFUoyMp/EFgg67GeHfW2Lx8vbaf7WpXPjrTUTAYF/EJoC56ui
2XY6EtKziFbQvPJKX11D9zQvginp80dRGPIo65zUQd9BFnPD6dYGeGp8cYaAscdteA3jWaYiUfz0
THYwxI/LI9wysjhDiDtmrlMoFvWN4rtO5voxZbKwQbPGaRJ93hi4iJCQwj6aVTvOp3PUshzZxIFF
bmqHYz+mUdcDlld3W8jxtVEB1u0Arjl3cy8JCp1RuJOb4A1LnGs9vzMstNC6W6nsLSOLUJt2vc4F
rg4RttqbO5q3OmTn0qzekvZcCw2ng1kEn8H3S48KPJWnMg0H9zVtv/yLZTmZrUXs6ae8/c+LX+X8
imp2PGDjOri1XDaz9mI9Hcc8nychrtNyqxhzjANpvSDL8ngyvkgfgBswFF+2tLUyi52jtMpNBh2W
egVhLrMPVJ0hbP+8bGVrPIutI3unKdwCVngj/CBlehlomv2mZcAeanzj5rBuDA3FqG+hrrAUkFKi
wxVsaKEyXHo3SBHdpNx+87v+rUymrVrT/OHLqAdcJYDo3ky3uEyc6MXQZQwkeJHeT8Ch/+rGozJ3
XnZtk083P+BMOjW1eOvwAnvHRF48Ur0foXYHVGW5v7xMq9vH8g3QO6PlB/RE526nBgYRZWIhFhQP
TtnGttjKNK1lJ4AB+K+FxSBaz6izOoWFmSzAPGhAgc8c/FvZiVWvPjGziDfdQJ3RqQnijfuzaO77
kkWD/3J5sj7iT98X5J+xLIJNOxELNVSMRe3aF+OmDmkEmr2gPLbHBrhacHJt7NVNi4vo49U0x2Fh
Ai2NZnHkacs0GIogOQLLvEciBPmeqNhvNeev3pNP12wRjEwNLazaAKv02L6QuN6TBw7thPHm/4fA
aH1D/TOpi3hEIXyv1f3sIHlP9po1tc/SKyCdknQFQEQVeOJs5fbR5bXc8pdFfCpRg5+kDn/pkq9S
++02v9imGvTqhfx0Hhe3PSgOqiZTmMfk67QbY3Ws7v27zEZLJLiuQHcPf2l2aGq6PLTVRN2p2cXl
r7PLCeUhmO1DYJaBdERDE+p4e/+2ugN2aTzQjSiy5abLoOiIEhoU88ZAaQvEOym9Le8kSA3yG97u
9ORK2/M43Wm7jYHOm/pjLP6v6ywLyoPgRanjwQ0whXdV7dTB2L+T/EAbjoebe3HVZU5y/4td4RJa
j1lvYJDjnS1DEkKGvQxnOUvri703zdcGdotNGr7VEH1idrE/mhHUCb2Jm5SE2DcjtwJtoJfncWEB
vYFQEEEWG9KIQIgB33R+CHRQZzE1sPoEiQQP8u2IK/z/ZmARxaqpKPLSAZWlRQe0QmTZLqXtJ0F0
8yjeWQhwgQZxENiDzkfRcMcHi9fc6Ty+jfSg8b8ieb08jmVg/GBjubMm083TETaIz6Z72VggnsAx
vVMg5I46ofTrzKJg0Wts9m1yR3RA6bcD4RAE1putPbdwx/98iwMRLR23zRnefj5eMupFa6SgZ+k1
TX3VdV4dHLOD1rIhvP1kN33oExSoSDN0x8JGdjgYHOD8CnDEQ/UHBOsKJekYhfJ0Z/adH1+eqrWv
w2MGSwG9BR009edfhxRf7RgKVHumr8ywF4Z57HlN4qZTW5TUa6bQIDoDu9FDAITeualeghuiIB7k
FKrsBaS7RlBY+YsPdpDPuzGe1KA6BtgVoNd3Vo6TO7oLcmKwoeOplENdNvKy8i91qr+X523ezSch
7X1V8QfwEOhhm58d54MRYrCruvMxGDcDUgA0jJYfukZ26Dy1FT5X9v0sI43GLxutLR9AQP7ggGG5
UEXQRGM4F9Hl1wKXi8hFu14SVFdOuykotsgZvA8POEJQwM1SrO6SOor7nVMnpAUDo6PLgPYqDSym
rkw3uaEgWYhKkAp3ubGFPFqbVUjLggZjbhH8wFEiqjTpExcagXoqcCLqNOyo/NKQ4QX/yydTE+9j
nFEewA0DrgPo/fkSqqThHfYr3ER+1awbA3C3jv2+7CYrS4fmUWhcuOibAMp23hMnrthXtS+FrRUB
xFNuFDFinsgNT1xZKvggAYxvBokhop6bqL2Ma7yvikAmhi8D3x6QWQRzryoDXrfD20Cl7QS9l1Tf
etc0ts6MxbthnkXQ2+JRAgpavOrsRahluZ37KOIigHh+F9sZR0LTSZq9KQUaalqpx+0g2EFvHC/k
tsafLk/wMrH/H/ugoQdaEo3hzhIhJxySqNxsikCD2mTQN9NdLfs0mHgZVsKNEm+80122S5ManQzK
+ZbKbONVuxLX0KYChmh/pugC5fb5AqQa61jC8AX1iJykWXXXTZs0QdFOGxCztZVGLW3m+X3Hhi5j
DrZqmUCrKBAg8w9AonFwVP4DavYHrpcyrIX+ynOzDy/P8JoLn1pdnNcj1VrmJljglqIXGgkVTW0x
7q7NILr33skzgDRbtnQTU5VtZfbYJWPXBJSSwOT6M2s3NuOKmbnNEmx4xEUDxlKIxXdxsJWkAa9O
X02Qwe1xDKvvBSK3TSLp6Y3YuofMS784JdAtBbFY3Hjes9bnrtHSwrcaF9vf4VFzLHZ0l6nDLycA
wGDniWBuwNxYreVbZt4PZybn5TyJOECSjULzYLIcYzw7Y7EvvlXQLYNsxj3Zsfer75bRlYmF32OE
9oxJBPzx3GYO1pCm1dMykM1LzX4N6aOFA+OyG64cDWc25p+fjEvrBjAXeLDhW1i5Pt1r5R9TYttv
tQSv7LIzQ4tdZvGi07IEE6iqtA6IWbWBYH0PYh40nyXVbSXtOz0bvl8e3souA30uooiBCA6hoEWC
h0+Vi3si+GmaTOod9B1NCD0qY9T1/WVDKw6CRlGUjaEWY0N0cSm06jRZmVecYrPJidSRTJ3KAqQY
qrUR4/Z0pHJor7pUb8ewx3n8baj4dKuoLKcoL3z5xEwCtFttjeOVlEI8JgkuQv/Ci8EPhNo6Glht
NMIsFoFUNaqlDljE5hZ++6AOhclumtjadY+zDmVKQxnrYZJ/EtE17x5ce1Auh2FvPrTPvQxpnMkD
UWwZ2D63IXFGdTkcE6vtnY3QsLJlzgwtjk06FtikDQyljj7DhEOixrDkRXx5ted5WgYgiFyiAQy8
RLNg4vl4oCpaqtLCNVVvp98Wc8egqoe/Ve7kgQcq3Epr7I2l+zgwdO+iUxgXVXQxAeF3brFLi8Kx
Kwv3AdabUVUYNLZLWu2LnhTHy4NbNYWGPrR9oaEP/QTnpkwP2WsQmxWoA/ZR7bNHu6b70uwO/5sZ
cm7GsstMjT5GlGXdg8ynq5E4MZqZPh0BMHEno5nPkpMAN5DStHITZlQi8PhWyWuvWxs3iK0ZWywO
8ZhsxhQzZppgOG+Q3xq8b1a7wdL/MZaBhcgAbBCpCgOnwsKKBoqRRvkd7im9Bgb7yrqzs3oDObhq
A+h3HT1r4FRblhLaxAGzuQsbk6p3cjIfCBMb97qPewfDgMYNtGJB+f1BVkEllcetASbkwPYa9W4n
qoftwHZTQoA0qu8vu9nHAw5d4kBL4T9kRgC3P1//0u4HKiZRBD3zHAhRuQejYMdRJmNAvcLZ2KZr
83dibZkJ9Isk58qFNbvQD42n31BRf96h5wfyLOcNSngw+p8PSOtMjWeQQAuMXkKmZNK+OI7ccLW1
NTqx4S6OTUIr2lk5XsPopzr4ygiy4gmKa3fQwwtGd4tEb2XSZuYDAKJmPVj8cT4ihfiZtKzE27s1
0dJnGfYRr+Rif9kRVjbpmZXFGeTVJTVBZQxWo7KJzKmLLGGGXjNE/5uZxfJYE3gqGgozQ2MHJAVk
M0VxJPl92cqKV+Pui14iXLtBj7d8HirdSSp/ghU+iEjPHrgESbE+Bj3fkglaWxzUOxwIK6G/Gl1m
54vDs3woa/hC4Pb2zVhrR8vb4q1f8TZoxP5jYnEH7T2Ij/QFx2AaNUWdWb6guwEcSa16Nih/tKi9
BcFbtWjg3J5bpdDWufC4nFSc6Rorgm4ywsIakYVBo/yE9njRIe3kb1yy11wP3D8W8NEzmcqShErm
WdGNBObQTH4srGInRP+b2HwrzzP71vm1BGPClkT8xhkB/uzztcorDWmRFqGhUl0B8DdEqjMd+Kug
w9juml7zr3BHd2I6WeY+E/CXy1654iu4A+OWDVeZ+xAXvp+hI4fnqEoElQcQRz026VGUxI7/hRVk
VpHQQosbBKzOR2lS4vSGg9xqZ9c78KF/aZhbfn4kSKYC0I4mMFyC7IWDQK+MZibRoNRQ999Nh//I
bM3ZsLGyh89sLAKSRHcLr2rYaB2uB12FapFK7ACZuoMzpFtlsRUftNH4hSQH+NyR2FqMqFG5Y7AW
Ib0AYf4xb3oZJ36fPAop0o0TfsUN8MJA0ggPV6Q6l7kjlbbKyy24oTa5P4xWRWOqb5zqKxsYJmad
eSSj51TZuQ8kHhuHTmA0ll4b3ztauS+9Iaou7sbGrYKB4xUQNiLpt8os7/N0vscIxoTc/tzKNvNv
n1su/KrMWIFVIyo7TE4N2j/FbqB89YWadFbxUSwECY4eUJ0eWlX+Tjz5nYjqloO4KOCe8bNqm1+l
IC8I4AVeiEzDDRhKa77U7dgsEzcgwh+BlPXAozsZBhRTHBKOo7oXVNu4uK4EjLNpXAT3TikXZxWO
EXB9mzEQlPkuVzUKl8DixG3di72m0SpQplPEupDTxjVj1VFA3AueFNwJIQh/Ppe5aVNHeRnezKyi
9o43CUt3htlOW9t53krni2bMeUTkcvWZq2MZgPOp75q+mg+x0S3+ks6qwgINwC8MYw+5YRdhZujN
wS7YJ3ly8fI15ngIohAAc/CXRUhshskQc69e0KIe4+XpTd5fG+kQQeIzuhwW18aIlz0oz5CqQn/W
wjFV5bRJRmEp6ZLRCXKd64dp7PkuG4ix1zMdrDsdySPNtdnGblyLZKemF7EFvR1GrkmY1qvcDpPW
+eMya9eSaVcJ9klqrvcZBdoW5c65jvLhMB1E5juTBmOS2DvqmdGYN7+Jm26cMqvTCVZATKQ/C7Mv
IoxKIY/ejjizM8+iL7xKh8PEXH4A98UUtlrPvgBzxY6iH8unywu5QroG2hB35mOdM9LIXZ1vC2l1
vlkN0ELq0MKCXhI95lG5Tx6SL4xDFAKUzs9d+G0GpRihfyV22qu18QmLjTlXxM6+gJx/QT2ZwzgV
+IIalJKpI6JK/Lw8yMVx9G5hTqDo7ynjD83wkwKdGlWaHc6Avwb9CZpEy139/HkrKL++dytCxWQZ
YCC41OckwTjwLtuTVotk+5ipv5eNrHrKzCjjvv+3fPPJJuv6ATXYQHMT1wt8NhA/FBMhb0YyDm8E
RPp/M+DAHmti061jfdX4HGPwBsDBvnwICMfMU+Ig7WjWtrObQNkDomDPhhCC34FHp9RTFqM2I3at
Xn+5PO61Mxj0QNiHM6vWh9DW4qvKapqLma5wQ48O1o4VieyhjiQLr/zayXSooDCtl+7nLhjvzuOg
OQhpHRAuohR97p4AVma4eaROaPo/iPcnVw+XR/aeFj45L/5jAKVPZ8bzo4q/SBpVuS6U2VAnHK+c
K3mbHEFjnz+QwxZb1yJwfrCzCDJ5SyWhPMdA0jbk2hT5yjrivAydbAu9t2YK8BZ9zhgAMrcsBrXa
VBp9RUloJGzYVSO68Vu7E5CAzwdon0q+cbVYAYsgSYVoDSIF9FQhSXq+SAyakq2sUErINaWHgpjN
rW1R+cBZDQodoX23HQviZO0IwMIENSFptE4EFhOyK2qvf728oouA9n5ogECZII6j6AYqy/OPQYU3
gTowLgCgzShDlMz6mPk9P162spjj/2vFcVEBQJIWugDnVuhM24AeJFwz2Fcn+6PRb5P2POZbz8m1
jQeBRUgDIm6acIdzMyXeykY9Ys/jzTDckA4lKWiwscfcLMfQ1Hw97LxB3zgPFwH7fWyAFYGqEryO
OBAXy8lJBfljOp+Hhft1SIxDafPX0R43rhKrZlDuhCAeuAqh83o+NlzdbMD+YYaJcodLYzCkHZTQ
95cXas0dAPZCzResY6iwLy4sM0O9gRcdwEOudK5RvUyfqk5ph8tW1mKzi3stGhnx7kIf5flYgFJo
MqcChIAlrYxV42X7Xrn+DGrPr4s6tXfonLafBltVXy9bXiISsVq4j4GRHMo0SBVi2y9MlxAyyMhc
C6V9F0yAtB5I0v307IzOgAYvNvjwBpbo68Tq91VrVRHLWXPg5pCF1PazAKmE6PI3fZxzfJKH+zfq
qM5MmXf+SY1X9A6zwY6h6bqiYYPHlR27DDIpn96F54YW067UiPktMXZSJ5HP5TXtxRee51E5OL8v
j+njTpxlf4BUwoUJoXUJuvN0Vniqwk4cTDk0Mec0ywOZViM4OJBS8gLDKYH/V+1YbQHgPjrX/A6F
ph5gPWATWBLoF2SyCmnChXM+EisAkV96l9Q0eza9aYiRUnOCyQjKJP00cz/y6ThdYRi4NnC4L3ao
S209KU10ccPxWfbTGC1Z/eE99EOfCRWj8+dfTDHOkZm3YyasWWxV29WoXzdYTQrOaOdtdJugN0Vk
eT8LpbbOrDmInZz779tmJr8HzTKOCXuZF6S86yCMiwRWP+pmmJdd8lYoSp9YH0C7SMVtwpJvLUNf
UiN8H3BwHUVeY9iiD1zbKqefsZjiAnywGjq6cKmrEvGDohvciWyesza6PLcfzyu477wdIWAw90It
5nbiHFA+BfellJpBlgMLl+I1Fcq0PI7NsPHax337Pe6cTDDe+OfOs3gO+03TVbTP67jq3PusdUkt
Q5cxC1ulHCSK6zuI6ypoNHlD6up9qLUQ+IUGvNRGhVadJrVzGbbgM/b2BSejBKVKAkRiUrg1BKR9
KBCL76NM2xzqN3h7WG5spUjliUj4NnT/oikjYmzDiqe8eZR+03lf2rY39DxsaDJ5LvCaoiuN0EvS
tvQj0+MTQ1F8MsuKIiEtDYGf+UZZgSypKYp6zs5YhUn3sm8S8lA4VquCytf7clc5fZvUwTh5OeqO
aa8PO2qlA7iIKnZkTuNejxWhQCY4GsgI8OS6qu3OuSmg9BVahNuBXUrxZHMiZdh0ZW1CVUlkt4Pw
pydSVFmYNHV2A6YXSHb1vX/XNH69mwqihxUoj0KvLmg44Yp+hUZB88nr9faGZ1LG4MMv9lCiZSGr
yuRYK13sqDOoMJkSETqcNFdWRcbDIFzt2EJTK86SprjRunTYdYbZBIT59rWtpCiDUeudPxqxc0A4
8ukevUdQfJGmgxlryxgcCMZra+rsFkQG3usw9Pnt5A7DDmUg7evkCqMPywJSeVEmLPeu8Zvi+1C7
xhu0qsHTKScWawPNAn/yZqAkTybgzjJ1i1/bxUlri+deOdlPjZfA/g7Z8IU2lbcjrnJCROU6ROab
BY7QvWfldS2oXjQ+hWpihQib0dPfrM5trsYUxJXtdc746AZVr7ouGMdc/TB73oGoykimvV9AEgP5
Ixqq+qqZna6U3ps5ytIPXL1G3wvSoFHTaOV+Mr3mNm19/agMK78Hm1f9Yg/QhEiqJrsBusMIqqzr
7qRucECyOkP81SqdvTg0TdFc3rfdNeNaNUaOltaho3lDpGtOF3CI0QdmzsXNRFkVVJWDnWIM5M1s
9erWSWSz8/PEfR5544a+SPih0UfQKgNmBqxnWe2GZppURAzZhchZQmpymqzXyUhl7LkFCbzEbyJS
uzSSwyButQZ1kdw14WVmo+hOs1MvJijUjCGz0nRfdvZj1xV+rINaICoL2h36frSvfB9i6tSOoU2Y
QtvRm/o0HtxisEOZG8O3ouicXwJp77Cf9CTOCg9IwtroH+hAMiPQ3breiYGgNtwZVFV7AC2Np2RU
QzAO+YNhMaDK5F9h5F/BFhuDp+/XxP1DXbYHJvl1waqvFa//NKP2G2ljSEk3pDn4k2gPA0VHjTUO
IhhITQMylF+q2ntVOpBBwnXCVFZlWLqJDLNh6uPWGZsrpzbJrdVVgdbKLGgMniIA+C8aLbAmXn4s
rf6WaeazTisoLVduHQ++MeCuqlsPLBH3nGegJG1FDHjojABv0boE2/pkR5rVfC9lhjcC+T71Bgmk
W+ah1mnAqyftUdH+Fhcx0M2r4odl0hdLChqkRjqi+OpMgU1z81jjwt/pIJ4hpHj0HfYHNe77zMvS
XVYmYMjXBLiTyhqlLQpV09KfQLBd6/BQPXkq7GJPNMfcsTxrw7HIfnoWnuoU+CU0r4A+sBBSBbL2
IwbUWwzJeutbYljRMKj8aoKAJ7C9dn9TKfUAB79tTQKD4PANk07ZkTl0E3avcdVNRAQTgphpi6eO
GnsPsx/UwJwihkBTQLOFtUt6J42VA9LRrGfg5RUj8BO+dKClZCLCB6NPwavqgZYm94o84LqmH5DQ
/J1TqMW0tVcEo1HsZJrTXVpZ2UMCcrQITIvIqiOBhYssB2EJ4CyoCkAhCn1kZtHcGaM5PAhW4zKe
OXJ6GFTq39dartDI7eXoovP+gCr02hf+/WAk93hPf598DZ6OK2AAUr2nPvUOnjsXDOv+tqfNQ4s+
tbBum3LfDZUT4lG810fMIbNA+WXFRM/vU9+8qmxobyVt7Ms2ACe7Bcykg+w7rhGBk5VDCFK3XxTc
ZOHU5nttZF9Yyl6lM1xNqIKi7za/cUdvzwAkR1ZnugHF8FezaW8rUj3ycSyjTMev46h91GBsgyAR
v+ajeV234OwFWjmT3sx9mt4rlu3zNPkz1AkNwC3M8CBHbx0EIGJfjQ+i6dwImn5ZWGr5rhd4NCgi
mlA5Opo+FYmLUrutJ/u76MUbn7C1Wg5m9fqxxDbqqkKGWm7ClZCL4t343W/KQ8GsgHM9Mlxcnio6
fC0HKIDwtGaBcKY/aeWAmp75sar0P0pPQkTsMgSEbpaHDFI53thKkNuaOs9Gxr+XztRHpZOA+t+H
4iCERoK+zna+CXWzJj+4PQ9A+Hywq/aKj2BfT3OPxwCHoDvGNTFOrbnycQKEHS4KwaTTXzpEGXFw
YLzDzwmSbHt/6mRc6dmdX1m3UrYMcP2qd/q9nkPqI3KkhqZ/pzOre731y18cVGW/U8cX1+h5I5FG
ybemmZIQLjJDln1INZvJTdd6sUJCd6og+ttmg3rj1giGrJ6CKD4bd5mN7dWAJx4eAvDaU4c2gYOc
wFKdan27a6QDHkytge6F14rQN9LrGuENf0vvDPyj3Cj3Zpfci9wUV8U4hE5J9yDgiCtG4MclfIwA
QW6NhzIXDGIGznwa8bu+IztLAh08yhCcHRFaa0LOiqd8dADVM+64Lh7cAlwu5ZCCA1lvm7AlDcpc
bVHhH5gKuRtVRzqje025ObS8/MhvyYNRkpjyjN3R1GehbLOrFolJCTJ2vz60JQjQijKubA+/uClC
UipQoSmmgjHjV5Of3li5BzVXF50ghGffdNGGWq1Q0tasHQUVi+LN91Y6u971dz5KqLjV2b/Sog0z
nJ/uZH4rshbhH80cnv5q6OOO9/SrqaEfwWcsZnYTu2rayQQ9a/341oE+BNVe7XF0wNvYOl/8knwt
XSBj3QwU8iTdt2USj1YeWRLCR5p1V+QJfDqpfxsJ/Zna5MXWBxcHRQMGw8oIvL6gAYBgD4l0vxnm
dNcxWwV2Zu3Mrn3Oe+MJmvKor8FlzfQriFpfBblzlBW6Wvvgcf9mQlYttI3qyLzqpnZYHoy2/9bm
6rG3aCw7K0oHL8onE0RT5OCRLuYVu8aVbARLDcR/Mj19HnT+CjR2Ewz6nzIh39SorKjkyWs6Fg+T
MR01FOoT0j8K33yg6WAHYC4PaU/eGPPubF6++a2H5lcTohFpkT3YTfInKdGYao3kzTPYENbUj7JG
eyi8BmihJjtCij0wauMHfrgv8BAuhlc7BZAwsazIs8WNbU5fJ9octQokwl053JXpcMxwWdLk77RX
8GTjtnJx/wNXMyOY6hERQyZanDOY8Ef+fyi6ku1IcSD4RbzHDrqy1O6yXd77omd7bAESEggJAV8/
4dtML26bEsrMiMiIoeQoLnOjawIlq2dg9SU7aJcR65ysO9InBxLT3zTxUeNAhKFNL1trsNHj8R9Y
nH2NBC97RuwLcszfGF1h1NmH98DufpJw2squ1wfABxVRtso1nm7S/1k3Th0OQZCWesNCm/Rg9i2C
dr84K4rRNdXkoQ2LEWm7JPEp7MJux2P/TnfrOezi/KA9cl15v288ee56+/fIn7xt3kdzclrCqQqm
sE7Sbe/GnGBkmM/Qy/74U4IgZbRfCK9+SpT/IJjuD0S0/w0emnuslava68mTy8aTirpbEnW/0eYe
+YYk5KHZjd6A/PIGgVYESxRfi8nRjKVPynn/WDCcFswBVA4HvEdH3bTVOrUHy+Bjx23FO1kH09QV
VmW3HubIEYqaWJEalQW0iPt0BzuDo3FpHY22jrPxX48srSJL+W1NonoRwbmZ4zqh5OqEPoQRq4ZQ
7mKGASaMeRlvuNplh7UEGrndbGER5K1vOcxhqgh8TuFLHByalr3S9bi5Y2IhsQd8Y0ZaByDezWAL
614I6pmByau/RbdlISH2+Hm2X9XwRtYsQRHRbybFuzFtp77rBT4cRI6s2xMAYl46bR4HJe/shrxq
5ZqlSOYUc0bkKkSS4hbBI2gRT6Kemym+jVFW+BQ8LtPvPIItmRNVsxIAbAwdlN4nMnmWkaoi/BkU
8cHmleWsYkRfVRsdY9nWLJ+u0ZJV69pWC7XF0P/gZajnKCq2dEG243jpvByfdlT4bbeHkngHgfij
mvmDp/D7zd2SbKem509JL2olN3hKQGdAhjsFVGTQzylD+Y225yV+99ynCp4G4fbKG16NyXcKXZlt
MWeT12T4509fU8fx8JKydQPOY/zS2mOPH1KktmiXD8ov7SJeoy0/GUiasxHRxWIsAnVV7uqpZ9Lk
ODFr5bDAzWZkUw/fuPqwB7wdfecXyfrizexAPX6PTS5R9AimQwNUbCies/arefqJO7/MeFtINVRR
9OBJ9BC+uMYqLbv00vifFguT6CPLMGdP1i3XKaA1H22lp7b0Q45XYy7y8V0IWkcsPI09sDfyw+Dl
6tKpZsOt1dnFhcO9Z14pfYBPetFP9NqKqc7lq2rWAhxFnTEgZXG7W5IVFk66El6IyaGDTFAUQn1E
E7+DqKTIkcApA4jRJlDraC77/jix42osegbv3JN5x+z3hrLKN4wvYsMbN5/hM1JaQncL6McVv5bL
HCZ6bNdgCTXHgNdxWSuNBJHoMTY7L+qLiM3wYLwp7xh0L7b9EANGeaLqbmx2K2agEVUg3QVosz32
X49cw2Sbd158VMM1gMMnP0FgCVVjjKhI2RdkRLBQ5JVL/u/PCWnyKWIB4XEqgt3AXlh874X5TZo3
0+9pHFZc79bhQ2PUnJocyEScH1cfNcHGMMpvpu80fewx/k6Jt7dLhO5bXbXwdwlr6hRSZEST+607
IfyijvrsrOPs4skOlg3LUlllnrOVlGv6RhlS2CbIEj5ma65UTK9T/hVFDkhIW7cdRfxkY08SJSBa
+5r3L2RcjzRtHxMZP0FKtKOdfAtCdEFkrJsWkTpMFx6FLU1uS4u4bVhyYYZXhUxs2UhUEMEPIeEY
IO7ceNwQXqH6dbe59ZjIEI6Q4QzL0ud5CnAWnnP3s0ay7uOnIXnf/LiK+INKH5g9bTn4Oe4BBIS/
ZLtP4/Y8+YASBlyhyuHzkHCBosXfFOmSZhflw0khZAgbJ5ha8lOW6HOID4E2PavaGNbD88vGUFuD
BcshrJ7wWGZ7Z5e+zml7iXCa+Rg9eu7QQKhVjMNPGgKzibpdgsa8FboieoONtjunTfA8Dfbkxn43
ztMlGNMSuh0sW9RJnP+HUSAo0nh5GAfyOadJV8JW5aENhk/st930uAAHAB4/DBg4PU+UZO1ubZ58
4jI4OOH1YAzNY6zhOLlGmAFaeHhPCo0qb3+bVeEGBzWE72d+VgH+sE9HCL6i9C6k6SHPxQX/jR5K
eHeN9Eru3wGYOkwgJSRmhrFXDxrcX4zxz6ZZQdrruNQuyGq+TFGBYlbqJDkEdrnSle1UErx0ukWJ
yfZx66PczLVB7VeiO7XtcNHjxoC0zJVM5yoZPrh8oIjUsnL+Wqgrp7w5EH8p0mGqUV8xR/9Gy4ZL
5x0u8+jkunoY07BKw+FsKTpenEgXo5HWx3jo7wQJL2ZNbjx3OykYphjESUF6kBXx3xfJFih90clO
8DPb/lrurMxEWsGB5x+DN/fUI7bV+/HS7YZk+Fqg1gcrjJod5g4X1WyO9hjgChF3l0GlNcFhiMhX
18H1BveGNmQX4K+sFMIlm9yMXk6ehyzi/HsMAzyn9o64h3TOilEhplruxMZXQMZ4zC1G0qVNK62a
nYU8oZOoFVgu2C9meZpZdsLu+PMCIAwN+VMSvfLAL0fOTtlMqsVv6pg8bZioQxnUqTxE+FC3Ya7h
AFR6yt2peXwVmdoJGR2JemkT/NHAjA9xZM8WZjpyJVVP40+Whs/wpynyAH0pbLC9DkRQxPg5a8kd
+otDFA7viY8+NWoq+A7dh+xZc78kpDmCii+IJkUM86kmKBySZuDhhHsUCsaMYXCSdcrHHVapCim/
wyHZw6y8bOAdjQulNNmT9lU9BSBKw6NU6r9A1oiK5r6qLP3qWgHQdzMH4oIjXAZqsYVVAtxw8vSB
uqWQcBE0KbbCPVv1yQXqWgF9n0O/KA8Kpz/t3mJrcXpMYXHnxNs/j0YVdf1FDuaCxNQai28F2vci
T44aH9bYKlQQZCdGr6Tdtx1CMNmhwS+KoS02lhQbhqEp/I+hufBxX0VAAzCPn6CIfw8IrEzo+o5Q
gT3LX/oFRiqt/+015jSGzS6zeGfoqz/iHt228+hZdN/L0Ur+rvCKA2/DFkRkD8GS41IPMQ63Mn3H
btG1G70LHwG0LcT8R6fmuNBJ15qsQTXZ8AYTzF/EZVCMhvwKxZQoOgzNkMT81/nxaxQPtyx1T4zi
J10zdz9AHQWi/RZF/TUfyJc3BDc+zagcy4ttdv1sdiS7Mt8+2fQWp6Zi8j7M3gXqiJ4+ksBgeu8r
GogjvGCPKiKY0TkS8vBmXSeSA9H07vwFB3yK93NDdqwXh1X/WvgWjqlXqKwtEwooATGH1uHu+VYz
PC6dqjP8b5y4wqEg5F7RxF9wl92x5MPO7pDm1xQD9oaK1kLE4mW/Bs+SO0Tcj0WKwpsiJTvnY+lL
bICy6MQ1bq3xgPTBfRrYE0m9vRr1jXX3ydx80hifs9cVmYdTM3QHIxbkR9r+kKbreg0Z1A4KKBWu
KbI84BAfh22rEuLtuDs441XL9tEiV6Dz7W7e3kinwID1ewz+x3Qkh5S9Z4SeVtCbXYN9V6Q4+NAy
rnm27/jXzAA9dGHZNdmhxyTuLQNY4GR56pvteQv4aYaJB5xaG/hexeoPUXz2aHBOESZqMMLOPxu9
J7DOydAygRwv2bpjozl03VTGvqhSBPhszh7yDqBt9Biif+ZhWMTyblqeMuah2f6kGknYZC76+bUZ
kTI7P7WY3RUebNueIkSmEf6I41y0W17AFLLowVaG41sfmlLDxcxElbUYWbIqbg7CO1iwQFIBCVh/
RPQcA/6h7XIGnlGYEF9A/0h/KNLtV6plD9z3Irf+0yTYrMayehdDXWJYLbDwMfAIAimij4uP/cfo
QYqHPnt2QiEWERinLkbLiolcZfKSwFLPKoD+dJ955J/LBuQfBPUGzHzAbkc3YqgF8NQn53x+DXu4
n8OahuWwVe0psGBIvTJ18EO396a1ntA1t+Dasex28maQLV1nAd06RGDkN+qmu7Ff0Erm0PmJZidT
fkTa65MwyQF7Aweeejeaqn0fgppvJnene3lzfd8XnWv8IgSQoGEkbyBmB30PGHELas8HVyWH+Azb
m0M3SI76bdOyiUAiNdrxapbsm49jvRr21pnxxg3iIAH5hB6ph5Ad1oWdFj/4nIfsYQM6c+ib/BlL
C2BFfNECv2pQxPnaFiJJfsWsAeWp3HzPvoPTU44+uZsbg8hddgIJuV/6UBbEs7ALAAu4z73pPojQ
V4dArF07sB3XAKu1Hm9pGmNrhrQb3A0gweoRXorGLDnES3PYEBFTUMizYEFDDxHXz7MZYDfvyMsQ
O+AtchtLMord0o/7Sev3PkjvY4OOY0rvFcWstjX4RFSEF9JL+ZfMW/AKEv9AAF5KiRaGZmzygW+n
wQ7MHepei9vXXfJI7MMtTEoABpjm6ZH+nUgOCg0tpryG6+LKvgM7pt36KXj4MZAMoB6Z2vuAb2M1
B+FlzNbdaKMjvBrNDmxsWM1d7xW9CYdjQJp2Z6P535BSWTmVmLPT6j8Mbnk5DfhsFZipktAJ9PN4
pdly83WWPDa+PGG34wnsJnrfxG2FSzzMiFCoQxGoJWLDBHKhRA4/a2oIwLIoAa8S9elaLpI2COBS
xgVPmb/KF00GaJUkcfY1poAZXzieNA55GOojDgOHQHww5I/G6M5oJRx51smSmcqzxgclpIFmJ8w/
OsKGL5JQBGz1eTMcoBpKXvusj73LZhEH9wAMeGu/2iXS+bfylO52sUk5LaIlMReHIKC7McexWrUi
d37q4CHkg7hojPHfJxhuVKHJMZxitKjBvTQnkKHqI7QxPbSznmvWJvSW2paqYqICmcVE9Xe8jcCG
wfQMGz5uevSaID0yb8Or22e4+fsFHwgg6Iu/qa3EzmNbj52N4cIWjR2aqaGvcmdvFpPtsWUYGIkU
0UOgleoKHwhc7QXhWG7pkJWrmD0MAtz9ODJ25eA0uuWMlHCyoOcUOM9l07gHBJasd38x57XQInG7
PszNEdCShEVQP59FErRAonLxnMFRvsI7tRYIKQGMvNrmsQsWP6t9JYC/kJzw3RyCDMmAj2HxMMJX
s1mydqUwctmtM/Mf42Ge6hhmtE9rCt6RkT7d4/yGlT9HFi1DIsqkCRiwkRjEjwp6t3dLaspMyhnD
eDYdEJWua7UReiE0zco4bTDL5bTvypWy8G39O6IO21P4V1JayqDrHojAPQflHS7ECaW44ak5wUgb
dpsR0GUk5gTreh6Cqbn2HGZ0hW7IlP7tT2cP8Rj0Rx8AYd0PTbOnoU+/aBqBkIW31PTCJLz8kUIV
VH9Sm3olCbzH/AUgxOqHYJT8/LA1pr9oK4N9PM8JTLGQDuolxIDfSslJegB5V2dRUPIpo4UH8uKs
vDi6Y2Ey7VZGArCXcqlt12b1ymx/dvxvKgH+vIOfF6+jGR2whA7/NUn6fwl3WWGsnuE8FbJjq/Lg
GVJOXaYmc0cIK/hraKzRVSNhKQKmC+wOE7avGcjQG1ahm982m2XpgSdH1bSY40K0+6Yz82VVFjXe
sOBJ9BKrGdHcD3qPZCKHCmvDUQRvqwQ3uBWgShr3sk3BPWyIkxOeNG/uiMd4imjuIOEcHFozRI2s
wmaZyWXQPvfwaQCnHxgQQ9GIcySQ5vpJfA+S45cG0gRmi0RIodFfeP0s3kbZ+/Fn30TbMu3ieDNm
PLJk3QTIpEyOUDxuVD0MSIrJnjeiU/zFFvedQKeDz2B+y7I+Sn7j0CQL+BfuBWD28s3k62lceM4f
ufFCcoI4M0ZYL/ah5G7NUBovVnvijzGCTbAMsLdHWi+vBg5tA1g2CArFRzBgB/iHxdhW+VIey5b/
Nq/DYkARKWTRwwUcKm10wDSap5bVw8Bj8wmsw+q7edo0HasgWdCoFWtuvO2hVXFPTkE6OtVjklbL
8ObzIWW0gDYyxK63ieFbjfOjXaeGYpQxAbQHBI72HxzOBsA9cOc09sfLQKdhTm/8yf8P5ywDSKz9
Bd9SMWStGT+sGKV9TON5IUcv7mL9RmkwkaPIWEh/M5z69X5VdFnfkSc2RacuVdSUk8mYrrYYfswH
JmcNrTIdWmTLpFz6r4qAxzunMeaKOkcgkimmdYr1DqwHXpjId5n6SKYxnG4im5cBPcACMW5vYZYB
MVuasYM0WIK6TuOoo8qNcSbqdrI0glIlZ4iZYqv3sYYq/5jggobBJfFH2tZd+BdnXvlNjIzksmcB
6f1jjpVyoIcmVnJyezp4ObqHQCCV/Bc/8pjWcuwzkHW88X+tb+38oxfidW25zWzWHz20COgj4yXz
eyAPdDPti+fbea0dMAt8HD7UEO85wV0PlK5tt/FozOKj++7SZIueFRKf/pvycBnPi4yXG6wjbbRf
h9R09yTVIbxcFGBwgH5R5Om1HBDp2GeFbNcA9HM4sRk0LwDjYaqYYlR9xDOyvdYRCDSOKoAZzMGF
GgZfFLDLVaxa2gw2v7Fl2XqmioXZE+Nh0leTnv0fo2DGc9NrGLZ7M5JoPDkOuu535Qro2NaJUZVj
CmkqLaZsnhbc6lS0mM/C2SsHZoNoF2cT+m49h2t3ztchGPFwrPLGr6GHcehO+blmZ29MdFJh/UiH
v+OssqWKsHKUvBLmb/Q70ny+y/Sm3Yx23EWg2CDroGq/bm0bV6PuZ3lLsCaL4J6xFYP3kydNnr+m
/rIwNLkegP0vZYbNfwJls9Fr48+2uQi8VM0hgEm4VwOTCNfKbmI2nxt+13vPZIebsxAbLMJKDwGL
SRnkZB1/IeUh/AmyLwQv5im2BrDuBhlpi6zhTQwSaJkTvr2fRIK+r1FZ177ZAfzwO1uyJdlTaqLs
kmP3Yn5O1JoOdcONxVpJp7tx+Be0LiudZA3aYuQfTOWCj+Q/ETQT2+PLJnGxOt7Bf5XCQ2yj/vId
c9IcHCTC73LSxGGRqQkPi2hcfCQ6z88bfOxPYSTgRtWyEaIpOOcv7kFQBeMRSmV+bUCUXnFRQtyr
xvCdtOCsEVeoKbRrc/M6L9rsU4Y2VeQ2UbWbVr4WwTQCtBON53VlbhV8yfnc5ldI2tDJEOqfsfCr
8n288ra/73g/fHVTHr1r9UdHeFOW/QxBbncSr+Jj0sX8FuVc/Ws4nBGR2gW8luew9Kq9GWNyPKOm
m8GP6TVY5nU6KtYAmV9tvjwNcL+NMYrkdIL6AiRAaaF5aYuggVqwlC2bvkPjuIM1mVoIRAY02kH9
GpYtXafrONqW7D0u8sfUDPP2bIRWEFA28gerUpDgmTnuEmxVqW2CPimITv0yNfe5leN9E3i69ih9
j5n9QOf1OmTTWE5TxOHbODAYG2IzMHDuwrZpH6T2Nek3qAITC0IpJVPdmygv4Qv35i/g2FKWviEp
wV60XPsdCyHDU3P2IKDYxii5yBNLzWc/abnz1Za90MTobyDODB+kQIB5qj7BLN97EgOhR9z2kGWq
OfO12/aog/KS0Ej/w0TRoMsfT1TEQTl1SOdNOgpwah63YusUfHZoELyORk8HPTjvoUMd8Eu/8524
ZpyC6kxVtDOx1WeICXwoUeZjFgfiMQE297V6vXsdx7Ufb5HP49oldA6OucELVUbL2N9BVQCdT4+j
CIXoMpLb6oXRyaQ2smWQYgejgNxlqhoWTW/QlphiUOanNSqttmkAgTNvdo/v/HeWg7frCNkAoisA
qtgo+uPSpp0cZFhOeKbHJZ1wM+T60gDISnvYwC8jhiIvABS1Wn6KjQbjAAOPCGJk6pVqyPvSrDOy
mWn8lmgNvl1GyR22J6BBRwV9GGCTULpofA1HYJl+prazDim7mXFr/7q/uZCYBYwIzz4RGEywNADz
uagv4XYdw3GHPG7BeEE/A5UAzXB5kWV7tTaHNKRb4U5Ng52yGiF1S4ZIEOx6FjTG0BYscP/E3s3D
trUJ3rEkhmJO38eaJ4VKezDGf6KNRUCMCsFdCh1cNt6xJE+qwWbhebbJA3qQT0+gNWLgGXEie7hD
WwafPj7oEutQ83mGartIkg1zhR/gqXbo2SKX7vOhyysjJTuNc3SC0BZ6oonLUvukpLPoAUxDs4F3
ughynlVE+v5pUVu6SwYNJcNsFxQcIAUjkRIDPVelwxt6hS1oBiKXN2WP2gPN5eNCNoFnhPfW438X
O3iio29avkOGGay3wugMWrIpQwRmovL1Ww2nLFJhG/edGAOUEu1qnedSlaIZvx3IgkFmywU+/c/x
lE0giKdXm25ROfkN8hrCeKmxfsuPS9aNFYqMqTgbzL7la3L2qPT2kAW4lyz+24bwTFxDKnEeZodm
Q2KpceS4PptpKDUqcTmMLixUFB5TEqq91clhbMB2LArCwq7nD6xpwUkaW7UME4GZO3zO3hzVWxr8
05NGwxfm4KskHjBWSLG5FQtxBIweFDGEL4g1QTfSc7GHmAN0QTtfsLoBygt4NThYfYkpVnUbnkRH
nCqvFD06I950b+EMZUP8V6XZ9twsfKhiYc6q956yEOz5kL13ESBvkOIHODUmBcmaB+i9XmwMTGJz
w42q+L1B2/6nUQhLFo/zI1MjdHBRPz90pHM7YcOo8nVQ0aVfSkfkG+7ZqFYt7uaWwzmLQORYrgmY
FJ8ZdkQCCUhq/FoBemQoEZwQAy/BNNT/McJi5T828NOKwxqnnLF0UzUm+6ahvQ/a9QOi3PdhGD+0
1fehzq9tY++BWuwk+uDC6PaUSs97bVlw32cSpGEu1zqacmBC9jXQ9NZoP9plW3AfzCtQsnZafpWD
+W6UtEAbF6RS4MugQWkBtwofE9PUHWMdAubAbAOCSvTHBUYYqlBJx+6ymBsIcXwci9zbIG+Jkt1q
Or82Xi+BLkztDajYBDYhEueOsfUBAMN886FhfpVk2l50HM83bF1Eu5nM8m7IidnDdbm7LHPYZKDL
FRRRoLOSvJauG9dHf5jwUqYuaJeKpHKEXCx7CSDQMRgX4XCMqTA1CgyODAAIDX3TYh12upuSaM8i
34dFEocYIYjNFTni3qvx0xVBCP5U4UF+Mx9ZkiLTmB7d1hxnzFsQ/LntZPxxLXmLoVMB0qkVZoAq
TWwI9AaHNl0RkhV0GjShyYcC8zb8dwg7L1S9uxyq9hYa07deg/twULYdMQQPtfUResV7jPOcN7Ax
Udj5tj04GH3lyRJXidn0HzewPmRxEtfUC9wOSM6BbQNw3cAcW8qg/FjANeUSqmSMEftVZn4ho94c
IPEOMQD1nyCgtqu1DPfagG1Ftc2lv+XkCEMgcvJ7zu4mjseCpxocJ9pw0EdT8sI09iRkB6I0DJv7
htsrMEkHdU+H927WkDqw5jHeFrknLBYlHUd8wfQCDSDma7jKlcuI8LAZ6+XQqy9RhRyk5UcgrHCP
PZenjUQWaF6GTGge62MgGghNjF9nf1CnCgBMazV0qHP8iu4bOJPD1JWQtaBuOCRLUCzUHLk/b9gd
yP9NZv4ephWcLnrlPbQYUAA17Me0zV07dsdBDEct9C7yJL/EGB+2HvxLMsKbFXGpGwB4iHeAeWPW
8RdWw9MGtycUTcnmONg8UiIH/hYSdsIdXdkm/O6m4U3MgLLFtD1Y+KmUQ2LR/4/qI+uHeMdV8hMs
SENZs/hbNjhCmx39sllwQSd2PIYigl8DqKX5TzpC3TOjDakx6cDtOtGB+9vreEtMCGc/qDkhb5fi
dUiCpyDvoSHjBNrFdb1kM3/jbjr0IUbx1frfzud1rsQMVd3IXlOKCxryDRi/MwIuzIiDWcQZPtvY
TJ9xMTR/4hQXC33JO7AlMDZ8RIk9G+bWUnJzgRfHSUZocOU6QJKgQbiFEz2JdquwOvcPJ7qcM3EX
rnBhXvJ7v6OvweoerFgOYQyGe22Cz0isgO0dB4WEHasdbyG5yoYcgsFuQWBV06UQ5Gh8n0qClIVa
qBRzg5MvoWdqAywEYMgBVJc2CAAT0GwkmclelowFI3hnGp/QUjtAyhAJWD3ejTyfiqzBiiyXEIg2
YXbps2C/NB6Sq4bIw/yO74Rz/go8Epq0fAK70m8xFCkDqVIYhJQb6nbQ9ZiYtjMgpQEq5fV+aebf
NvxTJCpIL7FyMJepw9xEh/Weol0tQxc8bgIsZCIQWQYoGBqM5VMDKqq6ycBqJLA/lAzZ/Qo3joLQ
+XOV5h/vQdGEifJKZjCF6jF8FHP0iBWXfUOx3eM78tT6HWCMJP/BBiI0KZkRZZvCSthah+BoY9C2
tNP7gimynbr/0iaOkBwIa8FR0wWlMRx3oK29wk6IeWnFWM/ZkOwc6U88tcjV9CCvjmiw1T42es5m
QAyaFvEvHAohP8vDl0HFEX46cGeN/JVhtw+65G4AlY7dC8gqKGsOdm1OGEHvh4XdTwyN0AQ0vcvc
v7yhN41Jsd7G9j+JDr1YZ3nU2/wRboIW20h6XHGBLQLNHj2IxGDTep3m7BKHwe8Cv/pCWO8Tyroj
7kHoBJJ4B/cnbJFwUi8JzUq7wisGXops1F8shzx+HtAJbpG+ZVu8X3PyHTUtKUG6w8JDxW9j0j1E
CEldyMzOU2s+2nZhBexH3mEq1YMYwQyfqu1DecmMp5IfKGT0j1hLXHYWdjuln8MJtG8vDmPEIzaB
orscky8w3qQMUwR6KrlipwLEOQPwRyAR8YNsh2znvbYRDG8paPJORv/5oarh8uHtG4CWQQlaMT6L
xf+vy6YPtkkIJof+eWPNg4rWd19iB8P3Neg0D2af+HOlb9t9F4pjtnRns8mz4mYqsRbgP7CeHKVn
QrB6LfRZM3qOwRFgxHPCgMC6rp5HyHT40J06Z46xQk6m6GE3MGXpraEK1R9r+ZS7J0zre1yN9zTw
Fqw9LL92FKBY0jA6YPv8U+PnSV2/QHSn64jPPyjDVwnupyYCvaFj5BoFOWRZ3i1lga2Eko9wJzSl
GCGjnWg9zvRfhgahsDiQ6CzhTp24YzBD/+mN3QE+lvD8a9RhY9ovaNLn5ejBZrDfzE8ztqwKlvGf
8ZCGOMavWBODYiy896h9RZ9zl43pl+2gU8S9o2rtQZ8CfMy7SIfUgRiemIb2/3N0HsuNI0EQ/SJE
AA1/JQF6UhTldemQNBK8b9iv38e97cZs7Egk0F2V9TKLaWuNrZfpEEYWBtyDF5dh0qjuPHZswYxV
es5082BHAnRo/DEm8z0q6ZdlJ5kG8LOA3KTrCJ31jriKdUtDzsGJdjVUKnBRgKDowUuyGQmxFtlz
GluPgzQehSRAt7akAEPl8XVnO2xJt13FFGZ3Froo7WQfp55iYszpYxW0fZF6jS13xwwOui3K92xK
ePG16qi11s5VAACt2NtSBlnhUfrG9hYvOzxb4XE1VIEg1n3nLc4HE4V3f+62GBJ5JeP9nCCr41Ub
YCaWDRoIsInynzwnjQNmTFHQttQb+rhLKsFI2teOEaXAujLBE4jG2arWPk2OfXeXzEiH6U9VGc7K
0tJ92RasGZ8GfY+pYJv147jmiknPXq79Wk7P0uW+e0bNYctoJ1ZSc44dEOrQmPgHIejMDpxjPPEK
hIRDhq3zLeP6Uag68NX0k5vNUfMUr5y4dKK4DWi6vhq2tVjeEz8KUcXCqVwYjnfzU9lrgZlzqqWi
/7SFjNfumBxGqw/8wtK3NNSPc+NtEaS2TZUCTsg1I9RQy8RqAfEcmYAntQcG4gbezNFqJhgTfv0c
GI/uiNrImJ4rb3o35KjWw2Q/sZ982+lkuydknC1vfTefK9VcmkVzGV/z2DUFhoXpD6MJvkcmz+so
XV7KdH6bPfFk1+ACdmcfLcPXtmNV3maeonWfaLtKb5Aboggzh/3gJC6zsOLcRQxovBifkLI+vdL9
tpX9Th6rs7YtHhaMiaFvOTthwq9VaMLoxXqxU0mxbws0cNW2G1E7fzMrCFuzOxQMvVJL35ULQFI7
vHh5uUtH64iWfmbUy0NaXBK/DArlbLuEMNMucg5N3MiVYWjgbuT2Eu5/NXqrZJU9zIafjA/+LI/K
KPeptE/m3e0JCANM5LSfNmwXAOahjFD38+mCMtfB9HSblCdWU0AxZVzdyrJ9rc3hKg3Fjs7ibmSS
dcgORQ4PM90W/QTkV1G2eC82sEAtLu4y7HIP6qjKgc+h0BOt2Ttmcmr1YS8TDJyNxyjdfTQVixh9
Leyn6ErhTKhG7D3Gdb/VRL2OPFguIobyFU0AvHppv2rT3UyW4C2wqfmqYrpMPpO6SW7QbnPOMsiD
hfVrAQf/QxZhw9T9Aukj/XE7Hqo7SAIK6HcA9lR6ssvPY2kco2z4R3LJJ2tOTqZVvGr6cLOXicVL
nqsFBp7exR2fTLvfdPdADqt417ImQMgPcUNRo6uYUaBBR22Y5q5QA0jg3Zk1hLNjAeNgdtA9eTUb
HJJLneyywrkMcvxa/PEZGZeOuDjWojgw1zm0ijDx2fvT6eJWYrGsVdeyiGkeLspx3XVZuGwP0EPH
BJBrok9NWH/ToJ4c/EMrk20CCJUkA+nJ35JwRLaewZRbzHkQARSuymYI75hd20F0t7Z7MJXdhIVp
7ZtJbGo328yLzUQyW2Nc28U6DgNr+IhsuU9Ucog5ZIoGrdB2Ua1RLbz5vt9g+tJr8yAmueb52CTa
8mcUXUCnfzKoKNpMsBfafIgE/cPoDJshGQ6pPv8xR7QxwqdnAn6Y9wAFRt/jnR4rKghXpfayGG+z
eHLy/M3SdcpqL3BwS95BcwHRb3cL+7BG+Vk3OnOq8RixHUiYEtZx6p7Jg35Ep2NgmPYHa8nDuEDP
GSdEKRkBBjMAcddgEwBxEnZLjn0XEHO8R/76TmUWtq0Tr/0qfbLE3f7QjRsWX179wXgdYzZcl0u9
iybtn5GWE21YefN1efL0XASqiV7sjA6wmFn8GdeBszgUcoNz9ubla3bsq58hkiBQAHPx9tVwR6tp
XKDaDAMxorQOrjHsYQnpU8qtKBXDfUmbQuQlsRVYohx2cU2k6Y9NQGl4W2a2rQEMDMnIYW6f40V8
1ZHxHVXApL7aRJO6P8HbxIGmVe2CJq1b24x5FBv2Qm/ytzlzWzJDHnLHAUlN3JPr5l6YR12g0uEn
rosbptVLilMO40Czn4RkXaIbdFP3Woliv8R9ywsa6yBjTUFFPO2mvvluK+vuCjJ3eK90WCzsrKK7
6D0btzBfm+o2dAoVcBH72JmPfmo/akXyOULRND7j0dR7sKP3qWjZs1YfCwwY5v0XdawNuxKOXWHt
qsbDE6c9seHjoNXTjqVBZ4zS8eo+p68H6yZcPYitlqLX0/aUww1OF1/huIPDMQo923QQwWp5VcxB
jUIevag2w7HI/5LMe3Z0XJsldo3AHdJ5IzycobQF5bqqUMTs+pfAuGwFQcOYp6R+c5i3oN626ylF
PRRyJr2GHiXHKZCUGW4nizFCI7Nfr/Yui8+oZHEh1zlj8sx4HKV/dJf6t3fTD7PMDrpR8g4ycjU9
DITNm94T1tYM16Y/A76sZhD0MREfad8xtRhSZh9DEboedmSs8wwK7+4xmGDaAfiwVFueNKO7dkYV
gL6CD/TyTx+Bw6bmoNfwn3ilfc9+4cUPi/itjvRtLrxdYvE0eXRTybhFkVzj+YTxzI2VTBWCGY1s
kX4LE8KsFkFneljtnJGZBEmcudLLIBotFZjlGF+6xSWxZUKfBStwmFfSsBnWwENryOlhiLHx+I6i
Divd6txEiYLvEPOxmZW59Zyu2zRVmT52NUZL3M0/Q+TUwJVltDYaBMJc18svF6vlFtukEeQty/l0
qJ6zLtocmAv1idiN9zaOyrVRRKFuFX+5Vh0o9HYczqE7fk/1SKaLsx3K5bdNjbWLmhEVWwbF+5aR
TwkugFUCTgLjIue34daUGiNrGMRhrtjd1jDvRslDMz/HihCMKiJrYRI7ALB9jasiyyiAyhw8Srbd
1s7rjW+oy5zgwhzoknEf2kMV2u7MA6tfS+IsJe+7LOrz3SnvmG7QU2qTL3/V/28/h7OK0V0tUjCz
MshwK5XZxLansQu0NN9PKGgpgep5pL5qXW7HgZwRG78mDptCkBiXJ8/lSDuo4vRkp927XzpnXg4s
fSa73N6FW2GKwfNhRodIJccIeNqj4dJ+hpHE8dFaa5Fx5sM6JYXY1RZ+WVoDAPudN9mHxDPfisj6
8Y3mXKZNiPZBme+wWBMVJ/spx6pfM3FON+3UhZnwN+kgQNRavi8jIE15Q2O7ZvsrYG5ympjBYHt6
LKMrP9WmnJhfzKP1p6XGHjBqrVR/tgAYZcQPpsnXJmKahtzjdlkwYu21p22Wox8h/viOfE01B3Dx
pRqfq/HHTyHgXXTCLr9mCEOMhZ5NFmlkzrDuy98ucZ+jxtlh5HowJvXipGojl/E3UsPGBBi3hyQc
evzHjMk/J5kwh8VQgsww3D0Iyc2pyi2xFztT5ST3wKOWRkZRx0Nc9x9JdCaLbdtzs3RT/+NU6ow9
NMgjagVm2MD7lb1eSn3rQnGR9LNaPBoK3z0wJ9n3GTsSvRd+76DK5ttgMlEi7WHuv3p3DhUPctMn
R6+tL25VHKuIDq1InsolOvv9dFAjoL3unaplPmOb9c2YUhGpGxVTZfPRcvVTEVV8naN5oOJ70KMk
nDwv0GtGHfH0hPsVQ1t6qH3uS214iK2ZEAj7DKVjwJO658lC6taWI7Eg33nkrCI23Pi4NTW8rN2k
P3excZTGn77ke7E4x566ukYEzGYSQBpSLlZdzRHoDp+8BL++rVGEphsKpId83vfOlTHmUyyKs2y6
c0oAaV3OV/wVDJcPPsKJt2BMuc8WpdgmzAhmHxVurE0GteyPdbur2ZovwqVPugul3sjaV5X81DlZ
hzi9S9SAcl/Yxinri+/cq585mIIp7zeVT4I7VyXZWOyN8sIu0b/uM9Je5kcjjZ/mZMb2hGTrjPm7
U+VvkGXsLE6Tcy7hRpX25Cc23DhfzEy8Z88Nxt6PzX2uAqfUrahIABqjIzkKWJOcC2NUeo9qazAq
ybLqWEm5t+ss8LoesY45UsynWSYnvp4rj88pn+a/3Mktplz4EBr9tSR+xzXavwgAgkDhjqiF+FNQ
6CR5/zSiz+PA2OG8IPvcXZ6lzb0VixpPp3xr7nKe3T2zJpAxXw+91e0SAXyA2Xlb28RfF1jtEvR4
EJlb32mPZjNdSVQPU8t4dP3PwVqwuldrXdmvTuLd3eZgMBldg2lzumICJJeEPwx8un41qqBLsQCM
XfxKM7MvMIoU7U322VedwmPXj6Nu8m7kBwMFpTORT9s50GQb1mD2Be79gqmrI8eNU8dHFpgeeu/Q
pwbtSyMvUwOcNXQ71yxfstQ8zFgg5oRLxe83GhSqXPC5EQ5hMg9u7ZdGjg+tq9WwCcpbDVLfMCBt
DO0f1pg1sggeseR3sqzrlI4nvXkbBm7ULOJLTK56lx8wR+7oKC+avuyWobgMGMP82cSLzEIu2Aqa
DkgZBjw0DX5OVlJE8ZsiBA8dsnOW/wyEQyKLN/ueGUJvdj+UeYfCor5o6rvtw3ozjWHbCgVGrz3q
Ytk3cfnqqImYE8xzULtaGU5gTaJxH9122uHkgv7a48yxOSkjzhOCCNrlb8kLQl2WTaumsC6dbbxQ
zObHanrlojhwSfxJUkhEra08/SXxfChRyMCZHgITmt/4Lx4XF41zkPqzCp1UvGbTsI1LY5eaau/0
2UbrsrUxcUswz/aoPgysTrN/jhM7yAbv0UL+mFiMULRfab0EifR5or0z9cve7uQqkkNoFckXtdjK
6thcDGNrgdHWiGYNlWBWakE5ZaFdG5sYUFoH2DVm2rx6ctdS91+Upv8ChWzzggLZYcXWyje9o8j9
TRwhnTfjFaDtpAjJJwuIXpqAjNK0Qg6+oE1cLOjYv6tFO7Gw5k2B1PZxhR3E+TdVWOz7JUCe3qca
VmoMoejIjRYu9iHLmDO2ehj7V2203s0E5NfrsXdiOHG1jSva9UwiRBX5G2YdAdYvVOJfugLu73Jr
dObf0Mtji+SpaS8egSOBqMerVcwHCzKiQmorBekccKKX0R1Oyqkf29QKY5Wd0griojL/3UchZBdf
R8t4m4xyx86brajM7dL1DOuJHyBGypm6fT76uATLMAWoXuzoYCTFoZNfcsouXHCM+cinqEuKRvvR
NwzA6zLk134zreSGaPlBlC9ErIuQhucFwd8Kc9r/Zio2LqGccnyZceJNNikH9gKBMaa4Eqywmuuj
aMjQZGjcycGi4GgjwLpqzV4b3OIkaS0WQ+Ge9QKfHpPQgnFMkpqvU4FTiCEww2MeO/lRl5i1+4c7
2tRi45kFr7DzTDAUmJUu1iDFmMGqlWDhmN1ufSrSHq2NIKSzYCrQqbM5n7Psq+n+9KZcm96f6QLh
ci6ZsvoSEz3Q2BnBYqQH3HSf8ejvWdbK/CsdH4rOfK80h5IOooG9TFiJ5lOVemvXORaa2NjdtceO
Yen/yEa6dLkVDrP7V+F0cDKXmBlGaeRYlC3QtvVtpQ3/OoUpyQyzBOaO//p6BoxWzEL/6OGw6rY/
SRpvZumenIm8m05BBjcIYPE5pxj3oL1p+2N2UgU6+Ve4sk4ktO7QeMmY5chTWXeQtFee226zdM8e
ywCggQOcF8sWx7l7V20RaG2OJUH0z4z1LPbGT5chN7+dlmt56asLZfBHBGY9cxRwIuB19SwqWKfp
v3K7vVra3WrZrG3PJU9DfjslmJodN5RFTrXuh37t24B+OR+1HhcEB6XYFfvHSWUvBeHhfXtXqzPy
IcBdjCQ6zF381vBX27Z4mIv6FPGBjgLwGkM7QAuSBodZ63qYmm+R/K6TDy6mtXUf4NkeM38LvImz
pV/4uZZ+3tpFfP9Q57cpMT5jlHcSTf1fu9GhZd17OAZ29ziimlL1V6ljqRfi2tjNR2J4n3b/imyt
h2KWW5nqm8KO3xDdPmPvYSqzPzXPL2Wx7bjX8VWQpfJBXNlG0AjVyRPJYR/6WJ58owtkZXypxP/X
SZKojGPJOdDm8lfTzV1JHpfttmKrK9KKHFJ51n4EAY6HnZutIDsiO0WSaqzU5gs+s+TmTbP8bO+P
ZLoUXjgbbreJnPTW27LferlXPapaKwIGGnNgz0YMnSN07JWdd7Rrj7TcWhHJQSpVqDLzCNAkBW9B
zJtL3uSuxDEYNJYiRMOlrQcPJ1jCJOkjcxX2+byJjrNuN/D8qllPhol5RLNmYF3vCwD+a5kzpjd+
/ekKvrfCuIvZoroVTZVtpDt/jbaBr89nBsi+eASVybVWyRy99I3Dv2n9cJ/MnpfJ6beNhfjZpSTu
juZ0jHut39sE0q4RF6qNdo91Ug37DBDsrqPBxJtE3nwdlYwmHGrJwU42MAP8bwpmWFCPD8Ps3bwh
cRFQC5MirAmlwF0Y90aySudSbL14OTlohpyxOHL7atgOnfMFaU/8XckqPDcq6OcB5jo3QhUsv13h
EFlg8BtYxEfjai4YNbHCxriKzH8cbGRr29llNdOtdMI3rRwG6l7/5JX9rtb5K5BT60RsHK8N2O+0
J9jpy0MicVFC0k5eNY2h6Xw3+PTmyW/7+8hKe84pJZfGDZh8d2hD6htykfHRsI5z9ioylXWt8sL/
GnSdzzSSZrLqaxtDilq+s4l3pV3iKVwKutrRID0l9grmfFOLA1C/WsLb8/X8I6DKwWqp7UsnfxwJ
hBrc+RGFrAxbl7gr08brD9+BrprVG1vkJ7dCEmOg+TyCNNrZ9JZ0SA2TSuCDNQUg5/X7Ill8ZrA1
paDvfLO6xrkWRYXiJdtqMwxutCZTJlg4iRLiwnyzOno69WoXd//Yc4Cdj+6ZhVT5s6Gy32SZzinb
4iNb3XqhP+le9c9aiCqUI4oYQdi4xYb6xzE1cPky3uMjCOrW+pQedgvLxvTup8ynksaCDC5+jcQx
IARxJXQVNUFVIiZbUIRl62BMxLXh+MtexDPoQK6m/ZQ0D7UTnyHZ/y2WIQ40pN98rj/s1NDXS47d
2hBXCLnPu6xV3QuSMr0rT+06bkhjYJlcsp5d4ugBc1FTPbki2HVYj/EYr+N0/DTU8tZhPJuW5Su7
u70b2W8aYREUJOWlqrKzSDjh6F+S1VAkpAT1SwZKGW3IUFTgB2Qb1gZLwkRK5oTBgby2eLVWqaq+
lBRPCy93yYvNt0gclRK8jDFbJ/a9iQw8wukzBQR7Ky1iNyZH/y3A1MO5w93CNXlfln3fv8rYSKYV
KVIqD5VAtM7YmmPMOM6g6X+TEsCmGd2GoDZMXW5DplYBWsF2x11XTL/0/uOu7QTGq3R4zDxnx4yb
xijba3CJhKuNQXdXN61cQ5aHCCFW5sDI6yu3vLDmH/DyAa2ME4WnpTGiyOdz7Ba43A0SSSQrn5h4
xDzlwjjZpC4FSzmMHAoCPy89s5ty1pqZtmGus4kHnYs5t4+pHamtnOvnasq/PB8ja1Eb25xo+FU6
UVoO0cVs6N1Ij1+NBKGsI4MYnTQbNo6UL8vsPKjS+Sl7n/upCvK8vA5t/dkoqMdKYwDJCpYgSelu
hHiqgclIzSmtYOxsgqhjqUHtV8emkBeY+1M7iWPaGjvT6l1E5Q8WnOmbfHaeCJ97GTyQC6CfWzn3
P1kfP8y92pepe05TxJ0Cxp2KZWfFxrVNUEGEyLdJ3T8ow/rsiuhtGYdXoxFvKPpUoLp5ZEa60ZWG
uuz/E/Ng7uOxm4JZIPAmqdHvFg8APl+2Zqz/MsxapfY95xGHNt5mvJr2aq6ihjAXsginLiIMIKWk
4bCUVr/vahbJQwp+0H+ZuIow+jlm81VnjJ30lHOSedhlGotbmt4LwwXwVBck9aUtD0dqtw9l5hUb
n9ljIko9yFxuHA22QPfSS0YTtnILAvWFSuCvbfafcwu8k6ZDIsDcfogIi/1CbIetumLluiriAB/c
TdQ2xXquzCZs43HPc2qtmc0/NcIDeUBGtTEJhdnAA1jJmVdaYejBbB3N0ZWD6NCl4tvrstOUwf+T
O0TiUe4PIQuK5SauoZ11sriFmI6JMB8Mr/5bdGT52aVEHTTqp4yQlj1hw+eOPx86Jh6duZe1M++0
QfFz2oR7mQ1xqPc52pISZtWkKOpaqY4z4ZZBYncPIwYxkzCohTceDGdL7EXC7HE4FqZThASYYdFJ
W/ZYMRC3Ne+WVuIf22LiwOl9bu9UowKVd9WJKcFOOdzR1cA5O2eKw6kk8QfJNQl7273FMecMYRG7
1OeZ7Bj2SFgfaCnKwmkI487/6DT7zSW4RibyjGVp5yb6o18kB/ZA0U5pOYPcChiXru7G3pXj2MEf
DDM9as1S4lxVj24hEHMadCBcRfBRyWcDebHQa2tR9K0PRAtNghMLYRsEU+wpwJnBTn3ypDyiRHK3
fC8L9NA58sOeX72447lzPyDTsC7q3himzoyHfR7Sjc4mx3UcdWrX+XEOjlu1p0gfaL5rmJzBBRGz
2St1BQt3d62sT75rPbKk3tgYpfPip56OH5rUtEU55BIKTCxVQmDlUDZ6oAorhfumrXf1pSbORP75
PcE8lOVrQNtskxqovzg6IRqbewIC+mdtc9KMrcZJpm5tPdI3R68pAk6dOp/1hNRvsWCIvbcbC05h
bebFucyzVxAqvpr7Hp6YaAvt0Bs0RiaEQMyZDwG+zGqnXO158cR1cK1XH9zQZuLvLfr7TFhVViUk
Cwv3rM9E4hODMbZZuAx9MBcWond6B9fdjBEjEY9NVb905OTVLb5HO9Y/VT3ue3BGs3Hfm3H+YHGJ
TmwKgamDZr0UGQGlViqMXULAPyBKRCFXzExDDHMIvVGQVOLXp4E9UE7kNqu2rT4YM1wGZOFVxISP
4D/9KYspEGvHflmq7qmjKrDKbq+5pHd0y+7edqZV8qzF2gVv9kscO2fpa3T26mjF5km0D+6M9kSD
cw8SWBt1dTQ0Eh8Ge4uJdFnV6LXrjigjEvo2VjudnRKrXFJMX1H15KftC2nSO2a4hz5fbmXV0eQQ
p5EZweBoaL0IcYVCsaTM6mP3hWeqXY9AqAK/GUqXvC72/O515YhV0P6zG/JpI9ovHbmViYQK+G5p
7q01j3Z0BG9s7nz2y5BHD3MmjzETwp7wlXmmGYpgW3rxwp6Sf9kcb6ReXBQKguq/MjWfLYKh0sx7
Qwx6ULkPsMq0RXW7vv9i9rtKapboOTSK1nKSeTXcsyK/KzTcQBPaAxIdpGz6BvGxzkvywgm5mo0X
m4l7oo+nqlGH1sXOQ+DXquzhOKCqsYSdqk7/ljqEjMclbJnqua8c0pUJbCSDIBopSP3uD/25Hew9
bOVK+vZGuF1QLZBnU+4eNQ7TGtsy+NYlGvLjPCanwi+3MUnibYWzVW8tolpk8Srr/s3UnEMOWRMP
2htZeqRt2g8jBQtKrse76lEeFD20UtkR+di2cSAtnbu/n+2tsulkS7WNTbSANn2TAA4sdjvEvgrQ
SpBg67Um6+0yeoQQfjaGfcNVthPN/CnvtBGE/D6l/Xc1kvK06dkC7rPKLx0dzajhh2FzOmMhMMMx
8TcAMBfRLh94UuaI/34MLDhybYmQQ8p3t7r63LhRFAWWRSaC+qkwpFIC1zDsS/I2KOsLbQZNeFLf
VA1PmEcD4pG3ePNuneuFletem9z9h++CCI/5UA/aL2Vr2EsENcO7jaQIDr3aFI7PF14GtpzWBccw
rt0ldBZr76Ac0lVSN0E5RdmfyPBkzwlYKQrGko0H12kYnZXjS0MfxV2+MZxha3jpQVoYtVztasEM
5xrj4GwA19SfhtK8i8GcECRLGKyB2qRIEYSc2axKkONJWRSb1eydFcP8odIfiezEymplTIyXk8tJ
z9g8C5qUJ54fYjvkZIdUJkGBC4XY0o2fqnG2lrZQKWrLO2YQRFqx01rthOP5cYSBiLCNMYed44Bs
zx0M8XF2WYORtm/RBDemFzQfw59JPbB2JsiBpil2cS3PBhwZxrBj5VfH1iesVRaKNtywXUYWfRqo
jCjjrDDYUCLcnc0WD88kotH3yaNpdLU22nytTTjPmIKQwNXyNJdYSmuhkVBUHieiKYnRVu9R1b7F
ec+RM1Hh2G651XKuRafoT7FI9w2VeU18YuMQo+dxLbsmkLuBxEh+cxYiq78WLKZcOa69Hn1iHYps
FmEeC3Gka322DQsTPugZNw9epozcf+hvf4Gbr4ZPq6yuozuDcber3hMXCNVuJUry9eKmfawT/3Mu
/Gk9pPI5cYjNqWkF/Jj98tjocLfvOL5f0KMD6dorw50P3WDdKBto3jWOVW3lF+OlIv8P75xrkD0L
dzlq49ECF6NXDypGZWNNKLLzbRMlUheEfoC+LFR3FURfRiaG96QXL4Q+8JZ5oUbsV9nS7DO51IG7
4uwN3w1JSGjZpK+RXVTRLRV6tRuW7ug56skHhCMdSCBjz+0VVSclFiimYyOaa6KeQoZ1fG5bv6hu
aJ3VSkF/znF6LOMZBJOvCMUAR2Btv0ltzDG9dSdluKRjxS8Uq2tDmeFgzB8GtS7QJSeb6WPaGRpt
3kMdbhMY91XhxJhkbDJzYuU/RphLnEx7q9PiRnbySKEpHlmZR7aD8zMbyX5oGbW5Mloz4x4pxQA/
4tHJt57Xhn3d34MZGblMxnbMtGRduL8EnnN6ccqwWhYbd3boS6oF8clYMuzaFGHwH1n7ARfMWub6
aWoIyusrnp32nqztnqWdoly32sNCNtHKB00JZDxVgS76N9s1H5YeMEe61tWvfRpxR6M6S+XBZrbc
Q+oGyvA2/thw/i50hc6TLuKngoVETIw7YkQc0gpnvaZCm6xvZ+JmBkcOyP7gwV50KmGrTagVq5vu
mcDYxk+LQG96Y4gVlcEojqUJw3lLENucWZeaVSBbTXq3fC6jkFL0GufeVu+hrpgY/IsanGeE7D+3
WuYRt9CyjaCIiaHJ9IdxSB6lbV/g77dpnFA9gIAhrHVbK6Om6RV9W1IT9KIGhJFifqmE/8t2J3oB
RKcOzKiKGd5GNj9ZRZgXjLodYSEmi66yHx0U23WVoZ24Vg9xET9jEfuJ83zTpnWoautJFO6LT5Ox
EuSQm1a7I6H2wb3PamkxOZ3zD18znmfX/O517zJrE6WlPC4YylBF8LaP+DOceroKiaCtbKKDU9Eg
gQ7jNentZyZ8zA1ijAKF8+tMFzwX5Ae3WDZqN0ZfZh28M9mPTWWeZZLucVsGpQNgyIjIGkaIfX4G
3XgbEmOXc1BH6j7P6NjvLPlwBMWy7DjwbC3MPWujjw5hBoQAzfPCuQSEUgZLYTzXC04DV3ZbnPjU
9zKIbdoJkoX1sf0AApl4tD4MS669ztsx8rS2QiAYDVF0iheDCzFCzWYO81ZyFSZGTBDffMhlgXAv
bq5V8QDpND0ttcvkLWfi+MledR46S536BsjKZ8dAxTA876fflne5XFKQKkPn9tTfOpOrwPfSEh1e
J5Q/X+7iP0ODopsxEsdrbRyCkSssBQiW8XD2EvNkjf4O5CEwLAKNhHuVlsZ77HAQZ4zJ0deHAYUG
jjBB5k5QAWgjjJ0ELourfuOZtxiyPxoIABGCylW65iuW2wdEsfSEbaw6+p3/z57MHY75A2Y/TIYy
wxsBauf8mM28nSQ55ENq7scmpQDIrsSd/EJ4cKlr8n2wQCLxnixrlbRvvexui3xvEgYZ6fQW5ePN
aFkb6WI/33hacU27KRQRQF1mUiUz7h51/ei0U4F6lpEQU3lri6hQUYCkYxoI5FwuwbxgkdL9x3Yp
Qxwx4WS5fFNjEhbz8GQ6OPbqsmVwZLG01eyKP9Ppb11kyG0jJ+oGqFc8VwVsNPw9olYDXrw4VKjO
LZqbHz3h7EeVu6f0xQ7LPZENzfIUed13JEDHfK9ad5Fb0HTw+zPj9gf10fRGTiSkCGnTd7phsAoJ
lLEuik+8XpSGDdUjz+MjWveNT2JNFMqhv9caJgMyT+1cwz/ecduxJK/bAUvx7VD45acGB6urfj92
zclXyRcaGREkLfoHUy02k8aBqY3buasvxFjv/f84Oo/d1pEtin5RAcxhKolKVrSC7TshHJlzKJJf
34s9e8C7aNsSWXXC3msDea9D8xWdpbpUcPqyahfKmknDb4XmguCZgnq13HS6ujUQSrZmeeot49OR
TQEypPnshl2u4U9RJ97QgESTQB7IsNpZZvGWjnPm2YRmfiQiJWGxz4QYHQrQ4Niu11XlbJVybQTY
aLVv1UcXyB9kbpkAOUtRm7Cq4LqOUqBTAEnZGbdBoglvs1PgQ0WL6zsbPTR0oHhx0Kp+eu2H8Trp
5g1F7UbYyc4OGOujme54VNx0PIySKsyM9F9suwiD5bnz6T451tcxT6pSowCcy7nY7NylNnLF8oXj
lDBFQWkaeko+cfKT0uLUvYBwHvMLEX/A/HtGbDoYyafqk4ixbEkuxEz8bbjNypwPjmW0RikLrWXh
siBlBQBYLePsjvLm1+QQZuegfWgqEIzGf3Xb4EGztm0n8zyF+lHgSoKXL7jOqasEnpylmvfv9dyF
oqx5s3KUPtipPqKemYqa3kpi5xdWwa7G7heIxShMfsmNXzdxYG6iAIfTIJZ+hu1IF/ZbMabsLZLq
qylaT0Zylfo+F20fkVYhCqztyHSABHpyAAXW4+oNK2RY4VemISeMBbB9tn0tF69qK8vAVinwSs/W
Y8+M2HmMU8saGnWf2boggGu2XQk3q1LGBxlgCCrj8ZCOqTcZPi0Y120NrFKR2hFqA/HyyXXORFxG
CUBHv0peWoEicDSoA3UCVBiCOZ8VbqDO6F+QEpWoRDrg8+Gs6M5zMP1gkx1p3rLefVVLztwgRPpL
BoG4EE/iUhTUB9BSBxOfXyHrfadjHVAqFDY/DK5B8DDOTtR/dOXorwR2HQDLr4PWfud1UWMehiZh
BuLdGaxbVkrqnMb0xj5d4+xFIpcjVI+tjUuFucBfTtfU2z84fR/F5D8ztfkefQZgjFP2Wvdd60x9
jSTcTGzifbyQWo+cIooskjQ0+ZfnH2LCgOA4t5x2g8TiTTaZL7q8ZTaXkopKvI/of21XPfAPXv2W
gh15ysVS5L8udZ74O1EOwRfZmNHAcxgp73GinvvBPjpN/xdKisc+doq96Zv30im/BwXjeTnvunQ+
3cCHphCGL5nEUGm5W4fOoovxJ9YsYopWX4e59kyV8hc37T7RTyZ2/tx9gQn0njNE0Fr7x4/EKedD
rodhb8XG21ByaNfJztf4AmzmQZBLm0C52OSddyI7RpLFKjXr5DQrUMg8gEyzonqlTA+LBbqi6htS
e+Bev4zhueKvU1E2xhRMRJkjgt5CN5pPPPyO9lJHchkXFb/6KQUwObJiLBCfZqhfp3SLLQfr2LBu
sNXLsN9JIVZBQ0uGfrlXObKmytOU9O7OYhgOOZU2bcIBlzJBzpsCdnTLA1m3hGUZV4V5fZ7GHros
GXz2s0GreGjUIjUSdcbKrxXBKS2IRB6YpzLE+2kWDIpsAxOLAI4hOHTRpxmzAea1qgglYNDalWJr
DxkXnrMpzPxoTMbRMX4wXfDNx4sUE+uo067Y+aK2nzGLAstEHhf8OJO7BEh1H1Prk5W7E6SzZh5I
JFEr276x122Nm9xpmb9pX2ybV/HQbhJGGkrwlc/Ycleuwox1dnvvGTWNXICFsLdJZDKVSehD/E2i
87znFFGK9mlxyZC+w68W4ixka8EI6Qmn4pjn5XoMP8emWJu2vR5gzs5ybgTt0AUyr2HIlxmsLW13
po0uBgbfTq8ttQ4Lb5XtBduItK53Fev8YibsBibDJLHrCd2qmad1ziFGna6i42tdRiPwuCRLdRZ2
KFNoBCiNyvwr19ExBLgumQ4F/hrVHabTYFOLbq8pH2aOEGDSFwVopEhHA9l8CP0AupSvH69/fx8x
vPQchhjFqTV3xQgEFico9Dtg2ZzO3PCN2mwqcJrAUk9d8cwE3mjHL1dheGhqAwWt/lONXHtcK2XG
9F3QXbO1HW9ad0jlLZdbBf+aK7dTt4uHamUKYBW5z+iGa8dON3GfeEXw7TCMSCCLmNMrERZrRdAk
zDx0aw9m5OQY+dpClOCGwT9HCQ5jrv8ZQMZHFzazUPNlp3WroAugkKp3MysYGdcu+Qo2yqau/yFK
cBGgO1L61CNskHO9HddZxZR+0HDg1oQf0HEGuADLPVySg+44FzMb6ZZIi9OKn7oez81wFMB0zN5/
0SzhDZFYamDFIha2w1hvGu5eQ95oDmL9yxlC9ljbgUFcKQ2KMNWTVrmgoQYnQzkrK2yXTLQzXmw2
t9M89GkIqii7HbNHdh0EWKKH1KbyAKCyNeQiCUAvCnXlYCsqpoyywt5O7WfrMuU03Z2U16gF1YZ6
KcGETr3EMH2q1ipvkdNkhwYrqHEKQmB9BOLx59tXjNWkHpzbat8rd413UY1Whlhz4DCS/4wDIMbq
W13sREjsjrxKyovgMjSPPDm1hkYmwryk+EaotCjZ/TiqF8wbAsfw1BYhm/mMWcXgfDSHdKtJdvLk
RIKFWUWdsRjsucMkLaJo101geBMcWA21eIYOXoFkFrCtgD/E6/Jt9IDCEhzJMyU6HDd6p7waOSkG
9kGx17REM45eDb+m+q2k+wkm5nKUkEPIpxuzzMagJpBUVTuHC0JHqy/19TzsVLN/iOjS6lCOnzly
6RIr1xT8Of/8EkdndMppRZn7OqgTVS5ByADggZYmDArLs4d/kQJC+8wqxRrWrKIZk2GY28h6A6Ux
qI72jAQH+RVDJINZaNERmuU6I4wvvVv1qkdnbDWQcCOO/OZgBr8G/j6dTLJmWvUCqYt7crTJa4Nh
b6J8EQZe+CTfF9wUbeaSS1AzYBy8mjyeWnc5J3Dr4D0MdKw8bF6ZXnpVyF1P/UlYH0Xcjqga1/+x
TDLzkpPm6pvBEcuMgYXDsno0ZzUvwX5TdjDcHe8cU2ZM/hVTPzwAmvXmhnBWtWSLmnffRMCcreS3
iMleK+rfTphgBRUW/kPVotXDJ55l6us8oCa1I6QXC0N4DJP8MgJI9QXYUVLC8ArPzPk0frgaQiPT
ji8s70EHQKsBlxFh9ygGe0uu3CpjNkDZt9IjWjdnTSRaOF5bX0JOvhsl6jsMB0Q7TtothUFZK7EH
jhpzv+1RZu7DRl8qdXuxqSRZObwVJkUBC9A8jHaZcnYUQI331rwE/ZER1EKjBxYTwTTTv4H1U2eI
Y1J89CqOBySAmK8yM3prRs72EhybVb6Y/U3EwnOQO8IUXLWRvbeQLkIko2taSfNdwTCA6gRc0SKj
R2OwYhTbzHqH8237mI7rVc5YMy8+WvHWIA5Ro8azxYRyBpsgUN6A3Cllfsu4L4JbGT5N5V2xXmr/
1MuA4eRpBM7c4s4rWXmtYsB86rinXrVslnWMgo1vIlR38z4D8CXbuntWjmwAkl3Tu2st4d0l7ybD
3moSuZMa927aGO5rQciRTi9a4KvTMGr3xrdaDXhcT0YMAmhDas3RnT4kxlX0Rh5ssFUEm7qj/2a6
mZunEUVj9LCdXarenOIdPqlpWZ6E42g529i/WTyAZryb1DXaHGYOKDgc9Z1MTAYViElYou5nmeGs
5ZXBth/A3BJ89Yjck8X2HNOK26WroVszYzPjtY5uV2e/GeHZbV99UpZMBKNueggrUiO8hiwYnlCJ
TdaX9hqb0aHkQgUNMd/VixSqAtF6DOjMtRqPr27RCQDOgMQsncvLCZx3pgiSrATeH2aPfoRDGfkt
Blr3Men9VSkycluYyIl239XJvpL4UspzkRW07TfW8nuI+JcMVk1YKMshmpYwe5gnlIuQZaeauP8y
hJc2FTBgR6b19soYj2z9oOmqBCDwPTTQMKN6bRLYx6RAr58VXKpm1xCUNYmLNA5BdZfNecD1mJId
mq8dLf2OQh5U0RYvg8B6BcyPNe5SR2Ppp/oG+O2/EcIqqWnWOlGSTY6O3kYe7/aIEmP10GbJn4Mb
ojHllcJuL0ivqXGpc82zelK3OUsxySg8SA91Kfd9Q0yKYAo35zIbYwtkuMIWNSz57+xa5Yf825US
WZCvKILK8WfSldc+75+TEx3VZtpYgulZX3HqFvpXYOP4hec1ZebCEHCr2aljRQEC7HO+2ATeSH9C
ixZr2OV+A1FeutFTmVK0HwOLXctdRBp2f3IW2ZqMu7TCM/LwS+qlcdWO1VkfBlBv17lZhlOz9cfY
I6GHdMjtlMlPcg/RmKBtbnJP2P0+IXUraLM3RxmXUiWKchs3PcerJH2puzQxJGre1iNMP8ZmmcKY
T1k1qDrZjr5nAl2/bm46BTyq8duXLxNVtp0dp0nbWMx0nPEg1NLrq3MAG0YKIq/wMLCo7mMFyWpz
SjExkUngazBh98JfFzSFyagfUKxuZXnGDs+JAmmtRQk1oQWITHlDMb7qyYGqWuZuiXJRiXbr2+oB
zuxgIvlSGXxI+4EPMp3jKmlxNeQWpi6upSueRscGi4LM18JtAvYrlxcMKD+GcC9FOVAiZvBHSM8j
GVi3gXWNPKwgWqiYgIigWPNXFMevLE2x/8/kn3CjR+CkamPHwJ4kEBQGyV/HBDJs3hUqiAErE8Iw
N9wb4j1nUVOLbznkO035sXQXyAxpDEwk6vLYl0/w97zclPmGv5eRddDYCmOh3YwS6jnj9d7hzGRY
Gcmla2vrfAa6Q8DO+WfhFEPCGNeVgbKta7fZgLO6DncET91jw3+N2mNXTmst+OEEQumNtUKi+Zvo
qiwq75R7RhxMw9hlYHK6/tpySSi3vLZ3vPuK861QDGbte1M/C5PvLt0l9SPEAx9Rf8Y+jp0quPuo
fFO0tughvMSUaMS7v3xGIMiQEgpML9Ut6qYUdnidGvBOPZe+3CpLhqs9IQrWqtJxVMkPjJqhtq8D
latI7LAmDSVTUjTdRvk2hs8pIPcnoBcJ6QuzC+lg/Ajdq/iaQWqeuxbpwYR63tk3dDAR7rVIx7+Y
vOKP4+tJPR+fZN/zScmBiEgikVT3dTBXY/xotV2fjzTqV1HQnqpiA8jUQzhli/aYhWh2M1p3U3/z
+agRfeb5l2NfHZh9FYKFvDgP7ADd9NlUH402rRqLJ3t4l/G+QT5VEvrGZoHfZvxFLY5/wOQEsbfz
nevE9Zb85LnnompRububoV6NEgmzlAsTNBr716XiQpbCdRWNzboEKdyOrPYwipLZiBNvIsRH22Z0
Xb4o1jFqclp9Wil4A07xkjjlpqytjY8rX9GVI6rHO7cElDjBUnhE5BXtZKd7SeIvu4ppS1gvc2xX
854K78iKPhTx7tHuzGsEVVtF6uOYwzbjBS84gSaAdpPQiH8x9n1XbiGsHFAT7hSfsqtMnviMbhFB
gDB4lwOBttXogn1h7gsQKyQUK6zbRe86XpRiuuBtK7XGAxvm4fyGoP5DeOOCywUxUePvIM+vWpQ+
8YSHIFG30Il3feZeFfcfWdHnkAyEQIptaYIKrylxdfAE3PCjkdF7KlBjlVWGiVCPIwhSPq7DcVUF
zi22ORsj6Ct+vMEZfsCEurMwVS9ttFbnyWf1q+ZIWCi7yCd+7y2bEYdNt1CNBF2wmwoWrZNCIUyT
3wq0bN7BM+yjY6INjwkVVWLDiU6qs4anMuvSjdHpnyLG15M/a3O6p+lvnQcos+TbIEklVvVTgAu8
0uMXJQzOUja71nT/gsF9C1nI1qXCdzJfHxewaV6QvDYZx6Wp/LAs+W3VfuVYqteNkiy/cg8qHyxR
hc6wYuf/zAu0hO48HXUo2poJhrc9beqk85BbrBwje+n77lS01bMea8ZOh8QAXIw+gOC+pWmt4cgL
0QNnyfcOc6WwGG8hkzTdUDe2rVw78kAnCtdG6Zn76q+4Zzag1phgv5fZpbfY8bt7DmzETaPqwSFf
W1J6xtDvOU++kojfkYMXQtwvzIJzEuK5xENv6DzpzB5ifg+HEiXt823nGMdEnd2DR1W6PW4mjRoZ
np34CnE/8V7ZHxPS9Vb7pAJKCVSws58RdW0ai1U4pI+WwyRU4w9AnByCeEeUwF5EMOQs/pOx9oY2
iAHHb2uyH7ZTGsmIXsy09t30hJv3f8MzDngM1eQU+h7i3t+Aj152ytLkEsPFDieE2to2402Nn6oA
l1LkKoT47z69D6SW9Va11nCuSd9Cn0iegMH6yrGOw1ic6yJdxZWFZRBjbVHvp6aBiWnAoyQTY2if
PTaxXPFPcio9lVkqd9IBrPDKrpmvleFFY6ThZOKXUebTTB6x+xNVj1gAMPVNostgW6uSWrdZGdN5
LE38ai1kIsBzhvJZ6txnCcJ0U8UlwNs+gfM0GR/kKDHssV4Vdr6ubOJR3HjLDbKSE3mASX+IIm2f
tDjo5BXlws4IH3MeB4GSfLQR9VnioT46Rynq8Y70mPo9UiAHdAO5bi14hnn4ExxE1HlV4iLa0a5B
Um01RvMzbsjv6YxGqBR4gTWxlw7VQ6fvzYitaxrCs3LpqKnQjKh51XVKAZp+4L2mStmUO2uLm04Q
hkg23B/Me16y0ktTi3SSKcIhvk869OxkBlVF4JkBZhh4aMcuNXHEJ55b6mA2gzXqmKYzgVswsyWs
esiuTL5eE7/FHGDfrXQ+hFhw8hMr1GqNuTeZ62mutVEn5UPxZ5iMCbEAFoto6fJjhHsEni9agXA5
69SrYqZ7pet+k6kBY9R/Jdj3qKZBFoUDGoYhgxqc6Im16LvxG2jg1R26k+S3XGZTilIDf+csh6eg
F9OMh4B5k2XmurbrkQ8hSe/I35pzPo7+OayKh2OQ3a0aHnHfXPVZdUsBXpFj1P7rdDgLxM5xROQ+
urxEv49h8IO/7SnC5Bfox5MxxO8whdTeKqdnJSHBRCTKeXZF/RqX6pfsBtoCneVQMcrO0yuJSVlO
DZjyxNzAUHsZwV37fNVl3aF/NuuSzr1IN66J1yAazlYYNxhBxI9Onhv5NdFmigYvL/3XjO5l1fDB
LqVRlLg5ArAqifHQJIfvKPGowu9UN+5IiIM5S6T13Cf+hr+ZFGiiG1W3w0jEAVE12l+Z4F0LUh2p
Si9PNu555pZEg6HeFsu+UF3E6OVNYWI9T4UuGiC2JUBJHhXT/AiiceMk/qXL03UwFfu2Vrahxumb
a3eHklLN9Y022Cfc+/ZKVeHVWAnCcOO11hnfE7W1MGT1VygAxwPtGYByxTYfwo7GHmoqYh/W+b2h
6F1kOngIfHm6lG9KnADpScaHrkSPrDasVd5ZXOUgCCMgDYnaveAJBWLaIlq0N/mcK57Ywdl0kBK5
Ngxb9qWFwk7QzARDcRt7R3LoybCNRnmw6n7PwmYLrrrYxNn0FhW4wEHa43CzV31AF9mLNSq0V5ky
evRLxMYmq8bqgnHM02P3ogwMjQbUH6DS/WT4QH5CQlrDBAblLiNJPbSJZ6ufZB8c07a+mioNKd5K
vOaKfdCGiaWjth4IzK5nfBRHHPOQh2Tkjs3ltTBaqAiKuq1qaysNtg3MKLjPqpJPuMtuThBc+whd
Sa05L0WTfoURg+OGoKWOEUA4/bEL+WdUJCrLbgXA+a03SbMiYweNqXkr9Ok2DqzK4GoQMmElB+Fz
4hCA61q6Sv3lvxE7dtXVkaF0cray7Nmn4VG2weeMUNLlcKgZf/qD2AXFVK71rlv7GqOAimVvrngN
0WB6pJ5KLfhj7gp2a9iZirFr0Ili+cxWctDLRdNSUmQUOmEnGAUqp0R1PI1gAD1mpBqUeBUQm5Xc
sQTa1rWzi9nWZmLYQ6/a1mGzgpWCErClTmWTgGbpIATW/9R6VA4LCC3BxTS3MiWNXDba51FLaL+i
TQNIgIBAcjUsVrX5zh/VPeEba6dMoakDSXJBN7IAYvOjJK+T5q/zEvpF/11FxNDJLbIEbyjx93ED
EjG4SJ10CeGhr6l/kR8ywziiLd+QgrQrHO1sme0dztNu6LMrWc4rk0ozIEmjU8UlrX4j9GS9iewb
M85mRgmHfn51xvTM6bTVou5lUKBrsJIRhf3sErGti5s9vZu4Q5TurihiTdjAP0fMKYT2q9QuwIlP
gQ58oI9fJNs+GeOkpC1Adb+cRvta6YkXWhkgPXIgLZQPE5Kg2Cn39jii9S2WrnuYiVVEQ68w+qxa
G3cBtWDuRhtN2BSHRD1UHXe8gW7POgTRlzaP6kS113GLobpp3K98JJaoBa3GAiIMdc8eKbJ4IXOw
hrHL3szl92FgYrxOAb0S273CfVNYEdfMDRhE80wTO64Y+9b3j7mjk+EFBYWbtLPKjaLhZ/B/s85d
D6mxrnSxIYxpS1yFl9sYsw2NwRGWdJdZeML0bu6PCm5Kan6+tD+9LD5TgfCqGx00t0fFJjYEPyBs
KH9KtoHPfDoZebnLP+rHXa0+tCzfkkmxaCz0D6FXpcmhBuSuJJ9J/iwbdSlG40MfDiOuywCnkxm7
qwSZP3FHy1xSRlcMIxETcb3MuTdYaO4RcPAcgWykkGjP+qVt8CHE8EEKnV6Q0THkxVKDy5XW3auG
mkpRQZ2nA/nwIXaJYamKjM6tRkyAwhlYk6MfnOzDYapOrA9T0NyDshCkV3VKNwqtnT6TyeZgkFQy
Kymo0wAeFmAwBirdvNHWs9qmlhzimCZGICvtt9U/1Hnea93mcVPnkM9I6FtgugfiM7a6IpaTG77U
1P4FvpGAJC+/+67Ul0Saqwatnjl9EzW5DBT1RyOpHiMlY0M2bBWplkYLUcTKVqMafKlJ+Kqa0suj
+EBMxjGbAOMN3Pe1v8tdYkcDTN3RHxqrWJZXq6+/RUA+lHSpCGLWuRhTGE+RBvHiOKQXY9DCGLhz
Sn3TI9Ub7JsBWQhWASkcNhr0Ye0j0XJJ8kE3v7Z5i+0ExFD52YVvmUPmNzMWFRWvBg4inCuXcaYH
MArvKVMNDHkQcFACHISh7IMQb3fP0TqO/zjGVtzih6oJDgpr6m46B/q7q3hCvgE3Zd0HqlYJ1kNj
P6t4+Mwtm1DKEm+1/lRH648Tcg8xGViDcpQZ8CS2Vlp2VeWfhWYloJ0BiImXetY3uM3RxalgjzeF
aquYv9ai2Oaj76H59FLz7rOwlq+VCIjTOmYMxC1erraEZQssDtWcpj4GkT/9WvlS2wrTNKYXxJP8
pV0FFmeCrwFRrHNhefBhwcfZDlr9J4X2DTBjjAfWUyEDVcIZOCyYrMUJoUzTvsEfzUwmFWd7DoNF
lSxT2EYMIBuB/YTzOlNQVTXpdprmrc/wkkOmH3WgH2zHW9zYsZ4dFXRmDjqpvqrxHNUr0ioRCqv9
owMpAzT/LzZcZODV3mEfwpPe8ghm5Ed3OJoIruFRfyYTHmC+2ohFt6yi2fbzJKqG15IJNzY9UrxJ
qqwgN6SbHhCBazya9BX5mpRH6kMHibJ4KYNt1B5iBL6wKiZ3m9DpIHol6b0ajyUquyD2WmXL+LJp
d1zWEiTH2QKz4r5r1cOa3rMeFR1i3cl4z/Rfk/WIs7fMi12oHhMTzq8oXbbMQzF6Sf0C/HESALpg
eX2qmOysNb5RFoVQR2Bkq9zuNpb/lNcPGQCqGkq6Zs7fGtY1p6KOadD8ysb3lAlK8wuCZoo3zALU
S9Id9J44Eo93aSbON98GMj3Yl6zvRvpCa3yADCBj4DaZsKwA1qYvvoF/jXpzk7Gxi6xwI4Pn0FOG
hEcbVpcJ3Pvm6F9DjMphpbon1H7bxv6H2gHHrQYMLXO7XaBNpmen707+aLkwRd57EeQxtmgmuv9h
EwQverbpxJ4BOvneXhGXNIQbAwxg74ykRd2pvpZGiGpOoI9hzf1P1Fcr+iuGa2VCtIS7Bg/uVHUL
I1tUKbjRRdn8COzrzZuVbWzlSGmYTd9OOgsnwSwBBumJmTvInOFleSfHPs6uqARigW9FPmWJCtnL
zZ8ooi86mNBbyHNDvZdsojdgJ44DummWDFUvAPRrc0egTOqsjH6tVR90sArQRr8CpgjBgwDoungC
U7CLV1vEsLLpXXYAS8EeINDKUKrBCwPm7uU4Goc/W/WGS0lfZVenFCiOesudz1m9btvHsWYH/J4i
/1SkpxXrzjmn2rOdIyUfYFwm3DsIcSZ5BLdYZp/KnIgxehFbfg3QNh6JgEYBJLaCPX+TRs4x64Od
JS59ti5UnCuBcWGUyl2z9GF1L2pwMO6lGwAyE2aIo5MwrojKapNb/waDmMIAOFuxD5lUpPyjlvmQ
YKkTt+bS1QNSptlRXNXhHYFQ2+y68EZ+B68WLrz6K5erHudkv+kqTGxgL2Cr92ereGDO57oskCrj
mghY85Owi/Sat6dlbP9evuVk8ZicrN80OvilTiMKEx8Fnk6aO/ZVJi/3JrnwpNhYaFz9zOA5LmGd
zckn65Rmx6RukyD78MYWpAwxRA89rX5RsjeN3y4Jr0nx2wE4oNoQF9SFObieMczWobaL5a5trnK4
YMjbY+KqjA3LlJ5LPOxR7P8A9YzsrQ6VGEA/c+gDlq87IHptdjgO8kXnS3dpAJJmttNi4IyIH0BO
lcFXAZin8FnFmKZW+jcEIRHsgemo02lwHqIn6GGFyig8C1RgKSBzXhxsshVZbx0gmq0URLPlx2a8
6kzAVPqGOpmeg/D8+VjD51xmR4yPKDE3JiYRt1v1n8H0QyZKFP6xPnFE7ymYKQhQxGgekAd0GZtt
xqQXWPr8ZKEYWMn53CufLvq2WqUu1P4aLViFIwI3dCMB9b4ysHm4Yyrox3+6eJOoaQrjV592yDnq
aJ3bXk7++OisHKqwJjiq3Q4YTIIikPRanQckcS5q8KIWtwz3UwuhafyO80OtHWDe0TAc4SqW9vfI
xN3mhQ5vqVxjW+Wnh9bZcZ9BuhY4LhmVyr+E959EsO7mgjpVthZL7e6QIYmi0HL1E6rpxpYztgMA
/4g2zjMRzY7H0X5GpJqrnITrvActAT9kn5ufafNhl+s+OCfxh6mvI5+mG5zcDccYhsM6+xx5Mo0N
/1cxrQiMvPrY6p1dmLNsyVaJsY/DQ4/dThjbAcnCpL6DXGhdlrnQlwi7cXYQ3e0ORzVzNUUb12IW
v5KMqOEYQiM1PXNAha3yreD+a15G80iCOrmh4/gjw6+WCAPuTlAFhbsZtSXis1BSnWPMJK1gtp//
YyZupUtcwgW9EqUk5595dvBWEI1C43/ro5eq2xIAaMR0RYwymFj1wJs5/qb0wlirnw6dsQrntfJ3
3LaMU5fTx1ChMdvycgb9MtM9xlagU9FZWwHLcuSBnThnwTMr38uQ2TIbmz6bTvjYqwYbLXNDDmg3
+BdqX4p7z1NoBvNt9JKwK3Ufrn6fgFHa3sx1EiEYzGidZq/19B6wmLJFf9CicBXE1zlmKCq4bvqv
htYsWCXpboyPVrB10g3U/XXfveOdRTT9kQKZV34i/TOr0HTQqTXBW1t+YEjGSQIoPc2Z7qL98YZg
pzWbIXhXmjehRXtHU5ZY/XjsXJb+g/5IkHLWBn9FzwdS3MMfluTNazzIvdNj7hwXTX/Iii9KoJVp
fk7Ju8FyFYFR9h2H/opxCRzPcw3FUIMAXlFnAVX3zfNgaWu2iRagcOSi7T2EZqMOs8HtI+g/zL73
hmlYtSmWsJDxCUpvE78BBKV2uuccXJgw4ShyKpOYVKHAYj8oCVazKSA0L4DeX6DntGmi6hyNogmH
/QTQa0K7khZb+Zpa2pnVRSHOubkWKgos/WFF48I2jmwt9Hdb+Y55DlPsd7kOOwgFLrzlR+h4+GAX
jviykQGBetHiu5Vtm2TXpRc3fhj+GfMQ6owU1I/6sJqV074gNndZC/UclxyK7PgVxEtewMkbAVqq
zXXuvnYdUBv9T+WrYagDH/RFa24KcsfcvMFpRHO7mQZ3UcnBWLTmHx9eGJ8N4o0MyyM5gIrqg58b
HTqyJBEAuf7Jz66++1D0a2vuVPUkrUtdvmUSfO86yN6Nifhi3j8yyokICTgOAS2gZ6BBL4uDgNVQ
kxVAILDC5bzVxlVpP/LyQ6XoDFxl5cCxFMwc2SBrJDIjRWm5gyFmLUJ737cEjte7uP0T/ecQXKFX
ILBaQe4Gy9/B1fF600Pxk+CNxJBFfu+SHzOmVyPyFPcQmW9GR/gRIeURpRJRmmjT/hoWwnC+eJzQ
YFV8i/VOUEkXjX1KRga6wPKKpZgTqvqHIq7sgNz8PAtdfUbb89LhmoM1ixTzqDsGZGWcP5tYpQT7
VRDwpf86G9YTu7npS5WfLtvv0NQ3VvvilG8WIxTFIwKvwklGA0ZBiCGPEYwBWTMeoEOKTY7/psCG
g/ekRnwdn/2Y8GzW0OBqYEgZm5BbY2LefGvDd+0NyIhhsa0g2MLUgGrie7yXDXv59nfKbvAo2nRf
I49j3hMSyBKD4C+x/v6M8Ua2R8f6MrmUmoscv1iqL8Px3Rh3ju+lLmUo9wRrVDE+o5B1Dg3nUgpI
HYyVHMBi5AZubW3XDS8KKv1Yf0GJ4A5/OQgDxPUNqRKs0nyhHCMCNJhWIyRb0etAoB1dECPbitl/
xGZdRXuPJjOoTwJR86jgAxuXnf5EURaF2zmKYmBGXZDNXcx7nrqkN8DTKrejuvatR6B+ZPSv6Cg6
NDgy+cvqrwm/p2rDnoEdwqKXWXInYBb3TJqORnlRoSWHFtUCj8XE3GTVaj8DPEgzg1ET/5PMVSpt
U3E6gUw24e/G27i6Ox0esPJFLbk1JRWMsbM5n+QbLoKRBKzpjbEAGNU9zx5rz1y/hkzsqq1V/bMA
77nMemEIfagq/pX5f0E7SbZtvI8UXoycYVG5qavPJCbM6TQa60niX+8/8CjM8jKMq/9xdB67jSNR
FP0iAgzFtJVEKmdLtrUh7LbNnDO/fg4HmMVg0NPtlsiqF+491wET7BP8VDcH0i2Ybg/LEsiXRxXf
ZGBKf3K0+m10aJmAVi5CjcXIY1DDB4zjU+79RdR9Spy4pnDN4qKhjYKSzbFh8D/rTu9ztgPMxvfH
Hv29iSCMPshVHVsktdrTyj5Vmloke0H5Zip/anGpbaDvxWJOoc5LzC3LGim5+u4x78CKwJaPIJf0
ahDdYvNvLHUzfpvi1EMbnmFcaJQnjJmcoZ8kSYswX7G+DGUwkpgaCg7LBDhPAl2c4IPK3GTWk3B4
5oUGH31YPbThXwpJ0vxGU4Dj6mp9wi4zfLdMTtX065dUAmTJW8sweyWIWovm6Qdc3/wUNP321FM/
+iuJK3ylBPe6Y76B6cXtbgVPQLUqEYG0Ou7Hna8jZQgB0a2M+k/URHptFfWjxkCs26gI61NmroYT
PsTlrOBUQO4DyvS56oGEtfp+4Gj0aBEYWfjpPoSnMPU/ykQ09EoaDxExRnQ4IC5B5PfhbxTwyP7l
2b8CGQtRXNtY/FrTK/ino5BQpW2ivXByuXoakVe07vnaqvmxfkfyaUk3qcDMa3KjsEhu7lH36hAU
CRuFF/7o4zieCcYiJ1nHlmR6RLm5MnJnMMocK4r8x/okkY6etCsl4g7vtCEdm+pqOrURprOEtHPw
vXqwactibUdkw4IdMfB20B0oyq9B4he/Bo8a+2uUu2cDdxouZmtcGz6WsKfGEDozhWNw3PNHcY6C
VbOnV4Izqyp+RLDvlEPfeiuZqiRMViFG5DTojgSOy/yF4ngfQ86bjsD02n5vFxfZ33ssNLynfkM9
1/QfhsS87ZFAoNNHNwtoutjUfglUURbyOIOsqSa+lz/kzAGtCLqfHOMg8x5wf0cfkStUVPVJP9JC
STA2lsdcdAnaMO1mGMpikF+K8RsVNMKsaZZ69zSLn0p/06ItoMCl0e4KXksVAuBdn04Q4e2ICe9R
YS3gCcqQ+SvWuHvvZvcVhV9kagT4gLXO1XMX2RncIV55Fsnm8OwTgARbOeBYdxRrWZhunx71Yck+
uWbQp2+5xCcDzwl4EcSAMYcpT8eYb+lXsQCO9qqtb7o1LsrhNXE/8enJHNTxESZ0jUI2ZiFr3Gnx
SFWJGayrHWO1HamrLjhH1HMLO3Dj4oo4lYmuke6n8ORJ70H+KXUukzQR34MUo1T26hJWEHdZRuu4
JoUANqSJerUSriculjh1igOGKUyu9XhjLdaFGMib3xiBXYfbcpy9TRyQUReSnrKhEtfVU1wfxuZX
KeJNxe0Oy2s1ERyaf80HYJzing8Z6JXPfPaiM8LUynnoSWObvszgu1DinVF8W4xYYZdaHSuIZW5e
MpoXjGBkJ7JV54JCjlG5knUoW+Z9m7Q/Ri0R4KQ2ENFGAiNK4/YL3ALKsm2U/v5ftD0U6y3ANigY
X69SfJk1Z67N0WSgoIa51XJxdzm9evQUGmam0wyX7/l6ggAL7SKYczD+kfaNsuhIoq+Wbuz8Ukvn
jmOa9JSOg2Y8qIQDExZg6Rz3O9UgIm4X6jvCL/sfUD1t8TupUGSA40HZQNcIDhw1Airg+DmylQh+
pvHHRBjQUkym5UHVEKUOhDCx82xZpvLK8lSu6/xi0mFG+o/PrFqOcAw+x/gS1/c+29QKksiNp10z
GyUELvFcW0gR6CRuwRitK9wGNED5qhtQm5Kd2CBuwG5W4bX8bf0PfbrrfsdPD3tgbvGYakhgreRa
JoPBPwJYCRm/4wSzp+6oPNkuxbx87W4mzaJiofPBoGqg2mWpkKWu+J33FZoVujM7s5vQA8E+eYsN
PJJLEe9ZJPQQyTmd2w+9PgKuD6YtoXWF9UzaHTxrFExQqUo65XQAmK4t5AvuL54L68Kusm0OMKdG
0rC09tRJf6Z2Cp+Sh6sGq1OFNIZ1aAQ5IWFtXtTcNSeAXGQiODjQaKysmutuMaMSLY2E5EX+RvAs
gLhwGSvscuYOjzhTVAYNG54FJZhVgZszMWgiUpl/Qa0+i/Sey7OzD4eD00ifxkBM0Dqw6DNgw488
NNOK7K8MgQH3JDg3yUe8/VvqxMzv/TpAjTtwzziKQaQHbu+7F1u4kMBnfwntXgzrkT0BxkDB4BrL
EuoplIIymRQ57wXKpMV4jKw30kmoIVYErIrygYKHDI86eeXYogAI1TD5Y3dK6EDgka81G2W3Rodw
amlZT37sNt0VJgjVzJHI2IIXKLuxp5MGHa42bQh7acUNg23B6xOMh8B8RdpXIN7r6d8g3ez+Wy02
zHFbFNlsNu0Wzrgw2bVyRlQvRb0HjceAackagIEf4lu3LveGruPEAE13FmzJ9HCXYebF7KMTCGxh
XTbVu80OPCy2DDAIWAUJw3/4R3klzxkA6Jbx7q/jcCdP2r1FIakoM7G9WmCyWajKPgVgk/zkeHJl
l1JbQT++M+8m4p9ejJvgn9wdy+aUswH0yl8N92/HgJQmXGaDrCEUXvvi2XsLytZU/PBxrVteJ8P6
B2QimnAB9wXq8SuXCF79Sdn37SNqscHzBaDtAy3SfNZfcXUJ09MQn7PpWyBw0Nh0FVhWdgHDFXOv
l9fRxjDKbRyxE0Lt0u1rdCqMPjRshpdC3CyL0qzaqPquqB0PaEjDNrfb+MWlC747wMDlBM2y7Rxw
WWsL0nrW/+jxBudGZxG+LR8iNFkAwAjtYoIB+joL3xqyepP0Twz7Uj4ECZ+W/VmO2ya00NRj4j/L
xUedFw7EDVT0ssWNsQ155/J+Q2A7KJVLHK0HhCOJAs+CnE9+BDs5SXAE6XzE1iIrmXYsuY0KBhr9
LH4iJUfBeZW7XTcRlJjuU1K7vII37hCzoZC36UTkDdfRoF575UI/V8SXECcXY/SlQQelnjTPtWLH
jDVSovqlZL/h58aqBQYvpwrnTp4ciSOxwNxBGiEVUwAVJG2eOacM0sy0/FN7B3GaSgc+csi3de0Q
ML1ocABFpPiIYImKuiFdK+XvRodAvnmBLjh+p2iS2dt6/9/yDu9fq7HpU7guuMXqefpfsCar9Wuq
rxrZ2gfDVwrgoQMynFNLtij9atTdj254g9Hh2gS5CHkZ6w50VDiHP3L3retvqXk1UK4ifaNeYjZW
vUOq1MoLK5JuhqEt2Ue3BJASqzEZ4YpM93UaM6hAb1F7QCeDI56mTUwqsBGmX1510JN7AmuKMXPF
+Ue1+Il+BTd5CHoGG5lFKh31UL1h2t0BlOa68P8M3Jd2gCPaZ3x2JJSGBBVz+q4ZViTeXun+xI85
nhXDNVSnTvEw8Kn8wrkdIVcm8TpCdTxeKf40hi3izagOdczTvjY61vhno9ooWo9r2mkydQt5hJbT
9SNMfci48yre2EAh66l6Q5cEtWAMtRU34kDoX1Rz/VUhjlrO8nEZZV9NtJ8LkSClXu+VRabu+ugV
ZeuINpDTh6CbUTzJzdRntduOH6+mbNPFVkYJtyVuswYEoFmH4YMsIF1b2vqB/ZDXfVvJBWKNbsJ5
iu6xdVaKJ8s7xLLCOPcytC40Y/QYfAV7O71U3U3NibVzWR8VieZY3YUBt2bt+Yi98Gbptwrha4D5
dWp2pnyR5FPHrY/4h92NxbROjf/1CoYK1GKox/3i2PvAsyMoq+3ZqE8xQ3alPoftcYTo1TFoIGtK
ns8kMloZos137KIJt4yZDYtqBsEHsDqFwDH9U9ULhm5QO9h7VPG7AvM0Nv6xqEQzRg7hlmxDF0sF
i0MSqoi/3ecWYI1n0x7x3AOuYgnzUcDMBjW1EDpf7VXSLraJN40RVC4uRnfVk6tPlaCqd/FR6o+p
/yLPSCWEkh4mvwXJ27yY9bBmih/hr73GCfLvUPE2mQ7suHgvh2eQ3XqC8Ug0NGggt015Hz2ecKew
yaDrsSQvpgBzA5m+NMMsqSUUxKig+ovHQDtzppZFJtqCZOsxfbWusbKXxmNvc6A9aiHcmURZQYFM
KPp/Iouxi+Im2W8ia8dGZ+7F+B9F/CHS5oia3lEmuPy4LD1B62zl6CBzt6Y8LAXYx795rKKOG4IM
sD0lfA6cHcnF7G+RshrlSyjOhXKADUYxFxHXy3Il1ZA0kgLRLCPtE2W0p63KDqLPb2q5KUNfSpoW
dbhgpFPw6CvFO1GcIFi3dXDIqK0D0AVVHS6E92bojjUta3SQdfhhc+qM41XPfvCo6707IXdjO4qq
Xi3OrP3LPEBc/kxzkoXWHjUS53PNtTG7d06Z8g2jAe+l34IeOnY/kzIubGPaiYIQ8tn7++S/bGpI
CDX0BwPdRIZaAs83HniLSXb4iT6F5x8yp+U9Ansv8wVxWwRgOKK/Yj6ieMur6DfNX3yo7IUz/9Uw
hgOlYs1aggIiYXpQf8ecjSw3EfpRDW2nzLL5YdCNeirbLlYMOJeYPOxM3jDBNO0KMtQcOa7wQ0lf
PJnxsCaQxMRrXG5s4yYxsKzUfVmuZV66Gt9qrm7w8cUYICOyMeJ5FHqYvF8KEdjRDImWWr4pY3SN
K9TYo8Ttx+DZB5LQduVG62mfHmbxT6sNwgN+ZOYbA6OI/ou3DaqFJv7YOZTp3sqQOiDS4E3dM7iy
Iziun+hG6NcA42bM/XJSIXY26xC8abGKWpvhKjExGsCNe42TGUKwYp/bluF0R9wWN2HnsHtQn0Hd
7G37pSSPGWWWKLB9rWg5noLgXNBvS6nNrKyErdw6lXwOq3Y1FL8tggFlpZnbCOjxpLxnKAtJM15K
0zMyntFwAepiV24GSaZ+NhHlY34NGoaw8S4UEFeLl8x6IiN+w2iaQ4PlMNIPlbkripC10r2KCc3V
aFjku8nuOHpqwRteaktmyX6qpXhlyudiQj91QxpgV7heL57utnOfoV7AiFLxHuTwbeBosgz6j8ER
xbhmJ2gBFMvpipDe0vK+h+ZTZRo3QkokVGDsHTN6l/2Tje2mLH8rAmD4BJgTeHv4AvxfhsXBA7Sy
pf5kCJcvod1vwugW4JNLuw+T/YyH3MV4WmgVkRFjp+SCjSl24pfkX9XyJMqnNVzj0S2sbX+K0iMN
DIiQPnQn7qf8L0NLlcdb/IxMOft0pU7XtKEsbx0ZBw/s5HjHeiupN+oD3ZlmbCZj3eQ3MTipQrPv
DBqrgprBM1LLvPtKUaT42Z08VFzt18w4s6ZiVNmx4thlA/TblT9cISqow1a0b337UqGSB19qfPKS
jcbk2i8fvW4zLZ6WXBSOLuqtIS6D8SYDgpDtrzzGmHCLU4qJwdFHxtd4XpaCkFDKtepvpLgtrEdS
nGICHoatNvyk3mY2p+ijsVLCzTj82njvUgSh/An4bfRTNsA342wmQkfFKx373ygviFoYDARGa8pf
yUb43d+0BMk74ZK4f7R6mwXfKGFD8xbP7c0aYIEnTgOFNR9wFP1V3Tf6qjjbznNOPz0OAEaYGgWm
Wwz033hM8Yt2yTmz3uT+6vHZpgj5BXJ8By0r2x02PN3W7108MB4RtfqxYTUXMVOuoNxjhH81tKYB
1oeOiFoJHEiQXEKU/qBURf5hgS1OHZh+Vr9Gcd9GN9PfY/0Li2/J/KezxEYwyKpfcFzX4Togbj5c
imijivs4UTg26AfeRIjl120/C2Ia1MuAjrhBWSLPN1tLAJLb+9cSaDZGOe1Hi/FYoWZlAI5+hAax
Te51cOxajhB7JXt3ZhjCLMlKvaWocwrsX24abnA7DvWla7yVnZ1GQ8O6/4cWal33BSquetkKewN0
fdUx6p/imzXL1OuXmP1SL62cx7YExcWMrz3BHf5Ttc/CggRt8fPTyrKsWYwU4BoFTEwVlfLTNLJ8
J592OGQVeYIMyz79+LOn5CjDi2SyRSXXMYcQyOAxoHculM/qpvoshZ/1PYnQJJMTwUtKz8nlJ1pX
kg/t8JKkfMMVQDEvc6g0a5pmKCOV96syRTKXjXYyJp7vTWXApHDH73DaqAEl/vSCqSKxt++Hb2E8
AuhKRBQQ1bWwzLMkHazhOQejjOuwcyTdHYFw4xYR9ynfMyMdxabmL6L9C/t/HciSOe476fe9+Eyj
rTJ+ePBHanH0FRK9LzRCEj6pHlsQyjHrmSOkLM+zETv9qz/LbFhWKMBYYKntXUMdUvAI0nQloTMZ
R2GcRm0Xmx8pGc75Bk03cgXtwYzWy8B2r3BvUMSSh7Ew0ZVPvJfWnKv6zNiSmtz2k+VMPK9GBgCL
nRUMFMnEXMBU4D2u3oTJEO5rSkBAeH9aepD1vUCYgCW6Q0UYPPCFacNT1fZZQi3KIxA6czNdVUC6
jzovRmy41vx1/mj5oZ7ncfUeJ2US3DSsYCqFy0CFE7NYHP3bUN6LWKeA/bLSs5KTWDuPWddxu0Ni
ggE4BYjc+rtBeyk9AMN0ZXzLCJvhrDTjOcLAmCcfQfYd2Vc934kPv1naACqZIANkE7hpGQcoKXpn
RIYqnyeFZTUEC7AJvnGTmxmchU4r4YKmM/bUfd8Fuw52XMRZSwiNgiBxVtfPnsXGb1etvBk1VwJq
lj9z9JajuOr4AiJU/2rmpNlewqEFuUEs1W9V3Si0cYl3jpH/ZtKZvjFFqS3NrLJ/Zbti5z1m1AWI
+Fg1nG0oZD3RpgSlkv39AYPJfDXBNZlkUr8gbKLjArNE1FTbp641dkt/2k/yQel+SulG8nCoHvhY
UWC34xrXx6L6kub9R4d2lsEfo82WB8HCtqaHK6v8l3qO0VPh+L/S4PTih+Fx4rk6EAdNoeeiwwmU
f0VpLwwkNy0DCPERq8syYK7wSLgikJ+7mAiUo8iAgj1GDQ1N8TSl9w7MQuLfrPqCVYxBpN69ASSu
/Wdsmgw4aSDazYCyQekhNeCE8+2Vz++MTHA+Ax0JN3enfZn1PWv50ZNjFx/Bg/W4xxNvp5V/uDoN
+dsaV4LUXFxeausqEoHbk8c3+TO0Z9iMXffs4NAO9ttAWSapr1At1kZyHTHbNahyA34UkiGWMaMt
ZUbuzXJF9ph2hKNnJfvrPMocWX003mbmQ5mOmD5GZpk1usWW6jU/ZINr61g80rMKV8bciGpHwBkn
+N6M94E4sTfCx/ddEhk2aayJiXSZlAsdoCGOeXvsCchOd3GxkgzHx/8r7/EbivxVM8iMrUeg3632
D7BDYV6G/I48kcOgTA9cyVXEa+yMFeXzpS35f9i0Qvgh2xbY66ouN1lwKHnP6zRdBepNoC0HKjhf
REWwGZt71tzRq0PlPJTltvniWuUcKkgqSh5+QFezSBSQyyu0Ial564YrQ3xrglR/S9UjV1T/aaio
9t7BUC3LOytmVhqsMEPusHyJs8wi0HK2nDcbRE+CBBb11uV35ZXGt6btls17xqZT5lMl+uNTsbhb
WxIO5dhRiOfiOEZlH4Z3FEQ5f19GOezH0fdad53ebA54qBFqxzhaVdTlCeSjzNb22O94sD+Ng2yv
s/LcIpsP/bvXbj1llZn7pGkuYMtWIROj0AeJCESYvK8WHbfKYniNXbsUDKQmd9blj8/K9JFa3/Az
ywlljxtXDhdS0Trho7O6O6DUFaOZbGK7Fp1g3sKe87pf2A91RRRKiG6QLC3tKE1XvQUwlt7k9joA
2vT2evIdAz1Jht9cv8QFdzSjpMq1ENBA4CW8tGIh2l3i4NMbPxok7BxIH2HwWwlEptYeuF1BMrE9
rMrCXkuUftInJYI1X5XYfEGkphQuMosdSkE89TkSGwyxbLzT7s3vt8kzCNHECgGk7Ir6iOZYQjKL
PmwA8oraptLfR9gdHcpe2/4dst3EFsPyfnr5Q1VHxwcHb7SfNMpjAVPTQl4CISpAiyEYQiUh52q0
k3SnexhASPFyBztcQgxti2TF5V5AsUPxqzDNt4jXdfrpm3G93v0oKCoGcraZtB5iZZcZh5LycNAf
fbwfpc3AF6SO0MEUNiC5vuWYmfT4GmeMwZUl7x5seI2/XdC89yT7NQ0FrQkJ6i60Y8G6qrpK0xGk
0ZKmGmMJp2AWuAb4FphKxHp7stPxGcxiaeFEsInr4sgjl7E3ZOyTm78pZRZTBOhGtcEV0n/X5nlI
ToJQrjYqOLqJy4ForH6NJhwUxu8Nirn0qBYLk8prRA2LNKFc84CL6KTLW5/enwxKmnIICuWCmU9t
vJRHGP1D1y3JTqQvZf9Dqz7L6FdAP5bJn53mBaDaPItyZwNwLd5UbmQM/s1eDBe+ZKgKwj7NtJOe
fT3J4jT8JSO4lOlw9VNo4Dr3KoIRyOX2xqjRcyIW3HTgsOAeyntPJ1MPNVq9alBDcdozX5glF+j+
OV8K3oNkQHrQPbGorKr4HhuTa3REgwzNQzW+MbO5k44jCQ6sv5TETaCDFnmzGCUI/ANSNn5tpgq2
//xxzMvDlEjoIf8wETMQlnQprWKZA63uyEEn5qbV5bVQ72n1EUnVVm+e+LOr8NPLdO4s1KbmtTM/
2xAXJzMprbuPzGMTyujWU9YTcgElOrX1HyGGTo2oTqUwQCU4+ONGiwRa7OBSElRe8fHbDA6hkwb1
UgJUUSBMFJRnsf6K022bX6rq6GM9CEERa1H2SLD/2xjwSsWVvEuC/lFLnZAC3IazM5LKnagGc6VZ
3syoRTwHeOokWi57oHJE26+CRl0I2CptR+KhW7J3kwmGRUfaQUPCFuZO3t9IjlrwZUOEY1XIxrY+
NARoJfU9JU/C51S0dHfw3YiZLfTfRc+6EccDzCQyc9CvWOyhp8hgj8ViCPNfT/ItXE/6hw0ZUttu
IpLKcyySE0omGFHDGUaPg7dpKXp0FIxZNMKv7DJej+InNAzKDhX9C7rF0a1GViXGhPOFicsKd2XG
lk+MIapFXP5YpxihDnAUDHywNtWPCowU0jqP0BEbmRMh78qGd1JiNlN0G0L2qlwcMfofDAaIq7GO
qfpSVbDmk30mzPYNPugZmdlOaDYCzAR9a/2teDAPqjpesK6Iom1K4slou/VszH/4429rXTFY4bC8
ehXnIJtb+GQiu9rSp+R9pdYB1uJyGB+dd02UT1F+VoDz6A6mU5adguilqteCoEqfF67i1hsHVpAs
VyhHoBSMMLICzh9mhqWacuW+45teRsqbnNxF85qiD8U+1qzRRuspo9Zh5Rmx6tZLb+mD+VyozKlV
zseAe4tsSPaHjFymyTqlQ7kOmHqF9XH24BcyKq7qN46s+zirZAMSGNPwn11QM8IozOiqISYsKuUs
kzZjXfukXfT9fIOB9gDRGTfnwCr2xIvawUeEWF7V0B1K5DEF/A7UBl0abRJmhh0+MbLflimDRhV1
n4H9otA14CLzF9o/ZXz9dsc9o+bOIEkOewWY3KyijYYJJn1LKTYkOHBhKMjF/3UVK7K68TmxtUPe
lyxuy78G0JzJUwGqjIsagroWgrAqnbKtNiC7nRCh4tBR1IQe0syNXh37SJDSFt+V6l9EgmNC/FBV
vZeNT+7PjWwQvdn0w87LinMoYrw61kJmOVVqNK/d6BA6zTjnlc8/+vxh1K0z2gZ3QcYu3LBRrM5t
FeCWkAGGuitUnS+iAQrbdH+pFp1qXfmVUDMF/f8ClWXL7FKy3jTjTFgBOBouGJghutYgPB3wUrer
BDUCU1PDxkbncu0FDe47Fh8R4Cg1/MEZAViTmilAn74V+l5lc4Ak1RNXz/ywuoOIOG77taiTffmh
UttMLJJzjK+NqS/9+GV2/5u1iO2WQPcciecukRB2tQbHmGiWOHJDKrdeChYeTc8EHMCuMSX29zTm
gtikTNMMi33hROaRoPhjrXmolbk3vArjEvY2O2PgeJD0+rWNhqZLl6n4l+c/kxzj/p9gELoVm+W6
+EbNeJKijwD1ufRpUdJRn1WW26LxRf8Z+giLWIpulYrHbF80IIG0ndwQlKQeZf9LZl9doFKRlwzp
LoWmn0c9fWas6mhERLZrYd0nyPEmhczQ+KAHYg5BWMpoAi1sO2b+zyxGtx3+wMzEmCMqBGqMY9jr
z1R57SSJdSfvLEPbx5mJ4aqnctf4smc6GOAAajKrglg53BTjH5lsE/IeAPb4X+rmW0N3Q4gtq/od
4BaN0eHQ3yN1xrAuGo3hm05+78ZncRfg/VnxEpDoE/wzxwsFsiq9RxZGIkYgFqqYpHsUJbQH+ZHH
EbAxai1YuXOcExMALz2k/ZutxhjzKM0RoqirnKep5ktQwo/S4joh2bzPEMpa0ELdKPlG/Oy3t664
ihJ4H3/nZGkhB8Ait2hM7PBotQUbc+aRK02Bq7/q7Q/kBFGmrTQ2omvfe1gS0EB1JXN+S1bngtpe
RAy34KgELCs4smJrlUGiCraxsg10A+zxc/AQn0HpZGvFOuZH8KyX+BFys3Z1LJKkcfInjRD7mfwN
8d026D57Pq076teKfyu9jZAv8rhPq93wl4Lss0ZpWSIXmXtZtmxKfSGrEvUHWVeHPEODfpkmJB3s
1TwkNSeapqjbKBiGOgZ/Q8jUoDnF/Y/QS2DEGAf2pkpetMJP+y8v2EvP3LKEirV3K4ZaIh3AxK1A
SGKGMnVz4WOeSuTJMa1uHSvUU0QGp3AGUVPWzghL38MeMJNEOn2D/C1FGujL+dZUHyHS/SHJV/Pv
kjJMyRt8TNG9gRLor8vmOLY7yWKetE0fmfTe+t+zx4B/SgRdmlN5uxRmVg0aZnqTQhcpp8/uR+MR
uOLTsYqbGaKdBGtekeGozCtAsFoaoCsVK8eIHIngvSvmzqOHWiVn/zEyjo7peDO/PE3xvNCFZ1qP
sosayg2w3Sd4D8iv+xppApqu3TZ2glOdWZPCMDZItrxT5HDqTCrLi5+3a0SXCY+GT57eninuKNZz
IAEAOWKoeiA6Z0xLgeZmhHXILmledrxNBsdILgmRif6BBoJUh1mIjFHctzYoJ9gz9S2BqxaaTGaY
w0pncN8A1nxrizXMFz1eQ2zCNjKygCk2o+qqGrqNp4TT/a6W51xdFnh7MiJkvCiG23PnCm0nVBHf
/DldHX3KbF992R1YtLADxveCMsMm7bnWvnNcpEVzNtptld0bNAHDb02tXZVcRvU76W0LukWyBhJ9
jsv41zFhH6qJ24KYjiY/Jizyaw5s2fwfLzpqn5N8rmv2FOpa9e0D3TQTOsFZMQVrIcJVWU1r9Oq4
G7RBQiHzVGmB4uh9jDo3r65+whbJ3xaEasVsZ6H1prK3HnQqh7OvYtvvuUoGpjp4XZubzNpZEE/M
B6jygQmCOtmMp4yLH0X3N4G4rWGE43gnE+fUDU6j30tE/o31tOSK8vsS+4cmPJrUgapkU2AfAu1s
NxfdZL0i7+3sOZjJaqSTNopPTYGyKhOujbkVJ2SZg1dMfHcGrwzJMdWulfYXsJaQlGcx0+z7nY3l
UU+/RJsyg8sQcB+JZybqOtLoxPgVNbFXxVdakNIGl4Fy6WTJ14RINuzb4Xseb4guYgqDkHczRsWO
KZ3iXXL0EAl2Ksn8sTkkRprJqr5XrauBFsYBAswcxQ1kMRCOb5HptrW/yoL4nhPcplyG8BhMn4gG
QnueqDd6RRiZWPkmMaX2Rzteff1UUoXDkXenbAOPBTOTpuPQQ6o6K/Q8fOspGfLvEzOOlhePmTpe
ap8w1diRjMZFvdlBIgiZgnsZxTHeLVRmiorkA5a1+qeAp4l6C/fmWim2YcB23vd3cngJ+n8xqn+1
UCkporWls0GQ3hsOcgVLq+HPXk6kADODms1HG53lhMLXxWm27cLT5N2s6m7GSFQyVD+Dq+RnBmaQ
k1F40s42rLi/fTHPkeCmI/H4DdVVQi6S9270xy5DOoQgSLeBiqFUj8RN+rBtY2X7nxG5nSXvipCW
6LTIYzMEts1lycIvY0sRbFJzZ0LezRV170sssHUaC97t6GopbzHIBkg6biNNhDo3blID7qoUZshA
JhHgmQxmFa1al1HFiu3HohHCpb8wES3wXccNHlQ+8ApXCWYG7iQ0tw6wHQONqvEpQPiEw9YzdqX3
Pgx7UUq/7M/vWZ2xijbw2XOJkPwgE4TqcxSQprYxLI/zBQJYjgxe4i+t4teWt0H8o4SfLSu0wRy3
bb/Lqp4mtHNJ11x3KnsJavkQ30XPYLAgdCJPoXK3af2KpBDzk71KwkthWxAHdRNpOhMqxeg2lmpv
56e3eNXMBkgoR6tcMB2bHrJF4y13xFOn7xO7YTX+ahHWFFh4UlQwIqPeQIqReCjeCvvX6o7R0LIl
xMSmBKxwbAdx51fIGM5TgkOjoSvzGfB50H+r7jg1I8oSoPxMxFuMFb5OYBlwGs/mptKGet8b/3er
hP/Ri/mesTLpB1tCtKSsQlyPj6Ye6nWJ/sRQ8alz83bseSm7YlF/ZHCT8AcMW4scNFURYAlwdAz8
GJOxSES1LqanwZyXctl/m5DF2MQBKSqsa0pE5I0Rc3xNxQXHk5Zo9Q4BzMqsjU04wUSCblc2Jnrp
eTbyCCdQ3YHp+Dr5ofi/1W5VyXd9CBwSCWnlnwOPv8p0sCMXjvSzxviFwACsIzxmMdnnEduaNOv/
MMExTqs9llsERQvTHfME+4k5EiStvXQcrQmbKOsu5cxkk3WP1TTl8IhR3Hs+fEycPs3A/BHEsYbg
P7R4tc0t7RjVOWtXjCseHzNmuKXZcBTV1YeEJq3CGt56O7P95t7yEb/kGBiSjLg2U36G7L8Ao+Gq
MJ2JwHe05h7BtZIortmkkSRdvuOsTcfmX2lA9x9yaAY59iRCBRFFxqG3kpqvUQa0IbSDz9uZWbN6
2CfsHt+gntIZYnrgkS3L3g0a5vPsKiKu846HJq/wiPvbhhl633yl7YWkoDMJ4ksysBcmpm8bmZVe
jafMeM6QBdk+JOgI+snDtNsurQShWxPDe7IJmBBIPXw7OBlsN8zyH7/w2ubaVp5eXY6hk/lUlboN
UXR2Pj4wGrDWyWaasRMiNPIURpY4kePK3lvpXgZhZpT2uk3Cc9kxa0ull1WN6qIDWmt+BaxHfbyY
KQOsSFtqYGulCFF9lrsxpnS72xjZoUNRMaRb7T+OzmNJTiSKol9ERCaebZf3XabthlA7vDcJfP0c
ZjcRGkmtKsh85t5z427p8iqLaRug2x6Lk4Z0xGN4p4NyztV3Sec+orGRPU5vAOFc5vzbzVWnX+Dv
racagy9JDA7E5zoFf13cWxQS/vzxDvwVCcp0a0TAMXbIx88lgnQiy59iT+xjkREkEy9yPdunE9MV
tKLop4ruhY9hR7gdnCsuE9QFhgw2WnYk94bxGizzspqwxMxUzm4ZpfJY1eGlHnH/YJPpIHXadruV
iumvlVPy1s8kQm712c6rp7fMGbYlBhETUWPB4lZvbzbXoydpdnu6+yosyRfTSKT/y8Z0fKq7/hKF
xF/CkfOERwu3gVu09JpsSWex0QyqJDpRn30RtVXfsR4LqSStFx9rod9wikZuv5SVcaT/fyQh03oX
ssOpg05NEbX0ED/kXbkwaFM1LAUZ8TdjB70WrpttgIVt3aVmwG3HcAV4qYNxbRjaTqPz7ThAXg21
6XTvS9Gk+jzLsSn/JnZj3B1sW82Fq1tLduaYbxYCC3dh0B4YyXtsla8hTaZksdtmOjOLft1ixUF5
+dT3vw4Mv6micA4raBHM9QP7IlW8HJB9pwh1oDivZ2c2c7y1ESh2n9QPctNm+66wV1b8cBjra0Qu
puOPFUHnNb7HCt3HP8sFR9NBvTbik4eqWXPSl8EePkbthLBv0NE+uilRblAk+00uyldSRZC1K4WT
0Qy+izE59IE362OXeVk+bOfRFhZknAY4dhFAwoDx0169+sVxT45RIN/69GryrwY8hwGs7ta9lq26
Woi9fa7shnvYQGvXvTZorAhESeBdZy/KcQ5R4G0zo0EWwKmWjZdQ837GKoKehzR5QBJThzgX752H
WbOg7gXuRBKwbiGX1Gcr1b3oNWbb1j5qna2KfTbpKBsq8HEkPWDeRZnf4tSLaHvMH3itiyKmdZ1F
DVyPsKhNK6bDfdeN94TplJ58dQ6j9tj6JUyW7kkCtmHZGWDqi5ptMhKe14bkr8b0DxfJc991wBdw
dxTBvwkxrx90IxuaGn85aKSwvOk5lhvNWqIYwc+f59/MyoeKcMjsp/bcby+aJVyEtki1NFkmsipg
X+utCoZrIxY21aCoxoFmdxpBI5fOqfmutxpqX4OXx2BMUaj8ls7hnj7lGsF6vXotOSqrnjP4whpT
sH4LjTtY+co7lhaVS/3i4Q6K6V7Cg9EhjCEQoDCZP3/E2MONwCeChD6Y7XfUBazDTp4zb7VnfZFC
9fw7Vl+1CVY1eM4SxMAKKzDn9RyNUYygqjvwIIQBSSZ1g7OGdU+7H9P5AtGoIneldOOuwceYEFDB
6V72bGsz/Go297KfgfX0o+3ENjucl788GA3fWQ3WT0TixccU0OkCsrpC2Gtu4xw8duUcpyjewywk
V2x+uQnzBv16yRrCP3yOyhhNvYljL/DAnHGVeEG/lrPEFlEOe3bjtzG6JxyjlVevpsL96JMhY5zl
bKj8SH5LWLJC7yTzzIY1jUbVs65DyLCAwe/koAriYdQxyg7hrWG7zm/kufzyBrmLWljgPNdMZDHM
710IRHUL5Fy8m/SFjb5UqL2tirDsHHbOvSaLpMFqWGJEqtoe9qXzVOZfk4WrlfFuY3i43QhGK5u1
jXfBySDsu/sYB6JkPTRk1brGEy2yejdaMS1rtNJYbJf6IR2vftAeGvKTs1qcDOwZZpEuMuvkp9k2
IhMdOt+n0bf7zDWAYHRkoe6TOXjOupVCZxWILpUBjd5nfxpbxURo3DwQ0bM5SvjQ8J5VFiIv5Eg6
jhjF2DFKzK0K8l3do583xk2GZJLcmFVCvWcjadTdaFM2kLXq6nPsnbfUHhFpfRdMICXwWsfXF3H7
kZGjF1usnzmsUq+9kU++NNh6d7XO2nM6A3R7ihhQVAIWgirOsyo+AbJXMHAAWXeD+EEQzsO1aJJb
tomtXHKZkhJsHHS3W4MVqIvnQe/m3JGfOSx5oJ6txW2Iu2dJzZNPDkVdu6k9e0f89pOZVi9tqOgr
3vDugV9NVw5VS1FVK2n2u5HixGt9yGmvs9RMoyp0yVfUqe56bGtJGeyUPR5M4W7KPt9Uc9cDs45y
npQYMgRc3g525MQRx2DW80S8022hShHrGGGhUNEjCl6DTF4sDxkwM712JGXpmqIFqKgPs/HmC6Jy
8FDhc915Grgzzq6RAy3G9Zf7+quOzZb9RNQR9sm+TCf7lTS/dZ4Ua/9/Zqi1oujlRe83ZonCwicv
dyouMYMts165vGKl9q/Lnk07BhzNlopAUxUBBsEZOIpz1TAOrLO/IZnWJc1SK/2DF0YbN80vqs73
FXAGl4874IAowRzl9TuKU7qB9saHH6ORMhHN9d10M4tjb1KCuBG7a4oqDQqZ21Ar5t65DfyT7yQX
p3OX6UDfRgRihdmVbU+c1JuhMtYxEYWpHq9NRKteIta6dPZBBEaNNlgwEJDcJJjgHaGfAM4WzcOk
kPBe4gj7qG8jISLLoaTpqfkxf1jmuHq0UPjwG2RbrBAXQ1VcFE7NACBP7pPYwNbQN1kNUBQ7bDd2
NsuDshzQCuLfp10XjiCypNjkzd5Fz5pisiphZlm43YF8QDre+HBpbAceS/4W0qBGdcJVz6iI+ykv
k4NLMpVTBycKSRR1/jnC7GL2+SqM2FdpwVaOzrZpy1VJXQ5sH7luc2t97aXGfduyFRgwQE+MSsaM
s9jvViz6Vc8sRIRw5uTKh58icsU7zFZ2ZfArxIItHCPdhiZzFeXvS/KObBtSEz+UbWIle7VbMhyQ
fvIZJJJ3BN9diY7cxYxqfvvVJxGCfvwmmTjkgVh6oBhy4FJesaUy2kT+9ObZ5FuFiruTPgirt2V8
1YDCQrb5SjyyfJkIdH7wCXuzWqiJ4tC3nydLY0RANI0F/AcFx6wVcUaGXDk4LgMYsafWHYNXvw8+
WqI1kwxdY1bzKiB1hg3hA/+oEVYgN9iaE0L2lFIMv44ZpwfL9n4M8yspqKoD7e4Z9knJYaOMAXO6
XI2U/kOoPTSPYIq2PbX+Xzf+ZNGy5XKMg7k+kgfH02CgfTbWSzx5q0D8KvtXs/yboL+Y5/VN9WfY
ahEgkxhSwTzW2FcufU5ar0DwLQ2cJoI5QcY/VTeuOmzyIWNzTDuZcERg49XY4UJ1A7LXoYtrIBCz
78P6Y1aANZEm1dOWZuhhhx6GMKy7TIkbL6WT95dJA7TCVdO7g9ypxzTayeg04oQpw2ETagw2K3Mv
jXZXpuHBYq861C9mc+4GNj+CMaDvmziyWaNid7AhDeGxOuPA20qhId3wrrAC4WxjrqQUR9Gwzcz+
GLA7dhM8CxHGWd3FTJSTkeLvHLQeUiAZ7XJ+U9qs6rT+N43DzmGy4vbVxp7QpDkd1wWf9ki2AiAE
gOjHsa9eHTfdx+50DXRmaE60M7GBF1CYe8G8cooOPbppMZKtaoNksJMNLObNMLwF7vig6GNCKlaJ
B7HWQAphFnAgIitHv5DiQHf3HqwZgfk9wILZ+eRnFDWYxYFBUIAqleUsgmQ9kYDvm9tonzt65pRY
XuHnfw3k9KciNq4BS76O8JKGSWc6VZu8FM8JEofO0xdD8h0FL2zJN46GXQKyY1PVqH/n3QOsmd6G
Jmccav5vrcE6Ck6MNeehZeVickYoRL5qgLISSiTlybkpowcv/XmcwjfXSrgndDtfDPJVMpXXq1eG
TVunAL6KIKpkR5Uh1tKqn4LQH9Kbt8B7f8dyA4N7HSLyC9sPOkGq1+CJQh9jETLTiwoptQ0bRUwO
yghPLS6jFOJ97BwK+V0Fu5q7kWfuYI3uQxK/XgOIzgY+gTnOkC7Bn6ZD7w0/bcLAHntbQj5LSC6l
DDglQfiO1C2u9dmW0aZgMzwWOFsHFkvyaY7EaRxuI/R8YVz95AP5nTZNV9qk6xHfgWBI3YfUIxw/
LjA5af8pxkfaGJx8uAg1pIMyknchZ4onLTXQOMu8I8vFU5osdFDzbUd3ipbAQh8cix8LwVcgBFbL
CmsH/FXTeB5EvZmnsLludxsCbmc3Fti6APbFY2jfBN7aCB6QP+5lRb0ruOxL2C1sNo8hb2pVWa+k
g7wg4rz6Ld4cO5sP7QiaXnSk0Xl2Ylh4LP5aY+lQqGoE97Aie5KCuZXOyCBnuOmHxkZo8jRwHkcj
mEjl/EX5vMLlD7OwQJisnYFlfATMBAaEfbWFvh3yzqith6y4VR7zpXDcxaxfPUy8WZzvA5PNXFuz
a84WLfFgDY4Dza52mSSdD4/pqOitQ+dbz9VrzXGTaToFl4n+zXBe0wqBI/V1kQQz64UFWHUwglsO
5yQP+ud0MlduE74HQB3dIj0MWXPr2RiIMd1pNU/bnAFRoZcxkhf+mHvj/Kum4RTWDgOhcgFkf1Uo
XtWW2Cl4fPowrhTbf302CDnumxnSuA7lPgcUUaXIUwzvt02tCM1qB2zHuRFDGOFpk372WnPcEEeA
oDyajmYC1o/PsAgE4V/5qlTeqcMrJqb+EVJ4TyO+qQT8Twkkr1jzyuycIcC30E4bsuop2Jl+S1us
hfHamlRwMsB/kPJA2A16Ob0Wb3F9xWjmJfauVAV6dUrCVKYXkhyeTfVVpq+qnw6VyflYWUfPENw9
X3OgiwWUrzSXcsDyB9pZtN5hGsadU1bA5Dy5Ui1jpRDLftB75AWgUxQtVKLs3EJZ8FIP2wNlc1Xd
9RxBSx5tBDF7TYI0wmV+2nYHw7G5QgLSTDoKNZoGC8Wq3+ePcrS3tkDwawMgqqx9mL0KHynKnCRC
HELnePcCXFKlRjwE86KvxoLIRAoFV2BY60Q/qcl+Dep22xjGuY/cjcHO0crDhRTlvnKGtVm3h6wt
kAEhMWNk+Vf52UFVPIfzJagavMPp2iTYyhhZiDj2WpX1q0r+BdnX1AI3qYo1kG+OIbZMeb82pmCf
CbWLkunZL8uVh+6ZLRCT72RhTti+cDYb09FgBuZ3zoqLGX1TBtuIqEv52XqEqXtLFzppJZyz3rAn
ScS2Q66SpafI5zIJejJ8f3goMPSQoAfFeJhooaAzEufOHWydgxhMJTT3PrB2yoOlyBKmgBhSSQdt
DmPDMdE5Y9XNZeevyGcJo2ijk7eEWcJ05q5hdrnaexKwgICzEmEBGJJoKwqFu8w7gaRp++LqIx7k
rr2PTbdUOXYCK2A3QulbAwyatK+MrlRHhmkG1TEN3U0c29+BQrMhmq00Jw7ElRvf5x4kFs07/RZr
hJRlW4eS5LNEGTcg9p6E2pdRjcT4N2hR5Dt4NWcpQov2RZb9JRPYU6S4GI67seoSJ9ewHyyw+0lI
GgTbb82Rp9rzd77hrKy+uWnSxjgHuYOJqjMGGNLOtnYWk7vpJFi7j1z2q7TkMEWpmDIx7CWW2mIb
NChhKbmtqv7K1GeNRDr3/lmMtmHPPryJ9bZTbAiQI8k5TT8TbuQwGjHlDOEhVAxo4/bLtsN7yfp9
mdodFh+fBbwp1WxDSjBAC+vV6S9umZ8CL1kM2d2ZLfWYEt3oKKp0n+EQ7tkAAUFgwsa7phTno32f
SSc5nL8k3hbVezrFB6e9mhBkomQ8YfbYVHgaPHu4pPGEpRMnAKJxw1SYvptFPFD+zWAB5X6USAaM
Tj3GMTs4Sr/rRG2JoHw1Q2Zkg71q0QM9jQKeIFBXW6GGpLD0rWx2/E+3MJyAaWQ36VRoGctfrfJZ
9inmRPG3bArKP8VD13UW2Jx4eEdlRyJSwFyoiVyGHWbtE0Xlb+KIMCUSLR3gFUWZbARalKk6V2N+
NSQ5V6hP8jh79nQ4BM4pCSLwVU1GBF6iUYyYxzL6CXKHbhZRX8iWprLSNRO8/YBDsi8AuVTyLcyY
Yo7NrDYGggHx1kyIgme1YQ0/nck0HVrdSvjdXow2059yk4wBhnhA4K1+qhr8Ql6x9FWgo6OhSpu8
U5j3NxMJcMzRpon2HLj2tUyisyPGtZ5YW5V33J8dDguHCJuLVbxM/rM2Us4MzqV1JdZ/XARZeY0L
4zCGzc7FvTWhMW507VlzHaySDIaJuzT67pJAnK5DuPze5O3GAFmjAdh6njmTv5BoWDDpprS6OwWQ
laOZFggkD2I0F3V2SAaxqPt3L203gcUVCT1OOfWiJRkx4hji72PJhIg7TA+zEb0qBWRffUN9PiO+
JUdXsEm6bGdp1lnjslZBwFNP2jkYqSgDKElOkDXQGc56dS752EDPKxhMopUYJgq80Fo02awlRztn
xIwXW8zsHOAy2FXiZyQ4QmevlsZi50FBSQAWw58hwdvYdfq4rTT+yEzHZIH+zIJ/4TsAe8cQ9Je6
ho4bXIum+0OEt20i6yWsoobpAr0Yplz0qQqFI9TeTi9e3TnaO0as2SGjiuc+GPdS66kLlR9aC8xl
lsfZxcf6L6VPa2a3i8ZeI5Xmp661x973H1rR/HKUXMbaOo9x8Wc6qIJytJmCXtGeIEgl7E0LYuJ7
19MZ9OgMKzv6xowbApQqaFtn4t52I4MXuvsqZgF2k2F/1H370CUlgF0X52JYhS8MkpdBEeDNAhb8
xJ321JUYh6LPXr7X470qp03vJ+zpCEtVxW6Ob6KnfDKMcO04428b1Jx6lKpVXRHrCRVd5lTH3Cc9
JHRI5GhgGnrAiTSDJM52skwftfOmGzwxNcWDYToAleEj+VCZHCQiQ0NKraJz1Vy24VHt3hINUJ4e
73vOqhG2g6OCg5ka54zQHTBNJmp2fvIIEF8fVB9jqb+aHpHYtPta5uzS1gRBArvSl9Ymc7UtA8wF
NfbWgkoVu2KjUQgz3lsrXT3iXJ/XezgYMHRx4mpps4/ikQWGzbApX7YB+8y0vTcs+NYhb36u1Hrk
KA2QHoyNeW4A4rdO8a9r1V7atNqZtZzS8pTBzTNY/uban188EuLwGM/i08ako+dE/U4IfIg+ovli
YIib30TtqbVgG3Fz5jGOzjJ+dGT5WEVBYGu+T0K1dasvRZ3fNdOi7+82tQ3dCs5yhG9tcivxb+FJ
BUTz6hbDezGhBVLEnlt3ut6PAk9fJPWNgTVZS0umPQ3cY9w9AVxJ7mttBirQYfXRMWiRksWz8GOp
AHX6JplgdntsgvKWxOpu5/Km5VCHJwMoCbhHYT+GVP2zgm5bjlsXe2RVa8uyowa0SODQ/I+ysRcT
u1mXgYNQmD0ZU8WjRJYw8k23kmlD+hNpLtFIs09ARD+Ekd/6Ef95J90XVfafDdyyp7CZAenyAIuT
VimAazTlxg3h7M2JkcRrA44+ixJFolcrDRt8lYt7S3xWOKRTPsAMP2whB5hvEx6cqnxu7GQvSTjS
Hf8bAvyRRTzc3+DmYQ7pTL7NXF0rw3muDCJXyDXSEVWjELlyMQxMsphoaShfo+ySWcVNMteLx0Zj
Uu5vzLo4WDmJnyXtYYE0GpmJpXmftYG2WoiH1sqTa+BgU0FLyFG0MdDETIZ5NnN3E4TxpvGQEiHX
sRSVVqw/gPhDMoJNxsTmPAgmm7nN4dCF7D5ERA0B80Zv6ntcmWsp3JeiorFpk2FddwE1oomqjLyV
zPr0UATg7fqNKE+IILnaXWhjoh1xP8Ncz2JpUSsgYQk0At99ANXBnD3URWJO34Y2YsZsLeqgfpFN
8Gx6/V3RhDLQBL2oA4YbCmTskNP47DcNkKaWwR298CVDCCKSkClmc/T4qkstm54Gj1A8NyjoDtON
bNuVTU3bxNqVqQUxgT1sYayAo3orGnpmjOE9DX6k90CWKPsSi0OxjUN6FvVGr/lLh4pPCIVZVTIc
qyDmo5Bn8siM3jFfK9YVKb7LdGh+9J7dp06OSjUthhQleTAcdXadGvxiPhya5Ww3hsPazr2VMC08
hs4q9FzCqYFVQJmVtCuIpJcTBACt05c23h8HyquJVMVm3NVFzl31ab/M3DkaDK1K6b0XBrhAyg67
adg/1f+4Ye1FFrq7Tlb0FzjFo8GL8a/PSGra4hmk3QTi3qdodkv7jBOPAFwfP1kBGOOv6WBk5e95
W1KyGcfaHA9NaR/KZjqXWXrN+mTjZ3DH9NrcRcYjhAVktAhhbQYXSNBNtrGLsdYRKDi6vWUy8tyE
xqKY54xeeWLh/ZuWYHAdsFtFRDpcNnUnlJxo7LP4XIUg1HMCAFLNZU+F8LXg7FxNjXl3OGdDv0BW
WeIZxZKM4S6LIVQVqKFjpz5odXvti+ZM2N26pJQAGmW8lylyiTLu2NBryaKoXfy4NnwNfVX0FX2q
kd9txbRVlRemYmf8LhgF5GutdwJNFse609E7FbFNL5n9aw27JOPCZV8rqr2l9W/FmH95sVpOuX1o
jejGiJuZEngWUiaB+wZr3O/fvcfavq0IZGx4DTFr8x8ORATLKd71ctoHXfKbBxmBZtohQZtulTaP
QnQ1e6T//CLLCyZSbeOvpcOoKAsOFiVR7CJLrDQWECHD9wZfIgckMSM6VLeJvOAmYeEksKQFISWt
SylW4MqWlf/VZfkRff+2JscgMJDD6uGvSNRzqQP+LbRpIxMUzN5oPkJX/9db4DNj5FwjZVrYO6gU
qaRBjY818xiypJzJ9p6GjklnDismt7p46YpppwxFDDWmMqth0eDBJ8bP42NVq9r8rPvlyR6yv8Tp
yfsGH1sE5SrRW8L9rGqdKyLGtHifEU3MdVPsqVNxNSD9kO4up6ex648UbWAzBZdawLd2IGEx35Ip
yfWptzCd+FElYkPYLwU+tGeTxO6qqR+sDlc6DG8ClnAlheI5Y5c4md1Sk8iDpH3WBfVlMWIp0asd
Hx4iMm2lZmdU0jVrxksHNelnP0IuQ8Fa5/1JF8a9iDjws/wUJt46y8VfoqHrqVADuTZB63oT4Aov
1x40QyQ3eEUluzVqFOWiI3LQqDLN0hGxpVcLYdnTyD40c1i0Mc1DgIj3fpoegwM5sAk0jPjCXU9U
1wNCKRlHB8dhHZWw+ROyQlA83KO6PcfeXerpLhD9IYrMbzLDVoUdH0rBhVyJk96y+jYIs3LQxwGn
DEp/MbjlR+iFjyoYUaVZx8RjTz+yUCf6Fs0JgALE4Wb+njnTY/6oCgX8TRRrXgPssVh7WFsljC6D
YMBoG/zVPqCFUisundZfQkyWmscVERsnC4pz3E+bOPToYHRML+FfX4Db1k3DwOA3ULOhxQmL86BZ
j4Y9ltaxLNFxFg4u5BE0FE9FmjLrdumTeh09AoUW6DX9MEqxMToUQyMhcCY3Sdha125MuKaApQzi
RlDvU95bS/bmWzslqY06+SknrjOXHcB0qhgU5H0n33wPgT77ZGKqPbx2uJUgDWd2fRYWg40Cs5tv
0d8O1OmYrolTbK1lWGJGGaPs2AiM0K2FOq/tMULmswC2CfeT67xkMaF2WDRnjxMilV2Dw6cW8r2S
w6OzZ+VK4W+EN6161X86tsbfHW4cJzyn8HbRLcpljasLXs9N61i+N7Z5z/1q207wt2Swt7vmOvG5
FxaqlAwYdGiGSDS+XQv0VTTeLcOl7tJzFnvpS1cycrU9SjZ1Sb2GEzC/dvRqNmA4w8/vXRA/hB3u
x256ySaNRRT+mzK5Z2ATChP4BatrtjCMlMHWCYD3RM5h5wTAgHVEBTvCCWlwYcmgz+pvFnZ/uq61
G8xU92LrxtbKUOnJIjha94Dmic77dOlBNA75sLM8CHCoNAf13bhvnBnv0u/u0mVATECIJe/mZC+i
gi5cabcOKNJIaWrZ9dXFwWTn+rs9es8hI7eMYPCKLgUFwE6vr2BmsU/UK8N8ScCncPXAqWJdhDZQ
H7XzNCCm6Hliysx5iVge2VhTbLP6RaL1Fjoxvs0XS+lXXDq/BidxEd3ZVp+r2NpZA1z/6MNKeT+R
gxQWN28FOdhUR5mhf4ny5iCN4USQIe7SF1OmbDgj9GWJ3R1jZ455QSUeROQJkF7mCYbtJiLQYvyq
fDZAeFsNaC0apkA2wM/DyEPl2IuheNWsBtddSi8NLq7Sd73u7wLtp4AP2LbFdrSBoutdQ7EKBWJq
+HZbWG29+1IV70PCRxSMr1GPOpopqQTEUqSkKGMuHUwGW0VIzgjBTSO3eDfhqPMy6ETwQpIcEAao
6HnXMH1EMXIP3/61JGdlDsAqARVIqCBgdNfEDSb+1XTDCo97okaip7tjkYAab70Thsezr+xPg2uh
VPq7W+VPNRwH5cYvozRJbP9WdfHiBACuVQsrEzkwuyKZ9xsNn5MTHeXU40DCSmZ4KCCStGBmmu4L
qTGi8ma62KokGMtNCQSxCYcZ4lMsQEZotdhqdgdqkVVGRFjo4EOCmqhU4VJf4ho1muVGVxU0ZytA
Qio7i4TkjnhOdvDsYFC1bPSoOUS4ax3ze5qXLbZ9wbdBffZVDfZP4raXqZjH1CgM0tDy6IjwOlXM
U5T6HhE3Tw4x55FmXku3Zps+Ln3IEAZrEhjTDbtXA29QW0U/TZkjleQr97rxTOrGekCuxrR/NyK9
biOSE3hEROu+gYp/12pysfCFFcg7M8ubkxe1p7zhvshG+zj1aG3bnL0i44KEgfEyjCHAmV1JBIAi
4q8cQEwnWcRZmIO7gduuaV9pMCI79PytM3ZbEbUHT3Ao6xrp0dk0XLQhBXXUUKVl35pri2Nesi2z
FUbgIkcrmgT8wb3XkDdYYtsQzfTeCuNWp82u7HDP6hS3dfOHYeMWlqxYmbcT8uSh40nrngiGwkPK
0m+wg+KXSvVfc8SsNjraZ40anvLPzp7mB8Olx0HtgGRhACSS9ww2pcHsgCPyNuUNkYHOEUEJ3oMw
utQzTkxWbL+EOpt9eTM6xuyMBMA6tAc1QA1Rmb7npqFHGRFQK5sdg9KTM8AxB3gE2PYpm760orzo
uXsrY4byVcXPjPLvGmflUQ/yrVkSbu00V9MK9xpZ6labvDbgGBQ2ooyYNWQB3ofFJKymXG+UBuwr
okd2TajAqW1jM8N1T67fHNMg4b0ZLZ97XEEGGEW5m1IE6JpTIMk3TpHI7l5Q/fNQyCtHYIgw8NOB
4LKBdxGlZRtkB6cRDYZMf0AQL6fkz234SjV3D5zsNqj8H5ODZ0IgtnHKxdzH3/CQjHXnmEjNgPqx
P2KszV3isaSIUmsXc3E/Ke+fCaDZglJQY9ByrPLHNuV7l0x7ppBXayg3QRs+Sndae/pAoqrGrCvo
XaxpwT5JBdWQhksdPBVBIgs/bh9W1dwNK7tUBQBKKlUUKYQWoxqLJ6LYMQQMaD08rs5ENz/jPlhW
qXWPa1TPI1XCCBIqThSqOlSpgyQ3zyX3UGIPdfXqoUfeS6pDpnZL72EK44V4h1/FmGNoXKipkCKc
cAfA42iPPQwzt9vXltgNvPhBmh2Dsj6xllq5Ao+ro52V7y5cifNctFs/gnkXc3ZTVGNHpYW2zffU
BHTSjlhcR7X0Ixq53sLEjd5O2hE0vBjLtAH90C/JY9f8bVKEB10kl1GXb0lONFwj10QfQKOaUYgg
XA2HCbCNxKDs67PXYVIFHRjJeKmci4SFODD7sfQ5hEHU184rNlz363Cwd7WxV5YlgYyk5smW0Nry
8Jno6HHRk1PV5t1aH1LytJhookqVI/ozC/WtGmryJMZ4PRoW4TPNakiro5Gw8uafSUJr+NylcCx9
Q6wwfibEd8G31Ie5a8hZI5RaN3dfKQCs7jIpEDCzOiCvuze7sv6Nqn0zUPeMMj7WDchizw4RHgmq
JrKRLbq/pT5C7ku0ad/X8mbF0y6XpO6MEqVNk9REZFrffeee27p7DBL8apOLD70x3t2MHrCaAeEK
Vald4PfymoTjtETtPUTFtsmndV2wrNWjbOtjJByywFyr2p6WWRi+tK6O240jXofR4A8v8Zi+GA1Z
IuzpOYRcbSbNcEo1RbezQuNTxfRj4H4vERX5WipvPXEQ2ZpJBQDNiZlEsSrwFjw1MvkqAvv7/wm/
Pr1HBpmxwaT9BZ79KIXXrAoNWykRmDs3HQ5E9J2SaPrnCh+By+S+uBk+9bYO92SrbobRfOXWwwA1
QDgrQuetc8fPcgquzPc2KYmRleq2IX0aosruDuXIB2HqL7s8H+DQwzsSGJYLo7yZdvaiZb1Eidh/
MsnNtnPSfF8rgeJK7YKaw1S5c18dI+toB+ZZUIvZujDGzZIMg6Io0cvN5Lp8WpS6v2pN9SiyGON4
DCeib9k5mTlmwjAzbtTDc8Zcec9si50tUqbGOETKfetH7I1+kqg5Vo2zrZX3umn5AkM4YmWQn+zE
PZupshYUE8R0DIpFxYhHBqymEGxnnZ4OIp4NsJUhb6GX10flAhjnb/5WBnvdyrVf7Z7dpFTUri1d
/pPmFa8Z/AlPQRNoBj4EoWn1WpLM6iUpYciq/dEyrNgK9wtwHiA2bld9oRB5RGI0l1o1QHDUb1qv
PvO4RP8l6bXNINwGKmGQlB/qEMlFhMJ9Ip8wu3R+9W2alC+JjuvbK9SpkdYHD+oXFW7D0qcCi8SP
RjvB1zq4I+4DC8BgGTH5g4LwiMzOOVvI4PFOpRpXfwoKzYl9FGURQCc9daA3d6IX6pLJkLp98EP2
hozQowxUSp5vcia9UZT89WDmNLK8Mt7T3CEzCEimKFku/UfamfVGrpxb9q8Yfr5Ek8EhGI2+/ZDJ
HKXUXFJVvRCqifM889f3ohsNSFkJCXa/+Pgc+1Qkpxi+b++1JbRnlyzuU1A8k/q4sV11bPofNZUL
n6ItVtrIZ+8XfwdgT6cppkH5HbzMfUAut8o5u85MvRon965raODkvCZBsM1L7MtpcdK76VWSfpbI
Erh8R4/uVhn6zdgMW70rbrUY5wrao4AHxp/zqJr2Tq/sFZT8spnWTW/cT1N/5cgBwvQr1CxPX2Qb
NLBnIV+tILsmOnhXYojvyRUYEN16NkkTxyY0sl2Fjo7E0fZH3VS/2RDj7jPJY+nxkm26CE5lEzb5
cawcWqPAmFzVVVcjTs673kBcYjWgyagnIX4ALF6XznSUbRo/VE5VYh4u0GOlZJcGd8kMGheUf1tS
qSWQwCE4tlvAHSMTTItjxeGwGerqQc99/L+F+JPN9LsSuB41VBQAV/iNpgcTuRkqLdqq3NLrkZOM
e1MucvvvzD56tsuAzdRfncHrqpt2vjHaRXrCAcLexwSfJyiU1iD1+ngnU20DxXQd94/g/EO66IJO
SvVllge7+Wq6h6ogciErNm6de37xWoCqj7WtAJ49kgIlgz2gSc9Iso3fwAZQHqLhARsw6T6dvHOH
+w6FQvMdRyZ9Ejo+q3J4xpBK8TFqt7DRyu4EzsoswLvvZ1pxS2zGwv3nHULsuhf4A2ibhvmjOdE8
RaG6JCTcZP2OAzt+3wRFSB68BJCwfQct9sPYbNwOBhrcnhnIAiyfIsUvi4QzumHDmHLWN+3TVL5G
+KpCX3HU/KMBniRMgFLQ7wAfUd9n6xhtnWNGt5Q1+WQ58TObSnp8itfXDOJ1XNMi11gmWr5drb1J
kfw5uA0jxoywCIBDQclGwRfk5mtPX4tkwvbarCEVF4dKcT8gT38PzWOrvdClJw5M86/Me0yjHp1r
au/krtK2Xwu5y6CdWiFEYAyBwaEAZw7/JnqZHGc/1ojQVuI7j8eoCD92NwViS45v6OCvRqriFoso
7T1OWUV0uzT+q+q5JDUgpCtNh7Egrrdgf0hQBpB3+myHNN9EFsok9iscunG2sOj0S9F5naPw1bNn
eM4G3wJxZW79LQyPvMZdu6NqQuqZ3R/HfoveZ1XTPQtXGnulvPy93NvmqsyvbWMBaRXltzw+mO1d
AyGkw7oRUd1aVyOtkXIt81Of3oXGuEZ/ZfyuKeaCPRDmLQEXevdjnNF73DTDfQLWVuzsQCedbMch
Y2X8khzgHQrChtwX9bZHwxMvHR7kycmNzB/wuClgghxnQ5ivOWEXDX/0S4KWoY2OS48e4yrS2dx+
rtqHqfpdJhhJxt8liQcuBwtFrYdYsZpHmJSHNr7hVFZjSfAVogMw+mAv83xlUXvhvIPkJLuKp+HB
gMFYRNrR4VCAO4ZlEGPClcsvmh+r9CpXyEg5MgAOqrgO2AQSr7DzgpF+th5qF77Bc4MFUtuU6qB1
h7r92aW3c/Mwm1dYP5CG8lUE7N4eAD0RpZBRb9Mqz5iYg324ozO8xPRJED4B5oPmIZUjTD8SsMUr
xoYmfGZHvNTA5/1gbaLAGwvE3vu53Y0BO5keZfZqKPUVBhVOqGjdd4soi45H6rA28PblETVlpIvC
Ew11/Af4Dybk8v7Vjx8deZUZAq+itc8XXIaV44DpNi5dy+amj79pabqbFyC/0a0I6UAnI5p/WVqX
SF5O3pl2KmFAVepUL68ftRTHM4o/pn4fFQ/6+A1/ZIZbFRUCILYdkzoBH0n4mlT7yvxCTdBmIhkt
3iXwAMkdf+c5Eu9LgciRAxy2juSkR9Bh6+vMJ3vd02kplZySnd7dqgYlysZAXaq92r3/mIldZ/MH
YO+bLODW7Dpw3NF0WkXTzURDimPYpgkR0PWg0stHvLZepeO+sGggReRMSfIbd/b4DQrJFljA2sX5
FthsYBzOkne1fV9Em0DtYgAMs7g3x0NPxWNeUtqaLz4K2XauWT/3jrY0PL6x8IbJa+huqxG2YPnc
WM8F4i7tKUsWkgT+hnXmlqsqcDgG/4CEFvXbGOin0145rDELzYxIWbQO5h66B9k1QtsI2GACQARn
xykCsQKb3923xU0kXiJqCQKuTJLe0BJDXXLUZjim+m3Hgjx2pFxZXt/+BBVqtVdjeKJ5nRQolDbd
gPg9ojGzbnlDs/sQzTXLo1C/6vE6nH415iu41ApdbkGVJRmv0+JhGASq2n28uGDHYzUB2gtvxq6+
D8rrcpjXpLntkhiQPhxG/9RGL0H4S+FnGONvAZ8V01YPaEIvrzuxAzTQh1/Q8li3sX1Hwo3iygEA
qWJr4C0MuD+1+WIaf3R2MrOnzK8cYS1zK8WVPt5ClURvkI3bKcUfczegBhyYjvjEiLWckhcRUCok
9W28kzl7Wu5Icqg4VpEokjbQa17qZcGg6ktddJXwfhf+lj3ewSZmKNyXyHOmm2r4YlCKt39omLPC
jszSR+j3K7NewAUpsIZS3QfNXT5tbXbsPtA62MHm14boJprjtUDliYDcPuJwyerrGvWfBvwPEGnX
7lNsydmsmNaPoXHV2j9r7bvUDj1RGDHZdrZF12VjfG9wxegoG5uDEf0yQMh02b3WPM+aifMJaI3N
4oHThb5rzldhEZoZtoeGbFhNUy/JRNAGoMx43ksHZDQFWrbOYeAZ1nNcwCA41m6zGcznVBMIyw65
87Vt7kpySvSvOfIan+N5TfAaerSeGJ1pYUFcjwggccrngvSWBztKPBOypeMfNT5eOEEc1DyTBSbt
bnyBHopCF1NLthWq3jU5EHveuOhhkVXweorAxJSwXzhSHQxHSoBY08sBOTM+ByDH2bHiTC7Cb0Sr
FelRAuOM44dYfSkNFFz6F9EvJSsqt6EibuVeB+9ACx12wZ4eEhPvd1tPAWmZKPhPdfQ0Zl+leu5q
WkJ7k4acy0RmD6y7w3ebKnoGdh9bB6edkk3lyUlLxEedRyDctnXrNUJEZgaIltN1N/V0Yspdm9AJ
3eoqODTmtJ2o2nIq5aj/teA9rMc9uPbd3GS7Ib+xLIzD5o2b2/tGAwBu7lsL0Q6g+Xhvya8Laz+G
XId2rJZfjSTaIF1cNyhhceLOBCm6Bf3K7qfh3tjYX5CmU3BCMY+9l/UPd1QN8AAEWuc+asFrK3Br
YcJUEfSNEfdvDZwQ1/UihHKGZwnDaQjlXhTVQ2GE333SctxK8PIsJjN0TWgIDOTirksAEn1gvyjw
xotV06kTHU6iLcajVmmPbU+RXOHkSBevRuREB5gXu5DUOSNCVQwgBRrvN9S6HP0y2KB6Dtq28G3m
btuz6WvoRMCHLD3pkG5qZzGkEXs1Onp5KupCQKb00bKo5AltCBBeQFCZLtaRVPt2kRblYfiIXpme
KToPM8L9quRugtGA57y50m2AdOPCPNBoFq8r39zZvtylrk+YmR//Rtv1UBa8QG6bBofOrp6mCpmb
oiJ819mNfxAhTOApUITZl2PmaVFXvsRthVlrgsyOsHVir6W66MeosJogogLOMqnrQcnDaJYL+3DG
XG3zBZgWX3RJdkRjzyEk+M4+BLl2J2WQ7P2sq46dRLA2NTkiUls/FZXz4hrGCK6IV27ISkpsgWMw
i8MuhzbQ3Lj83FUyOC/EJNNglIO1dUbbf0biQFPBbMGnjvRjoR9Sv5HHOYPoj0aS/dw83igNs05W
mnK5m3dDYXVXuhZUa2kRPSUHLPSOMG4o8nKemk8pPgdl1uw2hukqYqOXZgKjjHtrKgqJIVurtajx
UtNU3JfYiNtYfzVNHJQd6weiAU6o5VqvheNlFU2ags5HZvHJiqgbKOJDFukA/jkEp4AYSIrpmLsg
Oif7p6uhUQeUyTLb4hNvKnM3CtvcIznZj9ESSxQfbVsCIVIjtgqL66my/mY0k5eI4gk+X/cwc9iZ
EOdPRkX/DlfYtBAPWWobuuOFC3Sy7pYcg4QGVQmhUXccMizIJMAc5WJYmQDG+2H8ByUuicAkuHb2
gyCFU4uhMEct+LKchLUJMbndUTwpvkWW+9Cj+wuxH3hN3+/aUv7O5+RnUNEb4bfRzRkhnzTa6xhi
7bNoEOSt/tq2izVc+yXi4Hdoal8KGxSKYmtvaqeUzK8OnUAjamB3xSm2okMb8sS17CZzQ68cQ5Io
meNm89CysU8t9xnhDrJHlZ/obQm667h52uyA23DbS47lbrCPQQNHMV5qUtksp8HQ2RxN2exMXX/O
BnSSSH8QnkVeXAN1bDFPzA6+Eie/4XAMDc6J77Oa9PKkfYoazkuNgq8CbVBrOMCI76mvtWBRDJzo
rS9N0oINCalA7Hp3GvTf8GhGzBl2k9vDD92MLOc1SJCk/jL6ruroq4H9N3VSsVKd0McBMwMUT1NL
E1oRedHnbLoKp8gTsQ1qq2AlabVqBrHE8kxbNjTLlOZWo8AoUcwgZIWsRMn2EZ9fEJaauA0L1wYI
3GY+2MK1mefKIluygarBeirrEh0sWfM15SyWtCKl+DVniwC7Fjy2FbC7mrhjrLK1RTtzpi/9Y4o4
6PzRUV0S4CDnRhAeZWm933/1+XeX0oAygk4+VL3M4HRlcUq/Ct2v37Fp0LKpdL+FvoOIgSKYDKtb
zro9DNHCbRLmBgmAamnydDwqy0ssreXAD1iUQ0NLT4KayDwblIOoKgnWlaKnOXk1JFmfp14lM3tg
6xGw0T81JrHfYNpkb5brxglIqBhCZR3tZIgzVqGBHoXXuGYGhw73XEheMcLanCNpgpQx/d4oSszT
OtfDgvJYgnTJ/+Hb9COyDUY6i1p+RM4wK1PWRWknvSAd/YYgIttHmgvoIyAooAj92a4QCfaDuQc5
WXAekH5JtsZaunQEM148pJ3wFFoFBLacxuLPXAlDfDfRWoHbcXm7Od7XAkkuoLkqtAtSVO1m8J87
0CfuU5C7QQkP0neor83OiFSNyGXNZnNlpYXT/YHYXxDB0XSih6WdtW4CoCXPS+OxLeqasrCeVOnw
JWkRK6GUCw0c/B0S/V8qASlKtmcTtuJ3YIhqBF3cx133YlB9EjuD92rWFlVjBcLL7ZNcxBugoBMZ
jbWVdBzkrTHT3R9z7IguZs9hFBBoM83PdeOY+rqb/UnzQXctT+8luwTLrUaR0LoRNZVcnZfcWUT+
WkmAm2UYuXtKuqF1n9DhBxIdaTs7rtqFU5Iqk8JJa8P4ti23UMB7lTmNtwOrHJrnvGU5GyLTH7dp
FQpC6WmojTYVxkE25vA0BA79rVVoj67/te3jCLud29ZT9CuSbowRtWFt7X466CmxmTF7tIep16bF
ydqo2qCl1gTsDjcyxMwRDkTd056UuCWpEoq+TxrEGvRKI7Fvc8zkw1EKrSBDawpjSS+505wI/GIG
iyURsONNZZIKozfC0LadKovx2cbMgZE2tuLEaTfISQuqrUnfOPRnjdan/ySmcU5qVOB56vdQh4K2
RzTd0J9BluiURrjht9XuXlRzRaeldTTzyjagCO7HOPB5ym4VoKuCx9PlNedR/D4FO8a2rXuAejUS
fFpCUqjpOXOboNGu8qaL83HTaEPgNifdtNPM8bowqBtcOqm50ED9KbXK197tgjmC89RU1jfBj0bh
auh6plMchiyYWB4fW0ANBE1B27sbEdWReGyE76cAWY3EKtN71ZR6Y280XAHdH4PCfpc9GuQThsXv
ycHdTRiH8DM6p6Ee5ZQT2jBy01fLtxLjFCShVVHiLewcWdhQYX4GfWMUFg7/SZOZWoJ8G6d79pMh
EdMuqQehRlQiVYjomB1D314Ptd+jsOaNBo0QjwKFPN9RPG9RMRDX5wqe5NNo9gVnWoxnXLpEd0sz
MWgC3oUsioPqKxIhK2dzhjqwP/lIXxCftckWzot8CnSbfKTRohF6H+ohKRbTLHOQ+70AkcwkimxJ
TWrZY4YdBUCkY9lV3rlI3tHYuf1vYaU2QZ+SqNnxZWrGkphe1U6CU1I3V7Xxh886mE9cIS9EPAdJ
dA/isbCuTdtYygagR1jBYz2ek12YRoZ5bY8163rFPI7JMHY4EFUth6wNBUY3PmmWu5QC61pp1z1t
2fkA37gFZci/PD3ObZQ+8KCj+CpStd3/kIYY54NeRCl4rtDArQTm3PHvJyoLEjFEa+R7c+4yBVWk
zVW3s4JUB5mWapxw5ZxF4BbLNnQouI6xWz0gDNBAHLpFrkdUw+a66veoIlULmDbGNYRPnk7Hc9Pm
DaZSDdGj2lAxtULPauvZ1VlJ8MZ9V3NJ+ZQX2aTIIEyk3pQkpjn+I+0sG7A/RUFUPyIKziglTr5G
dFQgErf6OjRWxHaaZ6RRDKmDecAsmfo+EpYgD4aIxhFChX02Em6Of7yYzZKWp1jEdbIt2NGQ5Wan
MSP4c5H2xwQ0jW8Q6NpTIoPsHDQ+TfpUd8aTVBSzj3wapUPzoq+x8LLHRtTH9mqyp59a1RMBHyjt
uUa2h0IvjrtZXmlWnli0H5I8jeEmqTFA0DyOE5R7gAzA2zZB5Fe0SEsAQKamTRuLFh4oywC+n5vO
HBsLNZVRiGTEDRSkkYpMimKUlt8Qq25pEFuzOuoiFCJFn8IiSmmO7kbDpQGe2cxlW5MYLrlz8XJo
P0a+HcpwA73zXZsTEXithQU+fDNjtfDcIEK+6eYlFEsJwcK/1pRF41zX3S78qbCId/Rfwt7fVVog
pisUWX3zhRyRBGdXneRg9fAxjoikTOEzhWisz3dTkllwlwxSQKleFUmOD60UCUnXYfvL5IU+iaYq
jF9h3tRstWpbZFRvTLvTO4hNbpFtK0vHCabFyEzoy3EOO80K5sBd0zeucVUO2sCswTtbHXKzqqyr
Kpj9kjJHYLTTb9+vZbqPzHmiJpO3AW1nV+OLqv22QWKYtFZNRkjLZlaz5jz+EtZZ3n7hUy3i9dCw
fgPJMLrhhnl7io8oKXxEl6M9ztdtyzdujLIMvKaVeF7xqHRPeW2B9UncZBSk8bjQyEbXiUgfpAVE
KG4XFrx7GmRXuzwO40Dya0ZDKrymO9q1uAUL0OVIFlHmOIkdDUfTZqu4Gm1Lhic9r+jTDNQs+03d
09bfWr6u/4oTk85LTVqzdWf4fqLuDQqtzHdzBbxOlmlLXjuhWOGm1bNavs6RSLB85HLo76nCpmqX
WVIiY5WyZW6qExdJ26y3E1xPrgCwJjoQ6Q12XEf7qBHz+OqPoxNtK1ELoPdTkrBzU634GTp1/6tX
RctKG5oEAhhTrwC65INxw8XEt5awwoosKKZ6T2sHGieTRGhH/lqtxQg0hoRqegJ4iILhrFGfs1oA
xBOqfbKCQkV0r0CytZLDjD821SVKwIka6bRSTmGj32jNCn9ZUQ7uUiF14htLZqO9LiFCk+PZOu2P
pLEsMuCoRfRkrLlZSjXIiNXOrToEaRrNceNBRGJEqOAkynqYo5k2q2Ggm7pNILDcitKPv2EWgaxi
tnEAlr7KJiQdggwZG+H498qpp3vpuziu/HAG6zshuATCPNsscZysWjQRVUGkUiCJXK8KWNw+xtof
RSOSdD2KIuc/p376hS5e0mlGd59sY1x533Th26/KGHHt01kmbDephghfScBEBZNAdD8gkrlQNLIQ
NelEJenrRF/1ATRi9TNKSxJ27DIPMdTVUYHGDIMhdH0r7oDqIPckrddyQugG2jhGoPoHuyZZTQpA
k2AUHmvdmcmta7HUgUQCN7ds2mFnarZppZQnXWiMWj1okzcxy/AHN0MGJ8dMWlQCjSqoNDKPT5s8
SyGEsSMjZCaqONisgloXLEiai32xCOc82ORsM9UqEsqGMo+TQt9g7gSwOoURjZlmiEmjd8BBYHOU
et5TyKvbp1FDM7XJMgmUGouPrW2ZzR33Ou6VPqxjO8jVIQzs9tc8131O5jdGMzyHk83ZiPdKY6W2
EKNqIbIFKFX5scxcCSEasi7QuCFxwge2MBYgm7Q3gQMXgrzlwLKhtCB5kuRUJiEQQmyJ7HBsnSLp
dupTvfoCXClvty3nsOQrL2Te3GIwyiNPWdoiYgnHrN672qDVr04xEKDqTs0Qfq+7DtesAUU8+pUG
0P62RWcg3AF2NomcsAxYXcmdgprGOz8j2rVctis9NhYjcSp3D3B1Sp8VKqyEdat0+uuW3tVwGH29
iH+yfKa8JPMEowbtWx+ye2NHoPnXfeQgJVgNnPR6Noc13DTKOhACe8pkC5fbmOa70SJ9lw9onkY4
uA17+d6xRXnv1lKaZAyoEXG7qjqU6QnyuXFdQD6iOVNnoc4WW8KT5kUPmz07xD76Vfo+ZYnY6qxs
McrN3VH6sUa0r0OuAwUZeBSUoWusUX2pmR7iEsp5qa135m05pfa4K10rfTBqNTkPltkijwV4Hbyy
IZzrTU9vw9qnveUEX+hQLEkFeWIEPNkkWPYl1LETSsiZVQzRrkdeBxeyq52XRnFcui3hOOewl8Mi
u0HXSmk0wiJ5qNPRKPnMJWVzu7Mh6vZVliRX1VDLdhchSxn2+pgnIZLfIMOUFiwT19wVOUCzWS5R
CemYFGqd1ubgb0oWufBFogxUmPisjA5toqmy+4IapWH3HuDuoB5jFB1cbhZClvUywD7eWiYtzv/y
owi7ZYl6E++WxwxKf/dnJR+tZuFHdmuOi+zFXC4DN1aCuapedvo28owwRa3QttTz64rzLY1xvRjh
QVO6mZPniu+4Q8WVhqjm0Dwoa1z/8x//43//r5/j/wx+F3dFOgVF/o+8y+4w6rTNf//T+uc/yv/7
Tw+//vufDh+G6ZhSGPwXvmbL0vnff74+RHnA/9n4rznwfReCRAy/OKLDi+eoEPPDx2PYl8aAYew4
6LCE6Zrvx5DCFroR4Lmae2irw33pp3iJhffvj2Irobu6tG1dnY9iW5lhZb5gMSufDevgl09Fe/Xx
EJduluO6wnV1wY9WZxdCd5B3XhY1FTJ9T7nq0Br26eMh1IV79XaI5Se8eR6mXU/5ELEkx4f2YOzp
om5pCOzj3cfDCOPCOFK3Ld4AZXDukO/Haa0JAlvCOMj/ij2zqZdt0P7Ha3GENLfJduVGuwfruY6j
NSbZTeDV249/gnHpbrpSN6mvmzZ3Vbz/CWHdl9iiVeqREXFNAFO6LdZqM+7Bw2zMNWAsfW/efTzm
clXnb/vbIc8eoJCdTp8NAUdZVl5KSTGYcSP55j7n0y3t8LNLXP68v8fjjdcdXUlDno1XDbqZ5CZk
gGFNrIwXrqtdsMEjvlK7foe//JP307j0pbngK/7feGdvT51FrKRmkHjqMbmZvdwrTtGp2/leuXcf
UZ7MX5ofLJcf39RLz5GqBDOtKdlAyuVVe/PKliKsoVGxfwziVr9mtyj3vXIN7+NRLl6bsqgbctxx
LJKT3g8zwIipJBkcXnrdHUHMzR4WvV1zQkhBy2qd3E2H8OjefDzq39dm2yZ8S8vRXZ6ffnZDRd41
Wl3TuNXSgb6bOZM7Kuzs8PEofz02W/DU2BLZhiOkkO77S6uDsYyJRjbXvj5F2lM0SlztNYe+8sdA
SMn0++Ph/roohnOFNB1hmTown7M7GcdNQn+R4ZqlN1z+quz9xwMYf733ZyOcXZBZl5npd4xg3+YH
95jtg3vaxJhPV0TjeoEXr/8/B1ym1TfvINJ/gUIDWH7t0WO5j/bG3vXoYNG6Z/rSPP+TAT+5hcbZ
shkngVY4DhcI9Qdg7sBu+7Nv+a8ZermHluSIx6My3H99D28uSfPBztcDnFL9GO3tHzCsVoC/t3zb
d9L7+PZdev/eDuW8v3sDhUUOOww1sHT6Tw2ZsG73ydR78Y69uZyzl84yy1bXFWO0nOx79Qgm4+OL
MJaX6t1ke3bDzl46hAd1V07LVax7b7wut/U1JvsdpO5NdW2s7Z2xjveEQ3/77GX4e2qy+Y5MxSRo
sZIZ9tm1xf0kAGWMXJvXbRDpEaPq4TdaD1vzCDp9k26Gfbj75HL/fj/eD3p2uQE2p3paBk2v/V25
HffRNYKlFaI5r/tkhr9wa03dZP8mWTy5SvPs85pijinaAgmw7vU1BE0SFWkFPUAW3KgHGpAI2hJg
tOvygY/tULx8cql/P1mGd6mrWzZbRcc+W0Yts2rdsWf4/uewgXJ7xGKzjx+XTwLswIbCrcFXjkzP
Mz+Zmf/eJ/Fo3w69vNZvvkIbDlw3dsvQ22EDMXEDk/ibs+b5rqN1tHrSNvUGkslmxFV9hIHxyTzz
95fJ8EqXpm4LW+l/TQKS5ZwIAxxGQ2p/DYgCQa1dd+soH8JPdumXL1VZBoYlpZZNxPtLnWzlRBSN
rPV0zJ4dfMrRChHoBuDmCf78AfTYKkYnucbnuMq2OBI/ncaXeeb9F8x1GtayyLsWJMezX2BZadK3
ZYeZsUFS5FJZLkFTAegJi0/e6Av31aajJqQuXYcaytkX60AlHvXE4IX28cl8D1GDBeP07z+8d4Oc
faF+UghEjDy8zHqqqxcUXS6l1U++jeWXnt2zd4OcfZoyjfJZ75croVe8IzZkAyO3WNd77Yv2Sga5
2LKR5vNY0nDtT9YNQ3w8uHm2DNLo1eusZXCAMRtrnXraQ7tqN2oHGWpbfLIiXng73l6pebbPhK0z
Jw5u0wX/maXl1SQGlG0EKlTlJ9f191plMpKUuoNjn/Pk2UhjEZqTvXwJZnKtco7mxZePn9qlAYRp
WzaHb1vyXb//1NJOw3OBTAX4D6ZCmN5B+fXjES694G9HWJ7cm3kLZYJQqckIZOYllJCj69n95HmI
5dU6e/XYrpItoRyXCoJz9hEVslKK/g+BNzuMfEftNtoXD9o2P1Q3vIf3oZesGw/n3Bp1zaHykqcl
lGbd3sD+WGMR9z5bJy5csyOULhRPzXTYr7+/Zvi8jdE2LaTpEROgi08YqrpIn/7tOysN2zEcll/E
Hee7Z4MKk9I5BKwNJKJGUO1KMiZDghE+HubCzcUZ5FgsuKZgATi7uYKEGjSWA36ZHfLOXbIzd+Ee
QeX+42Eu3LN3w5zNUbbTh7R4qdH3hfpuVN0Lwo81Dt5PpsILJwLz3Thn01Tbj1SZlnGckyTowfN3
QMzYsujWprlGWLP7rMJxYbZgQPZkiMBtXElne9pGt8rOSHob6chj2O1Bg6wNeWUwZ3x8Ay99Be8G
OntQQBQcktB5UNFzvBO7cNdt+mttP63NrdpGN+przmZF2xCjbHDwt279Vb0iQvim3+A+2wde+smt
vjC34FzDUsnMharSOXuiU5CaLQKEhVHcrUjYpH3755NLXtbhsw//3RBnD7PRQ2fWU5LIxp/GFgrq
zzb0xDpcd799ErbXhBZSPgpfK3jvXuIxW2+Hfemp649/xt8FJJuCA75MKuuGcPkU33/vhd+Dz2pI
Hxa75qhu47tsn3pEBMAQ8rQdD2T72UFJXLryt0OeTTGWjXbKlahbnfvqNXyC2rtrvgRX1M5O9pZt
4VZb/xy+pjfF3QBPZY0Q+/ifvNhvf8LZzF72bRJYDj8hrRuvC9oH2Zr3MZnC68ZCS/3xPb40PVi2
y8lKMqfp5+Xh2splFMcArzEbOgEErWxPr2f78SDGhT0MDU6Toq2jWBHN5ZV+s1jpWkMngJb2Oj7M
OLKCE7YiZK8rtQF9ua0fSO0Nsi3sPg9x4iefy8WxGRKhp8He83yeTVEJz20QkngIUUOP7/NKXxWY
G5HdgRn7pLp76XbKN4OdfZt1aKigLrjQplX3sz7vXOFEnLXzTz6NS+NwDuV2Ko5Nf22kJ598kEYb
xVrXFHHosJNkf8RD6X384C6tUS4lZGVK25C2e/YqqrqJQZFhxIi6sLkysxDHahiUGFkL8C8d4Y8q
BDHRw8a8h6Uo/u2SgimxL0jlUCChjHw281p1MiEEEMZ61LP9KNCIa/nu4yu8tIq8HeLsgcV2hTSv
ZIiwDcH8h9oQ3fZobq6RdKfXmMynnx8PeOlbcBnRcWzDYGdond1TYlOyajZ9419VDNIo10hqNs2a
zdSuXc1r8ihvo9v09B98Bu+GXSa+N58gUmeErQjl18Td0ec6aBrhvUQBVrB2m+GTi7ywRCm+NM6Z
jukaSi6v75vBOE6PE3YzkHMOi2NVbgP3279/G6kW8PmgdDTYnJ5dT1jnEM+IP4Jztyq99poZZWd4
8S35iyfcVNfGUfeW1df5pGB86fkprkt3DEOZFnCB99eWTnqzyEqWWhAhR6tmhZnxR7mFYP9NPKFa
9DKa42v0jtNnR8FLd9W2dEnZ0DYRbZ/Nom6lVcSplei2ISkV9p3VvXx8Uy98DHSrcTwLh34hNcn3
lyZ81bi9RsVpruMnSGlcg6hvYMpDl0Kb8snSc2HLaEtpUPNwbdptnDLeD1dlea3PYnLX7dbZjR69
8A2hgweEJDsYzTvt354z3w2nznYTlSVL1RsM11FxGOI/7mR6Nh7tj++h8fdNXIYxbcXGxeGvZ0+p
SaulQYPQ1X6E93aD4eiUrcWTvAfTQJ9NHjzt8FmBUiy//f2GjUH5EnhwODmkPHspwWzp1Aq5Nn1X
YIMg9PqBlMp1tT70V/0xeipvoju1Gbbtc3cQ+27/8TVfumT24ZR3OTHRBz4b3ayMsZsyA+/rdBMt
COkI9+6raD9ZDi4seq7uUqzj3jK1uGd7M9WCNhMhIGziI6vuhChet79/fCUXh6Acx56TQhkv5/tX
MiiIQUG/SEBkX1bbAj3H0UxUtBGoYNcfD3Xha/7Xrpb+vE6H3j772LApzXhZNEGkK+9FI1fm8Mkc
eeliOLVzxBQWz+b8YkzNTkP07FANYVrPWrm1qmg3Tcnx4wtZfuj7d89cdo686vg3JGL49/dsHPOs
lzMX4rvk2qF8d/rH9IeLDgVBNN60T9aWS1fFK+7yhHjbTbG8jG/WlpDtqYU8QKznvFj1Eytm8sVQ
+X/wdAS9zqVMZLJan63Sme03xhhzUR2z4OB+SeUnL/OldQTnA01BpgoApOrstrGNSgpcGGKNrxCn
5LfhGd3YJjgVX3u649nW2jbX8L+3nxUELtX03g283OA3N7Bi+xpbGQM7J6TbHho5T978hBZz87kM
4dIRjtObAKOiaH869tlgRf5/SDuvJrmRHQv/IkbQm1eS5dpKrZZ9qVDL0LPo3a/fjz13r6qyGcUd
7dNMhBRCIYlEZgIH54CZjiXoaPUdOnXecKf5OPlxepg840bbQFz/fD0a51wjRiPGKKnYgEU0R0gS
EooqwEFLbuBJAy/CcPygVcfRLU8D7TUDLmwdMuvrJt+mP40HlIyTpqoBvxKSRi5X+O5gMkOuYAxN
COmYrUl730nTldNlzZTgXVJ2SRQFFczmOkLEz0qLgE70XQtWT7H5HxKXkbuGTfWarhABehkkg1El
YOXB3Zv9aTMBngRWO6qwzVjagwPfs1NN9wwLbAsZUEkhrbi5tMfBKqmOCWBpLkFeWkeiukP0ucf6
zCPZ2ch5jhsFtaDrH27+Z944SdefPgHvC64gl2YMRNSivkWwQN/ZN/+U4PRttVuLD2VxMf/YEQPE
zDOT4a1XO86XuWHJlduPfkKK7IUrD9DFtGLQ86CASYakcHvpk5qnZlA5teId75MHsOsbrqf79FbZ
oePghxu0v11U1v12JV8uXHvYBGd2hbWsnTyhJs1Q73jTbPM79TfSY8mNszE/wIazg/CF4UU3eTTW
0ujSjjDluc8D0pLDR0jUbZApRot4DTefdpM/O1umjT8HH39kB7QxuXElj1DkrNwkF7MagB8q+zxz
QKpol4ucWjA3Z1NGz9llDBgBum3HNwWF78Ggw/o6qze8ZZOWbpsaaYZnh2CyGXIlijONFvdBv+HZ
4Vm3wSbzOg+ZmwfZT2/+6pygIaziI8kNsr1LJ+vuBPV9YeLTAZGSrbKHE//D5CGxukF8aCV+lnb8
uTEhfPSgyqS6Y+a8TT+nfeRq0X3TrxwN8w8Wt/v5y1tInkcTiDFzjCp6V/22TE3XymB/vEtGEMGV
5kXJir2Frjr3LpVPxnuAu574zSDXlbMGYAEoGWWrboLv1g+kLqkVa7v0Fnr8aYMcnFd+WG/oz5eH
S1exzPMYRNPcW3aEY7eoqxw+e4NBF3ueEhqzT3r9769IvHBox+g8gxmgFpN0EzIPHHLeAvhQkn1a
gMx0+Ov+9Ry9kFgwM88CWqppo9AkBP4kD2rQD5jRHsNd8yM/6Bt0agO3ueljF+4zY4cK3077qq18
vbeHA3Y50VVHBUJFd/4y/EGoMbpRMXGpFEydB/JzESIV2WsPgOPvwNh7qQ11S5PIh+sOL3y6C7vC
/VY3q5MTNNhFFt6Nj+9ae+W+vuwYaF0DGjubd86lY6kDPD3qYNDQT+YuNdMfzOEzzMJUFIXSnVQY
H6bpaEAn2O2ue7ZQXJ/fxKbN/RysA8+4S8t635mnNsa1bmvedH67bz0n9cZPw6Hc8UWNb63v3MTf
GcfbbtQtx8V2v1bgX1rduWqqAg3ggScej8cqPJb9CJ0yVFZwmEDi2a8UiN5mMrCLNCvm0sYr5vrS
STtVDFVJdbaFyVwL0iglms2a9OP6Wi74YTJ7SJHGsXitik/uZpQmO5UzmkDtPCEMKVu6YmHBjwsL
QvqXuxR6iSIFn66jLglufRgOZqWuXMGWrVC3oKeCCJks7O5egbCvMRKardaAGPEAO3Xt5u3KrWgB
+gLihBkunosaJVcxEzs2/MhJkqDinUW/M8gFJun7PA00jq1fqj8b61uvFvDN2H4P9VbeIf0VM14M
6EeZaZygM6qAalbOjXKUodtD7BcCq+tfdOHmxm+kq6fLwERpkwhVlKqChN2woKOdLxXWB+mRUYLP
cPN60GU/hA+9P98t8vtVu2+PRcPU51Y3z12Zt5pgVxoRFqi1ZO7yB/vTTfeOtxOlOAr8hltvex8B
e6+415+a+9Va6tsovjQtxBi9A03j65sehLb+zMryvv4YbhG2o8FYN17xLffW6uBrJoUcNLUJjOrM
lxNwiBhqCfPKx5Wd8/ZKeuGVeN3nxEwrxpRNr0k+qvRmNIvQ6tpdYE0ru2fFGREx03U0nMIjFBhV
nM5iNoe2iP51RezSGeF+PaA0aY0FzlTFM4kdCfNHczyu+LFwyF9aEdLAWBGYljkvmR/DV+ahlvgS
M/T/Eu2yA2yPhqt8DJT/Q/QvraDJSQQKjzyqivi7mqYoM4NwiUYSKpMvzE+tuPa2HjFfXGhFULGy
mDIXdpdSjcg8Vim8B+jc1+nDaLwrNNhmoS9JFG3F2II3F8aE/cRMXSgNMcbKYPBR8Nqk0u+VLDV/
icubpWGZvMsVEPM0oV/fumfVoy7Sc72jZEb7yt7NbdzsF7xJbvbMyO1ttbU31+0t7CVgWiD0KR1x
GdMFjwao5VOn1W1vSqSNYXxMFGs3U63Fqw/Yt9ciSugAwubBH3qeYrMRLuZA6zPq9o0ve/q9/l5/
6r35tglbEYQhG0DGCAilbuC1H2AL8a/7+fYcvLQu+FlCq1MhUoB1I94PAeyIaFVO4drlcikaz50U
sl8Gl5nWxTiZqF87+dmQ35nB3raRl3RWQnHh8XPhkSFUxRrLOE4Vox5etaXu5zNhuhkO0Sb08338
CSKYvfQ+3+Q7VJefry/lm01AIwLY7FwU4EB901ayhgqJhFKOfb2PtgzB3reVuYKMe1tDvbQh9pLY
8lMWVPC9d1vGLSHZ3WZ0b9sv2m/Iuj6snZNvNoFgTXi4wtiKcNmIR6di2oTzNJMeMQkqfzWc/tP1
xXsTh4Ip9fL22lb1AJQC9QwtTBF5MRE5rh4Kmyb/dTurKyhk/Bw0OrIYGKo3yiuwptvLvRt5I+Nw
8v44ruyvlaAQHz1KIhlxkLGEiYI6N3Lx2SndXndpzcS8tGeZMQNllwCbiv0UXh1dZYa8WHm5rX2c
OU7OLJiTwbSQjYXBTA7MUCEr+ZKvNibmT3yR4V9DAITlDMin2SycWHaUWIxJM32MANHrl4EMpgPz
NT+zja80qq4v29vq6Ks90B1cP2ewrBgJgVJoDaLIDPZUTERKTzOl8mt3YKY1/as4+GNs/ohnSwi5
UqgYGsbga2ESGmwOghgrDr05IgWHhECQGFNqdSSZfHWnZ5v5Nj29NLeAO26MmwEG1FUo5Gsn7+0n
++OVEBiMKvXWAPUyFudRkWwXHF4h2quDIssx/seQEBsnebAyYJekh4h5x4rB5bVc9/YZJKyeeBIi
LxNXCiaQTU3T7fAF7GG0TzYQj0e7wQveWb0fN3cjOIu/OIYF48L5WFVaKBn9vIdTOKWL784JHta4
8q5HyPI+/t9VtGXhaCzsQAuYgox9manUybo/kSzatSHAt/CKC1/Ail6GemC1ofN6aqBMUkK97gb7
mklR2mBQ6u+b+9Sznq/79eYKJVgUDo8B/AjEW3w6pTreTlXo1VXnN8xHgD1EDjffF5MER81x3F+3
O4e3GP42YyXASGydIXchg0QwhzsKjJ0+0hnuSXkJnR8RJ1Y8fb9u583tCf/AH2AG1MrcvL9c0dMY
9ifYwaAy6KkQ0N0bd2EWQ6LVjfRSQ+OHivOb6zbfzp7NRhkksHQqrbotdlDh5in6WNOgLsvVGw3B
P38aoG0sUK/yUEmFY1YK2ttGlax3jmT1dzrEXpBIGdBvSjZipBBDvG9nOYrGLqyVVLe48AYQZKpQ
M/BDWJAjhNxDUUVsl6pK0WPQ0vF+RLPpTm2b4FBEHer0K8uxdDrZJgNEtHYpOotRHRW9fjylKKH3
Xr+pn+qdtJlhc9MGSvTbtc7dUro7NyYEdIw4TzfaTuRDbNRt66g24BTJjZXBxsVVNA1uqkAaDF5V
l2E1QlI4jZoZoVAg3bQQoKJSl96ZZfaoZFO4soDLLv3XmCXknmCyy8nMMDbDu45WAsna77/5RFwc
TIUhL6ANQuI5nkK9ljtWDQbaaF/uXidbQSUdZD/epLvTyg5ZyqaOLGsz2BC0hrj7a6eUel06cX/I
qm+2nr+kR2dwT7L1dN2vRTuqTNuEOqLN01f4TE1Ln6wuuIUnR1i3f/Sduuu7X9eNzDtGTGUOzSI2
PLPbAE8ujRhWmlZGn3M/yTVkVB9Hu+Y//daGdLW8hW3sujllKWWf2xMOdFhP6QR02DPQIPhi3jBh
5sPQe3cM3dMdWhg73vbtnbkf9+h6rxyDry2Ua84K6cOyemVABQfjrvbD/GijTOI2jGFOfv+pOMwX
p9Ouu5ULFxKoH+EnhlDHyleZOHD81Um3pX1BemXdVVo7fN7LhQe0NyC3JEX+9Hj6VH+39tHmyIA5
ygPyD2UztzzNzcraLwbUTD9AQ2DGcAtrb7VmHfYl2XOufvZP1j+e7xjMfEFYzocO9vQh/LhidCl/
OmdGhTXPKN8oOUyN5M8RxgpGMG9t7gTj9vV6f7hubXFRoX+B4no+n0WEp6KjXpUEKU9xp6AX8lul
V37dwuIa/rEgPsSlkz3aUcvRr1Zb+F+RJIMcvM/WtsmaGWHvJ6XpHKMKM3NtvjugsMY4RvKr+FzR
qFLulV8y16oTE2Mr7i3dOHiD/e8COvPXPHuuNHagK9CWkdtK85DU3cOpnTjNTQg7uRGH+kp0LJsD
Xkk3gCqYOAaewGnbOynmRhndxepjlEMeBquZqX/SwmElOJbXlNECi4k+NsD852e+6blawhlDcDRI
2Dul4sMS6BZO7F+PkOUY/GNGyKhyABuj1GNGMZsvSp1xTOSfrpt4W77mjubMUxL/cUXYyUVcBUx+
sG4z000t38v0mRhS9JQ92vIPJ92DTqjNPOkm21orq7h4Pzy3LWxovYCstU+zeUPLkPS7CtNoGowp
HoSDfvPp9BV+OdiI1ypgi8sKU5ICEB1iKXE0xJSz1Oyj+esxGWwyGRw6z0n8Y3yXccyXj7a2r5EV
jtbgPovp68yscNWfivTYwNc3r7S2RbTnFg1JZJ+YWVf3qrbaLl46ooA0m6o88z+AjZ/Pz7MgTYI2
i2MHCuR6EzyhoeIhm+DHvvWZN/YOMsXeh7cNEAfCB3Stof0+pPfVFm72tfWew1Q4K89/yCsC/OyH
SEedZ7fND9Ees08dL2KFqjRqCDe9zwzEVmXCkifCygm9VKUDoArzBd1TYOW2sEcRRq/hEG7gMnzf
+Sz4Ntwi6BUcpB3jWr708/o+WlxtIJSUb5mPgYRL2EfQ6kWxbCMlMDcX0LOpf7c39k7/3pccVaUX
7Nv741fHiw7WzbDjracbYBMPDIB463NjC+mJ6UrOLaafVfCBwpcva9TvKrXJfL2LD32dISOHpLwH
T+Sv616vGBK/7Dg4VlIhKeLXsrQDrPoeLsCnqKk/XDezkNvP/XltkZ8FUMKDMU/blqqJJbuqg/As
pAuVeQNLIArMa3NVy05B9AA6iEaR2E1hlmoYqhKNjVJ9bPJPjXoowh/XHVrKfPCazVxYlPuBFs2/
4cyjTsmPUTchIYYSikeR4VH2rC1sFt7cW0CVCfzIWjtq/ujiLjw3KRwmfKoZ94FJfQf/Nm/Pdjtv
hbWkvrTZz80I+yCWeXgOiNhz7KdezMB7nP9Sm8Jl7nflgrGQxi/WUDg9utgekGfFUtwo98WInnw1
bq9/pzUTwkZKZDVVRnRgoTBtPllwigdOvmLi+npxIl1GQiHDrdIZfJY2/5WzSY/2p7iavG5cfbJc
DwAYAi4t9dYEZ3KBM/P0F7QLJuSq7rCtv0+vvS31nbZL3uUbiTFWBFEeB+bBki256l234UY/Tyw/
X1/dt8BQU1aYNWImjNCbB7eEX2QUnXKSUCBHkTj7DpPU52Tn3Ldfu431fkYzG+/WSrRLe5tXsMHk
FsBQ+xXmdbbvcvtYxM5JTWFwmXaWig5DPfzOunqtdT7HnrjZuPxqFvhC4EEiXCyOudyDTUv9HPHN
Mj0w8I+G22ft+Dmsfwdroz8LYQpLJXRp8zSGwqzw5ToWwwAMoE5RBQqzvWWUXyCh/rnyrRaiBxsk
RIMmA6O7wu3l1Fut2hiQcc4MVrDbufU9YwlcYYyY4W5f5ypxdLlGfGuSTf8ZoXPE6K//hIWdosrc
1ijPgEl902zpba2NqhbCwmaI74/KY9mGfhkTyO0KDG6p/HxhaV7vsygJBiNmfr+vgDJFD8a2pPSM
iO6NdhN4jYcGz9pVZSFaLuwJ36/J9EiaCqgf5R0QkgzJv9/q9DFhuJbGrG8VPJ1c88X5hARn+w7C
5931hV38tGcLOy/8mbv6YDZTgTyLnx7mOnuzh45s839o9ax9QHG75yN8xTGvpN6bttU7+37a8qiu
YSaAffYR9YjAM/fRdi3xLez5i9UVzglYyZFXtuB1TWCAsI0Hhtzdtvn3V5SZ/YtKAZOT4D2E7WE2
Oei7gTXMs4kJGhSp5KS5kQwUkWqpONS5crj+0ZaD9MyiEKRGBDFBWXG/he68eJ6LX4lXfoFz7Pe0
iblWrh3si8t4Zk8I0lLNJmMW3fFbNdkaZrhDUvmHAyXfdb/mIBAy58VCisFo2UFW8Sj0K8veyCD3
TcdVkBdNh++jvtrAXXbKNrivw5YPQ+9l6MP0WyY5/Po+Ag3TyZ2bxlTuvHk44XTgR8wAwuhxDTGz
dPDh5B+zwlFsIh5R1shJ+fbH4Yf9ypA3VQh7eyjokkZn0KK5Rvi65qpQjwmMVIUpOs7gl32ejNS1
w6fU+nz9463ZEHZBVsXFMM6ZRJEf1O7rJL1TnGrl2reYRc7WToh7NJesXJlKeLdPPwz9zql6D60/
Fx2PvzEEhb1Cq8bhGSUEfBjSX6+mWbl2fMg1lDyrwYfTwXU0aXN92RbzPzPQIH9e6XEFS1ZhttJo
QniMKNmLgQojY2mboT9+r+vYK8zbYG2TLX4nZlCp3xqMioqu1YkWSGY9QG+MRnORfpV6bdMlv657
NX8IcScDHQSSQHcISqr52Dk7VuQTQ7dp3YDFMRSvVCEY1tdKqEsmoOWDvBsUJOUcYeGKbFBGpY5T
P65PCGznde6qnbJyPK8ZETJSiMTV2OaoUkQOig3ZdEBaa//vl+rcD+FkrPOZgspGALBG/y84Pirp
SvFpzQfhDMyDIY/LhopASiPw0Jd69oBoPJpp1/1YKrrMXDmw5ThwQ9KNuPzmJUD5UZ41EeZic7Rv
GODZJN480BbDQLl2cVkK43NrwpdBuTQzAuSzkUxLnzgvRiC+w15qm786JzRqEBpYXguGdeEDJZmW
Kyhko0PyGyXSBHK1u38YlYDCqq5d+enTPBK5duYuHvLndoXvlp1qxQLgONcMG15p00sagTGfOciZ
1XtMTS+RVz7h4pqeeSrs2lHKj3nVYvEEDveE4mmIEoDcrkbK0jmvKQbNd8pzgPgFO/pknpigJeRH
SLq2il9+m8sfgxe9SzfTroWbr/GqHYW67fUQVRe3wh/Dr4Cks7SkOqdR0SwMd1uOe8cr4u3pY/KN
ayi8qaCB7y1PpiapfkFwiFvHc/dxvgQgS7u5/kOWF/q/CyCikZnkGSQK/GzJID2kfX4Ta84hOjp/
s/PP3FUvd2SlVoqjNnxPxqnq97KeN0+pmq1BkBe/psq484wUV5itu7QyJRbcUdas04OExibM4fJo
UGk0DWR8WgkF6hbhr+vr93YwBpjsKwEFAQQ9lgi+UxJLCox8lof4Jj223xlk5Rvabnebyu60632I
wRL3+NLvYZUPXWiR/Hy31ghd/IgUCUHWvP6GOdjOgokRVKRsEDmiEdQ8IF6GLqM2oSnZlb+ue/sa
luJpeu7t/EvOLE3DYJmDQ9jqO/PG2M9Du5PXHppVRN7i/jhzSUiqRhKletVy9zWc+8K+Vxlquu7K
8ppBBkTlx+DWLRhoVCPQJyNJ/cju0aoKfufoLitS/v26mfmfebtgf8wIKbtHG6nWjhx5YdbeIOPi
aafypkEcSEPd+7qp5SWDZ4w5FUowIuyUmavMjOsUMop6LweQReTmyh1kcc0cWChUFQJRRCkuv/6x
LvI2nivgQZTJnglIDRnkUD1EzXH6ed2ZBVPMhzKuwLXNgot//vOzQGuOeh0VMp+noksRWQ9lAeQe
AajrVha+js40hg2lM1z/3AQvrUTMS6hmqCR+NnzTgluIKg8TE7HHJlxZuYVvw7iHDK0G+Ai0uAR3
7ATCFWS3E7/k9V/x2pr+Ip6xoGtQgKvmTJ106UpeK9GJeXNUp4rjfTik35Vj/0lLpL9y5I8Z4SqQ
J2leNDVS1jp1N3QMXWX1HbL06SGNtYAJMYfwBq+XgxJqmL1mi0Rxvx8VhthQJ9yFx+rr9a+/aMjW
NOB36py5hfdvRTm0OtJ19tsq9ZriuI9Rb0zKtW+/ZkY4lSh4Nzn4ygQRvhQJyhe6Yu6gfb7uy1Ik
v86Qz3TD0AgJkdw3XK6D0U78KuAd0rxHl9HTJYSeecddt7TsDvXk/1iaQ/1sZ8ZGGMR1biW+lclu
386SUdW2KKc1ioh5WYTM+c9U/H/szL/jzM5RUeyOe3BCnW5mzq7RknMTjzr2Qd9LvrYSCwtXhwtr
wnGQq+FkZR3rlyidPqvw3qASDgmXgsR2mv+w00Bf2UlrFoUNezx2RWeVWIylYVMgLaUWEddc9VZu
vlTDintLTyIoT2GJ42o0z4IJ8dEEAGFQSc0p7rabEVaTFJB7/PkEp0n1cU2ZYzHbnRkTQiSgX3U6
KsfEt5MPVVhtzHhtCmExCGmM0heltUG8XwYHYu1FpekAvFD2vB+PxsehtrfUEvzrsb64q87MCBni
FHCxYwq98Lu08OyqdbvqpU1zEO1rV9elXiwf6I9HQpaQnF5JZC0sX9+s/SfFT77Nt6uZnoSmNgIZ
0fZfs4HPZ/iZSTEmmrCuo4iCv23WEN8Z0zvDiiEFHoof15dx0bnXaX6dsjQ3E+GZFZiDZvQpFbkZ
62Inh1mMQ3+G9iXz7RZtiPwmopDmD2vCS0slTuSWgH//Y9gW4iRr4h4VVzv285Ys0pIT5T2vvN38
xkIoyVF2KWiUVQbiNYdFpj2Q4mgKZpQ5EV2cG1UI06NhCMmN5bU+6qS3FR2cVeqi+YOJKfPcWyGG
HC02FdmaO0atO22bQ3Lzikz8Ut4h+0Pr9C96GherKwRQPKk6ZJ58VrsvGPj4GmcwAodrXFbzleKt
V7pq03ajmyl2S+suRcfb4RvaU4EQcs3MYA8s3rHHTacw7nRUbtk7K5NiSzvfUv4YFVJYqLW1aXag
ZYsBHcdZXLa/bTSJF2S+cp4unQNQW82soUgd0Nm8TGVxrjTh6UQVnhHF97ayL9rfw7HbqcER0os1
tMLScBCf7I814ZwzMjsIpLnmP5+qip/6aXEznPz2a3aYCwwSCKhoW3V72LP/Llr+mBYOPCesVRXE
IlUkxco2dmzZfmKkzY1V5uMK2GvpVc7zn8cwxTK4b0QqiF6R69YIQ17EvrJNboNb+71DovGDvXGn
uCC0N8nJPXboLpwOmebqtw01l2blyy4cUrT4NWZdIEebVXIuv6zTMZAyBTzI8tDicNL8BErHI25f
z64LoXphRghVI3OcJFIyMF9d6tIC9CuHHMPMld11K6bWPBJiVWsb+HNDEudUFm7aMI8vPU5av7Ju
SwONFx4JQaq2ZqomBQs3lfU2ih5G+0E5QZ2XoinL/qvan0EzbOEX84ai2V5fzaXK3IVxIUy1LJDa
9oTxOXRKmrQfpxftc/EupENs+sNe25+8+fjoGJjp7lU0lfn/Yisd1vpz83cT8h4/hCuOyaWN56mQ
zc0RZd4hBdamR/dJl3lDs4ZlWPqckAQCF+ThSONCcNUJm14OK4Mq67APQs0tzAenL1a+5poR4cUY
KGNVDRrDnJW+MTN9f2T09hT8RWCeeyJcMDK027O0wxM1GXi+18CHH6q+9q7HxhJMeWZV/N8FE6u2
rd51Ix004N3/wE+gHlfpcr84lOJ3xo06a4s9DrmXrZb+lzb5uWXhJgpVUZ47JQ7GoCMQs2aymIr1
Z5Pc9cF09W22TXdR4WcvKx4vnE6zCI+sMBwEp4NY8mlHVBe7ga+n75ho97vT4wzOkDblD4sqY+ea
X3gYGegOrCsILpuGYAtAEfBRsYuTgkYx1Tk6jcFxjyCY6mPsBe2jHDgbm3GBFU8XLk94+seckHS6
NBj1qMXcPE8fBFsY5bdKwOQMwIanGL3mm7UNvvRNqaVBJAaCkENPPB+UMGeEiXJ10Xwu5HSTdM+z
jHRSrw1UL2WSc0Pzn589pelc6pmmYaiNEaIvfkVruKw1A8K5oBuZEWYGBrJR+2oW9R31ybWry5oN
4fskTljYeoGN3Phdc52vjbXTbe17COmwjfowT625zTUNXl7mnhn+0CCdkfo1rNVSTjz/IEJObPVC
S5sOX6raiErXGvv2JkKxa6eM8RoIcG3dhNRYOAPE4zm2JO2XPJIdx6frO2fRAMRg83wt85eaehld
2niyjyeHR/IpivzI/Dmt5t3F5WLIbp7vBKopFuqiNHG6KKawZWT5TjG+RXq7i8O1x+KSH7yImcQF
2UfOE4I4jC3UEI4QaijNhkfF3pKmw79fKVNTgI3MdnSRWjk3kxP7gmQa1PUPTcm2uXVaebcsJc1z
E8LHiDooM5HfIIa5AMbZTzWy3LmiVWvfCmtNvu8tRQ3PlXNrQgY7Zomq9REOIe96E+xzyYe/ttgb
T8Zm8Hpk270Cbj232NW3huQaz9eXcyks5p6XAU2NQo9LOBOnbHAGyeI0LuKnYKj3R5pEDErt/n9W
hBVNxyJtnHQ+Fyqq3m2/0STZK9vT/t+bgWZepxg9ExKK6Nmes71MQmJ86LSb6XiCV7GAsXnFylIr
37CY80fQkaYUh8/lZg1KmI0zxo445f7hJkl+OQ/co+GLq3a25ZoryWHpG53ZEwt1RW4FyH7jVqBZ
m1OKIqqqu0E+rFSLl81ALICmHW2QV7fPTrjQjONsnJD1HrrPOlgI8NWeEq5s39cbt3gjh0H4v1bm
DHJmhecbxNAx9Q71vVy5p4dqC6HAVt8UB+5irvIZScn7fPLGO+2+9ZXN8QW1Cv8vwoS3wEzPBK+w
JZxRw6hnYxLzfq9P7/Tp+XgcNikd5+tGFvc1wfFfK8L5ZPejVkoT3dd/VCtzvzgod/S1H7t9aHsK
FMbmPtxIP6VVoeWlJDzPCxkz89Q8M3W5xCcNmrKmocVYOurXYOoaN06rle+4ZkPY0V0rtVmS0rJP
2sjrj8D+Kf+X7soazjtJDJZzT4Tc2MZNURc1TfkOmeW4cNsa7L3rvJTfuEZzrYRPwnSb2nU+jbk7
/Io+rIXKUvGT/DxP9OtMh76Rqy2KRAn0GD/jA9NuMIYxdDs8h4k3C9UOG5vnynQTTT/KterLwkUK
w2QxClowxYq7sbGTUG9kDOP6wdobW+vl+G4uRkabZMOT6TB4Izjh16TzHq6nExPpOdq56Nho/x54
cvFThC0b1sgDhyVfQTebj3Esf5ZzQLYrn3oOGOFTXxgRbw5jpOZQ/nI1vRv80NM+zyho07Vd5lU/
rNKKr62ucBGOR6U3W526QP5FvdERFTz90rMnmZIvJB75JvsQbCe0h49esPZGesWPX3NUyD7aCb7s
o4aj7JnGnwBMzd9zJlillEiYz7Tq8dZ6qtGnQzznu44gh8Rw68xaZ/q1nz7Y23SDyu8+e1R93XZH
N93NkuPV/V8QlQIfOY9CIYnxdkyCaZ4VQawrNTM3682VD79w6lxYEA7TOOVJPlZU3jiT3HZ4rq2X
JFihD11IVvhB7Zta9FyPFmxUE1X2fn6U9Hr8s5Wid3lQrVUXXgHmb77rHyMiCYAZBImBJB5vhH27
kTf5dpLdCF1B2W20gxHQheqYw6p2pexWdEe5wIZu+Ks4ba9vpMX1PPsZQvKf2tg66RVfzICvVJfr
n2k93UX1mvbfUhH8fE1FUoDeNtKimver9tj5xjbZWPmhMW/s7CW513ajn26M/lAlO+iJMuN+DdG9
cEW/sC4cDA5l2bEzOOKsUf3e2P0eGPTgyZP2GB3zg6nXa/wuSxwlNH5QDHcc2n1vDgJlKiIjzUBt
DdvjLqezKMWeabFvTx8tNK3mMRvrXYvswhDvCtNbm/lc+qzn5oUcbIza2MkFvb7KkSjMKX7VvNjH
NSTe0kY5tyIkYTq1PdellJOkKFwjD/aSpW6ux+eaCSHzKpKRn0AJ4Ej+bBWAUlPd//9ZEBIs4wOl
PQ4gfPswu5XHcmuvgV6WapgXwSCkxahzqiipQXzmd52v+O3O7qGo8OqP0W4mTTE8y/S6X+muWCvr
L51b5x9IyGTz1lY6lPd8dvhTUjzp6m9zUjf62K18phVDYjabirZ1wN3FfpjfD9Ktw5CGsw1pIFz/
Vq+NRzFrnjkkPue7pDXgNGEl1ffKdvKT9xoT/rU3fD4eMk8+nO6+qlvK6SkHs7JJtorkjo1b/WsV
CZIJxAYw5tPm0t8gO1KqwpYRs6yjVW5QkfO6OFp5NS5v4D8mhA1s9VYKEIMFrcJuC/3/Ri5Lv5+m
le/2NjGSnBTqIvOlEb0KIf2filCVtNPAVUHN3TH8WRrqwYw+hnq3HfR/P4iEMR07KHwwD+AI0Vjb
kTOczIRWoARhwOl07ziDVzrHr9eDZMknfZ6HBa6kwMA9L+3Zk3HQGoC5jcNYuF1v83yvSc+R+pnq
EGQta2iVt+lJg1b6jy0hPWlVkg5pgS2rUpJ7yVKknRQpv6879DYWMAJenroLlhD3uHToiEqLZFcT
BB02stLh75P5Mh3XaDMWPfljRKwaVDx+i+MJI5UefQ4Rm1CH9F8XyhAAh6J+7ufQXNCEU5iR72EI
bDPw6err0U7tB0tCza2eNCXwlDJvutaL6r5SBl/qGm0N/fU2R2Geyj9BwfuIks/lMmrHk2VWkhEA
VY9dtb8r000xUSlj/O/691paSgKdow/JU4iJBD9V+wgDvTKF3B9nakeenMG/zg4zammuv83X0zeV
KyXPy2OqmFiwirskLp/aMr891uOH644s7SS+mEn5iskXpLkuV6zrUe6UHBX660DeHfWvuSG7ebwZ
zNGX0sN1W4uLxny+o6HBC2RJyEQDrg5aga2xQZT+p6SsnYULACG+v86kLsvGhcwS8kJcS5Hao+3n
Vz+oJxXPiFHBJPhk3pmPQ+pq32U3+7D+JFqMOjgHFADPeCVOe0Sa3GqOFYS+XRzj7qCdtHz4Rq1Q
dSKUICVN3bLCSe9fX81FqzTxHB2gHpT3QqyHpR40QCQAPKXybaIVkFOj2CgdXVlbCcU1S8Ldpleq
Iil1LMHs5cUahDenYacfEzebXv69Tyh6QZuCaiffUYhGiL2hYjP10AcPb+f0gIvgFO7qU68FD4zR
6c1NSa1f/6u4/K9VcVA4liRdQUoi9E998j03h3FjOdFaC2Epw5+5JpbVgbDXxqAboa8at5rZeKqe
3KnptBIUi1bMVw0tQPZvphWUhAHWQpm3WBEfxrzZ1p3hFtJKQCxaQYMRJVqdm4VIsjV2zKZHNRQN
ddlviyoGRFFDetSsfJc1M0KSNZQ0V6SiC/2QmGuZ/EmDwg2DZHM96BZT4Jk3c9o6u0ycqqSIYzTD
fBUkmh3cVNmvuk53rfLTzrqf120tbSXGjsl/wDVh2xC2EmrTeR6Vx9DnMh24ajR4XRDeJn3w0ZHt
8i8cg6fkVc6XU0rMS13cM4YnQ6mkJ8VHJifdsvhZlo1/1CBpKIqP112bl+ny3o42EAQeUL6oFvMl
QnZ3erMG7BDAgGvan3vL/qYdpZXoXnhlYYOfDEqeMjqs7JefSlGGRu8Vlk99P3oz79fxa/SxuJ3p
t7+m+8TfH5/SL9fdWihrXNoUPlmp9/RaRmya36QPg18+le+jG+eBSTAGGp/lyEUH5kby61v56brl
xQXlEi3DU0UTWETbAVjo9doMI19hJKBVf6nm7rqBBfg6rp1ZEFyzzTQ3LQkLIa0H9Xle0AwJQOn0
s/dnVc612vli9J/ZE9J7VdZGMkyESN1NbtBp3DR6l51J0XzaX/dtaVODGQLhNQuOovR7GSmBJpeW
FqWYcsbN1GSlC/ytdavKZIDQzEY/X3sxLjtHqRZSJxKjGP/tMRkSGgORn8Z3QR248sRU/Ol9qK7d
chYNcS1juBa2ozf8Q6jDQf98kkLi4nRnmPX7XP1Vyg/BWvdv8TbFII9FkuBi80ZxoXHMprTrDCae
TbsZ7uqH8ddwW+0zyBy9ytX36st6e2Up53NxU6ipzTKxosB1dTqNRz0qufYWxfs2MELX0Y/bspr0
lRv8oiFUfLm9U7tjrP0yQOQsCtIqOoX+oGX3jLj6p6q6r3JjpVOyZkbIis1RrlN9wszU5Pf96alQ
oi1l0u31aF9KFZBa/9cZ9dIZJw2avnWwYrayjwasZ48//n8WhLMYxhPFCcc89KuO14EGVV+yku5e
aerFA+TcCWHLNjTrATrhRI0mD0/D2qtApR6izFWeaeDf5o+Sd7yLv1s3jXf6MOzmAY5Bd2V/2A0f
kw/tyxqeaGmjnf+g+dueXQzyUJYqRsBCv5ks34gKNznlO836kkzZSiZei5L5l5xZGlU1MTtw+D4c
oihcviTR9wS12eufcPEkO/dHOD3j9NR3co0/6SF+N6CtWXoG+rn/Q9p1LcmNK9kvYgQ9iFeaqq72
Tq2WXhiy9B6g+/o96Lk7qkJzC9u6mpeJqQklASQyE2nOWVjo3GaYoLCQe50BZL1caK0PdBKFeGHd
z52v5G3GenaTTojP7Wi+5xeWr1/Gl+WTm/ta5Se/9Ce0XL6uaB4PAZz5F2MVFkZS/9wRyfkUpj3b
Zib2GCGxXiRhQis4IMU92QxR/ogxZMw/ovdoB+whBsBwpZ/Xu4KGw02BLLD3A3MjgNtjj0N3UTuh
qoS5qUR4Xdto6cI4rJx7aYFjMhZgxAzN+JYZ6DueD9z49jeHeCREuqQJ761GpxACjpWD+bvdWVf9
XQJM8uULuyyeLcALLlfrDfzudxXW7OZ1JKi2OIAzhoeVLHalmVqsc4hurMan4A+2h9FPeBe6taq2
sikKJXa0QIEj+R3iV+NZuRPXOZzDbEfdWO2oNzGfzdYX4Da/KLZUGGf5XqAXF2z26F4DVrNkZvSU
IyXLIaw84FKakcDK6MIGa/t/UVpvre1YnPj9yNbYTUtW8AAhfMiLK3s1b/tW9zE7cmkmZXR+aVtu
6ViUZHAEhmLOF4ii8aey+tUqKR22TMqxAMmkcEHKs84QwMLa9AFk0l0J58EwCleB/uTCe25x4YAg
NT01tT9dqDKqb6/2c2cnGRUnp62rM3yAICnFc+Sl3jUB0Gtx7ffMt9Gbv2v3Ux7kYE44zHt24z2q
vmHj2iPXjuuAhKtAfJLUp00RvOn9AHtmrn4+813fpf4Yz4qAWiVGVptuzXpmQgxp8yCt232Trr6R
MIUn3FCZk9VIKlNYZZ6aFcSY6RMB/NeEBZ1XStVCJJ3J1mrI6AgJWaz7NqcRAS4Td5O/EYM+Bguo
4MhmyQgmVtvrJRhWsZDuV1/WQWHcLo0KvmpzLUdCJGtsLq2Zk7YDkk4xBMBJ8HkWByaYWs5v2eah
HImRVGw2yyx3RogpuxBjQoR/HJgI6NpHAiTlolXiOFMKAUPe+xrmmjX3dhlSRQSyvVvoAsVVQalF
zofEUxavk1OiOFG0iW+lxlPWgG1mJlRx9pv7RTCT5yHD47zL3eOlORdTN+Lsbc1n9vyQdK7KEW/K
ABY5ijZg6nrHA18NnGeOw5JQv0x/ig6h4RO9HcL6W3oxPLUBDZWglCqJ0iGtrWWMhg2JWenbVfjV
/bZeuIfsIHBrdhRjOuyTKqTZFAk8WnA7AtXXlYdUk3GsUk2I5KQKqvqaux/nHcJjE5lMnBSy6KCa
PvWG1USzxZwAMN2x66SagxUjYecvz5bWoSAK1gqM1GMmTHIReWsMpJ4rpHG4c0EABAg2xh2NZ8Ud
FbsveSKAR/wr5l10ZNspyzgSHrMGBGj3l1toft/EmBxO/rsFyddoceO5gI3OQiAAhmUz+yz+nPUK
P6DYtbfU1VGUgkf7aLUehGDNz8BZCFk/3XGKQvz501Ftm3V6/jWiIRYTbFtn6odCsw6xkf7gtMT0
odWpMjeqRQl1P1oULTOn6EkNkqtJR7jiOtcgRzw060AVqxJa+04ZkNszkLdBw6j8FGBdGU9LDEEI
lXkwu+RCZ33qxymK8aN75xn54/lt3FzZkUBpZZU1p1pFmyzU7F9l+ZqZ9zRXITdvxMkAhv6zKPEN
R7ungWEDrYeQgdbl+tkIB9BAmc/LsnMuMSqnRE7eesmdyJPsXetWbHIMyMtempc5HG7rHVr5bg2M
zILCJAnm/fi1vekUcdaWWCDWwmmIoA5lTEnsiGrExPQ1C3u0grovXRDfZ5HgKnPvrABEVPvsLlGj
1m5sricAHUQ7G5Lr8iMESegsZvMAvopDfCmmgiMPNFNzhEStQOpTdettr/JInrRKPZlQx53e5AEa
iDyXhzU0stD5jOHAkvjOfo2mJzF1vVdh822lQU6WKpl8grppbncMupoiA2Hsqigr/O4ru0D8MQfo
z7zsH/SLMgBtvaq5acOfnYiWYs+cx8nMYqy66L/FFN2euarVbeMinkiQvE2dZWTMWyyuwsiEPY8g
P3zuVGxwGyMbSJn+OT0ZACRJZ+r2A6QYT+4+u+AJYA/cSPRpi7QdyHeuEvBQBcOrvksrJN3fcDIy
VeP0xkDF6WdIyVXXRe1OL/EZKQ+a36IixMHKYl2AhvKCfAI73at+7YEdfT/5qtzgRpuakI2GCYCg
oK6riwt1ZI1sV5uHWh8zlKLAYYqnpw1eWNNHzsf9lkXj1cJ96xI8R0jH7PRrui87THgkGOlFZdE/
b3y36jgn3yI5MTrY2WQNHLyzT+aloDZEonRnvsY+WFWUebSNvtfTlUu23s47jwzJBFOR+SSJksXX
DJ/+SFzfQZ+eaFxPp3AxMFYY2UkoaCcSNb3Etr36s/2SM+DtXLqWhu1nIS/97AKhaGg9ZM8A2Iji
QGmUNxzqyQ5L5koDdueorRA37uiPNUxf52f04AdtlMV+XfrVswCCMX6ml6pM1EYT+eluS9bKnfMl
z11InoL2OolvR8CXRtMnMBBf0aC4Nnpfb/yOX1rRcuXucj/bqVR926T82WrJaAH4GwMKA86bISe1
wGiu5vM4qQKxbdP4R4pkuNysNBlGlHCfBss3vZupVdCZKpYhB8iaVeiZxbGRzUo8tISRZ8qQZiOz
4mUmPlSKvY5VRQ6P6zopGzpBzj9cPMXegi8zlfjIb+M+5+RIBmglgzfO4ljy6+abk+EFmMBnGw/x
nZgEAVd9dN7K/B9G/98TkuePtNUgHXDcRDzEGt8z9pQHxg/ygyb7PouE2c/28VNVBX1xWKwgTR7s
DDlMdjNdKWsJCm15G9I6sr5lC2UxNWgL3qIj6HUwKZPv3oKk+g7MY1G9156Tz+c3YKseenKyks1B
XyOrxho7XrxktzNodhbbj+9pZPvlt/J2vK122pdKIVS1UMnwGHCzk75ioQ3RgzrufI8r5spUEmQD
U4K/cSE41rrwfFICmyFTaM7GyNyJDXvz40enBVDLtYltiOhDcGGOoI8CdBeQp0S4xQP2zYoqZfiu
WpZkTwhl7sJjyHSZd9nkPOyQ5lYohOKqy41jDZL5aWdCxnQ5AEijC4DUVXKgeZe7NPyxLoHnT9dV
Ghm/e9d3L9RhtGKRclOZpv/vNTAB4tE2B8IbxUtSJUGyMlplAOJzwBI7tlYvGW/5brJI8+FB4xMF
kfM8qHqWdBHXOefTwUiT/dDF+yZTpZNUoYvcFTLopT5NI1ajX9LXdvTRjme9OrvssghqgM/8jn0n
QN3Vy/wOObT40TkoNEZc1zNGW07Wp4Dt0boRJkQgPZvfqqiufQZHLsYa529JkEaYASsvVYThCt9n
SlYktpuRohEF617akMSvaOvwu26vWJxKimRJ9EqvOqJDCl42Lm4BuVh+lXfpbti5Pk2D6l6MN6OX
6bxY8bee21IpPBG0Wa4340zXoblOK4C+UyuaqBG58aWD0st/J00yK0mceXFaQ1NHutzHKIEsnRXZ
jN2jtf11WvuPt48cuxy5ZZ9WbjFZDIvz6p9LctdYaUBVIabiiss4IN1oknjtIcPk1YGy6m4YUsVY
wP/x5v43dpDRTNJ0KHX4GfhrYOI/i3S18Z0GQziF7o4+kIjsMfZwUf4FhvuJYZETYUvZzf2wQCUr
/r0AWOQIwgPTezivE6oNFL8fubec0zRBuh+p1/lJH5GwAc7EX0igKOnrohNQlx2NoXEycsAzhhQA
e2vNbq2BqI5o8/YeyZAe05yZdOwzrGLc6c3VOvroXrfCZi94TXUe1Hje/dZc37xQWWWVYMnFJIC6
4a6Gxa3p8mTY02vtFFHltCrbK17B7wzF0QKlV/IKHfcaCjmCHKIOjat1AOTcHNB9s8sLP3tSWftN
Y38kUNKLroGt5+Il0PdDmCSo7feXdflkLj//O+0QG3ykfwz8LwVtIMcBFVmUNmkSzXnS7s5L2U7Z
HS1HciK8wAioLvZvClL4KQCWVQGNpnlXIvOC+d553wZ1kN6UmsKxbO2j5aJ5GADpBro5JZvL4sRO
AD+CGNh+TgYetctF79S+oas4ubc08UiQ3BNIaW7SvIIg4j5q2TPrropaoYWbIoiFmh2IYVHTkm5Z
2bZa5+YLDJK+Tj6NtXhH89iMHHtUhW6b24ZRLANDE+gIkocpjBFt6NWA1Zh9Fi41GFvrnZs00epR
Rc56ywBaQEgXfFOQJde6p3It9T6DJN79qAu8IOy/eLsfC5BukpZ7mIcSAtb2iw4IpqquAnP6dV7B
N1eBWiO6hTEPZcr91k2ymA6n8BUjZnW65pGVqlHCzYcQ5pL+FSHFKt5A2TATiEgPeEI3vrhEif/I
/AHEEiFDDkmVvNlUgiOJ0t1puxqPLxGTkcUNEk3f1aZz0c3uk95/nFsZS/OA+g+wLx3ImpJ97YCv
qyFcQVKYrKHZfHeXGjGYCtJ765RQDQagE/qf0fUibSFQluZxaG3oWj1cuTSOaG0pvO3WHT0WIe0Z
r+K2KleImOh8ZwDwqJ45ovI+VoBQKOTIGakGFXVdBz9oyKb8wk68SzNjv+16fTyv19tisCBbd6jz
DmzSw5u+nWoCFWjGwDFyTOr0EZkUNmBTt98YWXTdAjW7vBoNYVa36I5IQs+YgJ86f7yw9rFv+s01
CH+Dej//RXB8LFGypW6dLZwA6i907WbfVeutNxZ3I3A1Ffqw1eWFlk4A/vxnaVKE0q65y3ICQaK5
zNn1T2hABGj1vrnRANKi7SeUIJNgBJ1yHi1+/knFRLSt83/kSzdLZxlqhTHkgxdpR+rqnmrk6W+U
5I8IycI2OM+0a1w4CtiImJkJeAqXR9NlijNTLUUo61GsAuQyd7I66LyV3LerHbCVRudXopIghSkg
xLJA0wEJvWeEemkGmaN8zmxfqT+7Jb10kyw1k9zAgUyBtxdAPGwNSwZMAh7qIei+GaLJEpABCkXc
zPkeK6Jk/HIMR9V0hVxBwWei1GZ9FklPsrd3yB1c2n9Rcj9RfMkSgnpvcDohbwr0YA2HoH6ar0hA
9p2ImFWUf1sv+aPVya+cOC8sozUhLWdRbe9t9PRXZshcQKgzRUAhPlx+CxyLkkwHS3p3GVyI0lEv
s67YRXXgh2L3ccoO63j/ZLDpqa9p1unQRWdh0YSaKJ4EN+fV3VTtmmQcmmT14tF+OyPR+Vp/mfUw
G8HGkO6Kh/QJoNrhikK+eV3fMlF+DNB7f59/HbjP78qvcAfnv2fzc0TTCeYbAVxKpJ3lbaINRoEl
jyTxifXYQRBJ6p3VXVemKsTdvIdHwiTDXOlxv6aehbgwvst1tPKxT5nFwvMr2jQoR0LkDW5nY14x
TBbOsRECOOoTXXUVnLdKhvj9yCzGjcPyToQCSwZ4dH14SePh0/llqPZK/H4kggLxiacNRFhWGXFj
iej0gzmGQspmpgeoy/+ev2R+W25qpSl2a4qj+dW9tMI0jEOj3QumdcwYwlTZoJ8KiLomr9pEySoD
Rz/v9QWi61ULkjq5r5Lh9/lN3LbAIPIVyNkE7UGSRcxKdFsx4Yp74Nh736abFm1Vb6h7S4hemXJW
4jxtJq3tPyJtae6h9gxmjf9EH/1h9XzrswamIW3FthKRvAg7jEl9KvcsQHI3Ub4gtgO7I/nSja7j
yiuaCqGBcTe82EEZojM7MvYrwE1R3UNzULpXbPLmQQIlwqJ49OGtLKkqiAIyY+6wyeaelDszMi5o
ZDwsP8YIHf67+rK+UT2TNi/HkURJa6suRQYqhUTeLb6VEHAs2ZhMzcLzK1MtTNLQnOprQYWtZj2/
N7M8yOziy3kRm/b3aCVSiKAnbT6CfQAmca1BVvitLq+7/CUr9ADYLMF5WduB8ZEw6TZUtplgdh3C
RHzQHwbfwdCDA8X0rm04mkjw5qIF5NkM8Wa/A3i591XZBaTYUzlp43Xpf14BVnPXjHlQaSqqHIVy
yJO9rOmNlS5YZbE8FEXp6/UNB+7o+b1ULUN2ZeZMC8wGoTd09sKUrc+D3n0+L0K1DsmRAYvQ9WKh
fVX1azX7sGoPVqqI71UyxDKPvIw39bo5iRiuX568OsETuggzc1UkqyUpAtwHiUCghJk2MmmY0DqV
Ujqmp3UMjOBx7/QHwCyya4pofZ8N7vJwftOk+/QmytQ9D5yZJsbOPGnTXHAx1XUFMFnTiO2vmBuM
L/qRt0DT8pYvZj6bDwVyhqp4QNibo/j0H6lIdwqmRvwjE0SsZkkdUI+CZTfpl71lzybGVUhyp8Wc
3zlkUD2atuUBcAgpHOTwLMkwrbEGcB4CeZNbeBdscHtM3TbzOgbG3Ni+lSWT4gglff/PCv9IlOyU
VmQtbwqGI6yLUK/KV7pm388f3ZaWCJQIwwGttw4FONWScW6NmWsjvGPXtDvK62VHLfPFbitFDL4t
CBg8GBiEz5KH1rNJW+g0QB15URVXdYKOMHRUtIdkIW14fk1vaZR3muH8kSXpo8ZNr2JC9dH1bfxC
g2IDf4WqVjs6euRkBt0PyQzEbtPCGBhpzPpQrCaJFF8hfP67r3ABVwbeQwy6yCRM/dhMaWlhPtvp
GkQkMfvdYHLrJseIX4x2+h89Y83vWHezoE4M/SIfmiRoOMpI579jU4kwOUQdoKeBykxS275sJ6dO
Z2y8mf8EKtg1jICiPUYOf/5RVA+DvIAb0TGkKYU/Eytz0xAyPF5Fbhrv5sytfczizZFOhisyD181
w0C/LVr6XU7DmYIOZPZm7aCl45XhDY/n17ylbLB6IFNwgdjlvL0HjyzsaIGCljV145sVpmHg8dor
mhP3s47/rEhQblkFAPxg3aDzFcjh0gVaOnBwW2Xj29rgfSmH2Y0xzkRQhNbmYi1DT7NovDu/vC17
C/A4G2PMEA0DeCozN9IlSaa28QHcny0+M8oxiQZ9xpBeUzQ9UuWp3Zn+Ug1NruhC2RItEDUwBYQM
NobETkXbVoltGDWYJO5oNp5inH9zq2F1/ERrQUbUAa9i3I06iVUU0Ju3GrcITsPCicKMnIrW18b2
wCZV++mY9H7G8vjBYulLN6fuvgF1RxAnaHM1x/5nntNpv0wsVuRvt66SYGCCCzCxCTKiXTFUvCor
fAGMywoYpBmv99Zmigu7scUmKEwJvAymq923y3akvJWrl41GPECzd16bX2FGMq72fcJ5GqRjXX+i
46xF01rXKvD9TcEY9bJBDASARZnG2+6yzANgFpTIqs3L1Zpfzb55dL3OjKjHI7Dexfvzirx1phCG
fLtOABcPHKbTM63NUnMXO4cmo+wMiN44mRaMY6UYIFm62rhfR336nSaCGtuditwO8Obk1T6zvUzF
hrhxkdE6AGw8gF1TYS5PP8Wx5x5gxSlshlHgOheDi3nREtVJtjMW2/hVV2Jo+Pz6NxQKLzhwmqMu
iCkW+SJrQ6WB2aFq/KniGgmLgvJmnxKrUxEMiX089UUobKCuQYUbEKCTp4tDzwJu85LXfrY25nXf
FPdJbMb3wAic/KrN46+0bJ07r+1U5CLvVwjBQPxDxVO3BMXVqWDW5Mi9zejgKok37qey5DectuXL
+X18czDy+jD1BIBB3XVhh6XDS7rZTqgNj6/DBNAVOMmu6aeDfjlP2ue45X6TARg3BcalM+i3HMAI
ig8QCQbpAwBqaIOcHnCDmEkSd+vo0hYg0sySwQBB77yyfdl7/YPpdTRKgCiyG8uh3ZNs1C7AYO7s
KoD2X3lVvioMx8ZeGwj6AXYIlh8QQEjf4BaEl22Kbyg1vZr8zjEAW1UVMVMVe8RuSosFMCMI35G6
JARO9nSxQ2LCA2g2ImFvvBqLHsg9uYWSdoKk/vl93ViSCdsg7iVAvt5BVC3NMmjJDFBevrrxdaub
c2jllqWw629YuPKCAHsCGnOMIgObV1Ifr+qKpKcE/RLuNGB8W9N2rRa3flZ7sz+m02ExjTyo7a5A
i6wz+l7tmAGZqXUo7bHYpZj3BzpxQwMtsV+8oc7vVxInfjs1rU8NJ7/kOrAHAOEdLeYCbpNsBukq
dydfI+QO8FFX4JX61DH7ScNIvO+CUR0DBPGuMPLfIxpXYBIqFtSFBmSBYozWxnupMvfLqmuAFyhq
44LVmKlZs2S8bIUx1WuH+95cfM95+5Q303eDgJhzGuyDCWMTWkN1U87Wp3FOg4m4N1XO7jMLiH4l
3RV1Mfi8MzEhvw5+lusPPO3vi8H5zNoRMMzWx0M1BDI4YlTFcW10ORe+ADIUU15J4xtxDS7obs66
aCg9QJECKix9Oq9OW4oL+BCgVruGh8Fw6YbYZpmTLIaNd0rD9nmSg/t8WDGdS2iruIybomwbwI8g
uRMQZKd3ROuAggJKN0QrjYPxKuCAVzp70s3+018s6UiOdBfrgeR5TSHHBmxw0bh+CljabFKNTm9d
REj5dznSzrkr+t/dFGK8IYk6nj9VVqLywJtbBj/4H3RamasbaK3z5M1x7Xf6Q7W6ewOsSlr+8fBK
RM54FyC4AsyBK+XjgImbuFqGu94MRWRl05euzb9p+PeWwM4U1FE8jjZX9UcekVLTZjdM6WDjOTRq
xveUcALAI6b7i05UVmzDKiOKMhGjoaETxJmnGlexuV2zEqF5iznVvdky/QbNE/m+K0l9tTrleDiv
eVsqcSzPPJU3I8xoa/EUKCq6p8R58Obq+byIrb1DugBooGhq81z5rDzG7YW5QgRzb/olbwInpVfr
WipKndtL+VeOfEboK9P7VYMRSpLqjmh1uNDk9/mliHsouxiCZhwEQ+jJQVuZtFt0/s9u1eltHWdf
bdLcrZoZiTTFeUnibzonSYqpgerY9LGJTXOS+7jH+I1GfFKnfmJ9G5ixOy9s84SEJUUEi9egHFjm
MaN2JajJnaG/TLzxum7qJ1iKvzDchMIxAzSVAOZVsnKLvRpOMcI06AY6pkirg88KwQFcdf7BFi3k
MkCzC4wIpIUQ3SCBcHpQrYWyxuRhRebI5v20tCwc6ml+SLln/YWPOBYl3dimM1iVLRDV9xiAcUyf
mPMh6xVZxK0jAka6DXANxN/vnuzJTI1qWaDcnTeCg/PVNGffQYr+vCJsaZ2HoBBwCniiA7v8dNty
ukw2WgNxVWvngZQo8jG+XOSz9dQ58BR1syiWJU82vx0U3sioosKfIw0i3ai6MBtDs2DIAejErtJc
t26t0u53ZQGuUZoV875PZx6s6/JKUrBD0p6yvSMyT7qz0GB1exvAlqsVLF3pXk728jtLE+8qA1yV
ImmydfcBNydoH95A58QJHT0OdB2yeIZ0FBhHngqAdpZEA4HxgkGvxGOqyGPLmAH2FDcSjaagMpAc
3DrpQ9w6aIIH4tV4sJuK79fBzRU3UiFFbmVLh2pYQAgIlDnGY99zkkenZ314Xqnkqe1/zlh0MRrQ
X2AmS2thiTsY9oJMV0P6RQuTBlmEG/zPrRGsvBtsH+3j7RgConfo90W7lgjX3XkYgzTOMg6+qK6s
I7t29e/nP2zzRFGFFM92vPfkFmV0N+RNN+HhPmCuJuhjhh7LladXAyBmwpHb6Yez50jK6OhRxSva
RguxdapBSTm5yH9lyGPP5NuSjtAerh0yHv+FT8c0EDIyyBOgR1Gc+pGmxjHwefDiapCcNZcDm2JM
edFSVxzrlkWiJipGpkDjIXKk0k7cm8kCD7WObeTE3eUEZjyTaAqvrhIjBShIFM2jI54WvMRUizEF
cXZPG9XM79ZFoDaepzacBTL9krvlNM5yd8Cra7Fo3QRjXSHVYKeNxT++a2gZAUMl8GqQbJYLetSL
jX6wGryUOjNHhr18bnRihprjsd157d7YOJRRUS7wEHWJTO+pFlQ2b+KKdw0og5rLeCkXP15tGhZO
8fFrBD4N5IUcKPd7Ag/4+yZ3naHxU65f9TNIk+z1EukAExu4qrBdt1YFgwKOZRfR5Lse39jw0pkQ
HJSX2wdMun+2ve7Aa/3HxzcPbgnrAXGeCzt8unlNgsTJuuCqDp4X71bG4Nn5Ad3adfRxQUjBC1xm
zJci63MqaJy8jNECXgUJ4faXVqf8vnS15h4JN6Iartrau2NZkkZYbg4qig6yrF67sPvk1W70fVJ0
D3+xJKDjI32FIMKRnUodz3OZcDgVR5+sO0zTGp85Y4DcJe78fF7UhgVH3wwGPzxE5YggJItqZ6ZV
kg46PgNYtzYB84snGkvrXRv/Oi9pw0CcSBK/H9lUqx/QtTnAwmF26xVI2mDIXIq/MKkQgo1Daclw
YFRPhZSrVTX1CkfpuvocxnYXjoO3Y/o8KuK8TU04EiSZOxQQs5VSWKEm4zsvS2+9ad7TNFW01W5v
2p/1SI7f6khbjSbEoBiPNFlp/u7jTOHsNkJWvCnAwoBramFKQvIPqYaYwlwhoy3ni8R7TezJ17Nr
J54PrWqAdGPbYEwFaBQKLOLP6flkQ5mOWjVh24b+Fe//OCgr8zfj6L0+r21bgpAyBSo8qLaBsy9+
P9I22qbF7KBu4/cW/Z0R7VPn9T9qC0wa5+VsHJBwDSLZQJDyln344HC9XzrhjQawp8S7BgW4/06C
dDxu3tV1bIuoOTaaKB+GW6fuVEB9m8tAwAgvhP165xSK0aH16sIMTM2I2aIi/eL02c/zC9nQM2QB
4UZRNgR4mDxgizfQYKICgLNHIpjYP+24fewY3Y2G2UH3esXJbGqAi9c43nyg6rYlVTOAtkvtfGz8
2mBzpNU88fs0ptHAu/vzC9vcvCNJ0gmNpZm48wxJulfd8aZ5GJz193kRG2baw7gcts0E3wFmG0/V
eaVMWGoOO+DQvTZc9T0Sw8TcIVD9G3U7kiQtpkjG2KkaSCIYHyiDBYqh7bzVRqr+v1uS5HlqQoue
mhDUVe0tWevrNgHbJsu+kaZ6Oi9q+4D+7J74/cgYOE4mktAYo0tmIAY5PfbPMx/Py9jUbrw3xRA5
Oj/kxp6YeyUtc1xTbXVCHfXLfL1KLO1Gt2efdJ/OC9tc0JEwae8oz007ZxCG1+AygNYrN4CPsjA+
KHyDSpC0c2nPPXQZCONjuiEZqwhllvD8WrbuKZhDUEFDWRZ/pLVMpZagDA8Rg0WCvNJ2aKAEdYKq
xr51gywxEv82HPyOblL4GhB1Qt3oCnC12btLkJcp3PiFN5rKKch92OK9DmYSsDQCjRbMWrKby2nZ
IQ2tw9SNa1YEqzZnYHmJZxbZ7uBGqWVWt/PUkJCkeXpR8Lm9R529e17Hmu3bxtF8wMXlGt4bbv6Q
J1b5WNCKX8f4Q3zk7Kz7smmrRWExt1QYFFC4JxboYsBYeHpNYJxZv3Zwzl5eY7Jft+unPAOibleZ
9I4kBebfASOjyF+9ETFJeVoMvsBGAx4Gr23ZU6MLwZ3HBZczXbRs9oHu8jow+3WYC3SqmTkNEhfF
66FCX4TWVo+iHOZn5UzRwVZ2fu/mmBusUh1UVd58KSr8OxBmjRH6cuaIe423a5zRCxIHqHoJj9mu
6+olJB35uq6G6Q/tYAVxA6ofnk+vgKxK/UpPLu3ZcIKyt1y/tupmV+ptEqBYdkBewwgcHTxcGr9I
ButXS+OrLPFueE9/dx7iWe7MyVVrVt5VGbcAjim+lEnWYQy+IGGiL04w62Z1UzPm7Ae7uKRLB5gJ
vU/AP+0YQTfoqlPdul+oG3smyBQRG8vv5cqJLbSiIhIqaFEGJJ+f0q6IOmQ9FOqzIQj1HXS/os1W
dCdJD7GWLZ63uHCDzTLFh3QiuueDbbh9GQcH6MIftRoOFNCGDXTxfHnHbGSUq9MvDR54vU6fkUZE
C3nZcD9OyOt5Qe/tBmbvQQ9lYtofkuTM/sqm0moIRWRUrDoNdcpXAwa9B1hlXWbA/fVaZ/UUNlG8
Hk7vBOIWtKIiKSTCJbnHC7kPlrSVuBOa8YOlIEiz9Rf4x9BejM+0amN/Xj+eL3VQjkF4JhCuURWW
bj8t0hjTS9CTqlpINFJtviiHQX8+v53vlQRsjShjoXyBqBxG8tTG9KBIizPhij2S3SGneIELfJl6
6V9s4LEY6XlW1ag7jxOs/dpUoPh0yc+Sz9eenjwlQ4tJ3LIKgR2lEPrefoq1iaYpikodUlPS2tKB
z0THBfBI66/cjNK0CU178KfpVdO64PxO2hs6cixN/H4U1CxJbjOzhTRMUhe+XXg3rp7tz8vYPC3T
RAcpQM/xqJZW5BqT3fERp1VR70DymxYInrE97T4uBfkHAQmgG9BB8RVHK5l5OXlswqA0KVvQUU07
mLHDrH/8ye7gaNAOS5E/9DB8dSqGTmbmdqiW+HWKbtG+zlcfpIfRnNSVQhE2+rCEKPEgFOSDSOSc
ikoG9KAxJCmRF0+RCzUts0AbMMA0RBvcgWUsu5gG5CQWw2L7okrhdVbTTNOA8/yDM4mIRfCiwzAC
WgvhXNGAdvotGckGRFQ4w3X9mVoPfa/o/N3SEdQiRfMiIMTRKnf69w9Gu5oNgSUeu7K47jyW+5OR
Zbti6CyFomypvEjvgO8NjG94q56KSrKCsDSBLTZSDjoBt8HV0tNYcXrvrzGy/jC7cGYiqygvyFwK
SuNGQz7E8ybkJ+qHslnvqJX3u4EVV21mfLg14lSgtCyP9906CCQovf05zQD+Lb9agE/66CU7FSKZ
CxTBWjQoQIjXf8+t7waQlh2VKmzUqSAE3gM9jm/Ns5KQrs+6QStxQHM3LguSPPw7eGytEExXrV/B
eDQO2uVwbYD6Fi/zc056J+CjkweJsXbP51cshJ06UTwokNJAFRavfzQEnmqLMbKlaAuxYnRc+YAL
rAN7YqrwdUsIkOYFRasOrZRsV2v3Q5+2DoorxGU8mDrop4/nIcsDG7HLh9OBAtsI7hM2BT1I8lvJ
weyv6ZQ2GqmSW31tgSVdBOc37f1thgTgyaOHAfxnWNjppglGspGuOEHaGeGYf7aWb5778eScEGJR
UN3A4r8r4eTAChgTHeMoUz/tFmr4if3otkRhLbaXQiAGYRsq49LRINqtZoO5MHwOfAlr4zv0rX+p
NRXVrDDm7/QM3v5/5UjG3miBDmBNkMOMF7sabjnoJ8h0Vy0/zh/Npj4fyZGORiuchC4eVA285eAP
1y9rW9WF+D7uxMG4eMsDdgolAXlkuacYV+MMtrzxBjsB7qMNtrZqbP0crZeHRl/4roJbu+v5+kFE
B7gpUaQHOSQkA/RIBoay3cVbx6SEKBQ9gA9sxjyc0zE9xBjXsm7jol+Nl26izqfzu7phsyAWZXWk
vkH1g2fSqcY7ZrnojbC+9hz/rPP5R4yXaoTKzCPVtCdnXq8Xr7qxZsvxy9T4tDb1re32H26NOF29
ZDhn8NSTvMDqncT4vPQYnmkTcA86lfVc5DT8H9K+q0luHcn6r2zMO2fpzRc7E7E05braG5kXRktq
kQToANCA/PXfocbcKhajuLqjt47qVhZcIpF58pzrQ146GA7Kp1OSYiHZmykZT12GC25gOiRG0awz
8emBZtdR6t11U0t71gFCGqjWKUf+a/JPQjtj6ApNzVI4/66Xx7TM+lDzOvdPuMVTK7MLtCe6tHqJ
AVmOvquBJfGtsl2Dfl7OGjR5Jp+Nyw2h1Px9VA251RZKWfvlWH1WBQjtxy/CUb/87oTBCl7PcPJA
8EPd/nw3KoCskTxBk2ilZ8MxUSAJWaWM/HbEASvAUKAPzkKf27yyLQyz69QKqOws7uNDa8WA5BfQ
gClisZbmvdwBADZgSEhMg47Pmgf3BEIyeK9iB6D4cmMNzo70bA10demBYcOGljLKWIAVzi+tNs4M
HUwAtY8OIS3Rt6x6FY2FLJGyckwvQ0MYwqGZMgEa3nozF+wNAI6biCr8WoAga8wa0GA7zoY5LKxx
lDK1WWtGMuYsGXCM8E/G1FHsuSY23sw/9ZLYMeHY3MK6yWQUm9tBAYF7HXStj59dJ6iKT2X9uTBY
1Dc/4jrzZZeGSgIRdyc0vaD1PCSlITlB79Eg5ytcD9oi7NxDnve+wEY2lBcOydpxbMC5GrDkawL0
vUvUoEVGnuZP7fjgVuqGyy5USxrFbgQEf25G4N00QP5ZNWWQd/d6yYKs1Ta92KjZjso4KGyIi8pN
XGQBF9bRFVmUeEeQRhnee+daYZnyoLclsvJQAk3SaEgDOh7cTPipFvu8YFFtgylJpo0fu/mxbwk7
FKn8ogDslihfXW+fZzzQYoI839cEzaUcUobo7NklrfXJql77ZuOkO8AjgVjUtCTQ2JE2+0G7d1vw
sMcgu9Gh+Ej0oALTgJE/msNL7N6q5DXVdimSV4P1prV9lBSvZgdS7mYnisdevuTqhkApq9af2rYO
DOfQ0w6Bn+Gz8d5W72O0RjvaHa1+mhXxW/nKFRxhfmiUBFRFOlK+cZh6ycaNv4+QlDPsn9zdjsYd
VXcj1zcpImUw4wXID471d0tSgH7faYv+M7CwQKaDgizNSoNGZUFVfmo8djC9MhwpvUffmq+5rT/S
266mfltsIHYK0vTORDpHjr60DtRAl/0XYbkA/bO9LBXg2JFWbTuf6DvdgCtQtma+oa0WuOTInMAu
N2l8B4aZO5lv+z71Kb/tWaiC0smoaFglrxYWP77Xxvtefe7ZjVkGqvetqm5VutUrsFZ07SGlVdB0
N3r9mDS7tkOjePUkTTewu4e42yZeEyUtdDmVB7PVN1Xaoof0iz6iDvCmcydQ6XPWv0s7UuIvar7T
nG3RfyTja9UcdS8cmT8AntocbPqUkMjKH3W66UrHr5FLFlm1EeyrxBuck28cPcissXFss8hS9p1k
funsC74ba+E73k0pRmgEgPuyu6vNvZNDnMRqQhcZljK3A8IHv26+Wu0dRa9Yme4yT/fl8GX0PqoO
efLnnBKfggRUkkiL7938q5VbUV1mB9euA8tSXsuyihTq+NzyADyVB13mu9qI8sb2Y5L72N6b2j50
3mPKMAVdvFGACEJbYDCCO1rJ212mFlFjWhGHcneO3rjGfqBq43eFeytrgo+QZi7NDemwSnbkxfd6
FVYoJYyeryvf9Fg+IJkTaXyHVhmK3i+bKCsh92X8CF8FPSo8hXCJ4QKb3V59ohMk+JDJ4UiVDh5a
hIzhrrPtvSzEsWvGSHXqlct/odgyGUXySAe4FAig2ZXZEZFk1nTDTExn2c6kISlvh/4WbX5gtPLV
jX5MuW/TQGtDTqMh2/TfnJWQanHgQGUjcTo1uc8Hziqa9IUGJ20kSb3nniQ7p5FaWOclB1AxNwPK
SRf7mlGu5XeWLj/gG6Y005SAmef3K+h5QqQS/rtz6L5029fUTUbU0+293tQ/rkcnSzGQDtgYHghT
E70zW19j9HpCi6T2sf5+RoG6EzLI82/XrSyFDKdWpsk+CRoV6nZGByZKP8luNffL4Kxpa82pmf5x
p07ZMGQHcLXO3znSIongHPtUk9bRTCHgZRqBaYpbNFBPE9lQ0JGa9IcbW8kxFcLx+zh9GRN98DvK
upU39/J4kdFy8fpC1mk2q6alEOZMs4o+7giN5fA1ayNeWjhQgrumrUMFFK+d8ynN+2zMkxSBS9XX
7sZR7B4MUK3iM2GvhJZLgzm1NH1+snhZmks9TskUThgt7pz0MwgR3q5vkLXRTJ+f2EgBTUJbNmyA
fRINTGaFuzGbWhUoAEXXTc2VXH5tFZSnJ4FWZyJ8ni2Om1kZ6P8wc/Ci/Fjd/RKv+Ui2JoTntCDd
dY/qbg0ltXSkUbGzwY4Lr3YB907QgC4NjkeAaJU7BJlbPMH340B+AI66gl1ZclxIjiGkBVoObWCz
jcGrvEKoBueZDtYdMj25b0nGkJ1D2yNtyYHx6sCaNQbYhQECMD7xNgAsAWcyc9m0GyjUkFntD5mJ
+ORIgDTx0NbeumuETAvbEVrpNvwiEpPmBbN1ohS81NQGHosht8p9Am71lR0yYW/O8z9IFqPjGnLz
6GG/KJwNVoFO6AQmJrJ46EVlh/g4bOwN1QMlXBOVWNj6SP6hrQ1oVxscE7PtaGRDqUq9xtbPMuaj
2muGXVZBnTCndXR9YNMizMcFv4f3oYf0/sXFIprS0TPId4O4Jd1Zo/od2ZutyYydpxQ7o2/9VFcG
X6jmyiNrYUtCnRwlGvzDCOeQVNZpbTU2yIV0+oPexnhZeRvXfB7b/NakVhCvaTIsbcZTezOPhade
XFZT5knq5pvVVEd7HNCg3D3hAlmJVZZMIauKsgKyTXjXzU6bys3UiSkOttlmNkJ9s39Gy7j9IGU9
hLjGy831JVy0Z01uC5rF2gUhjZvVaI6hAo7Ern2lZxvFg6yrZPsp737d1NLGRPoM3csAvVjoujn3
ydLIVbe1sVuKvoh6Ud1kMdoNxq79ed3OtMFnu1IHv87kN8BP4VgzO0bTOzJzMaRaUTMfTyIEuGhC
8UnRvHp1xX3g0eXKNC44ER2pH+R9ppaDC4otN4uFHCuc8FRyFMjTQXpHmYPjZWUOF5YLdlxAIzX0
GCMyOZ9DBfReemZwnLihaTaFXQ5bVcs+E0V6QWV23ornWlgy5FsBrppSrgg79HNzOs4w7wy8N9sq
1yMqG/KoxS7Z6DwmKzO4ODKUYQAzRuUVPXjnpryGesz1euyOMvEtC0imJsjHl6L/TW686bpG97yN
xoMpRQPgxrmh2KjIiMJ47bOuAThI9dU1gYGlDahhsiDm6aEYM88DArAPUvQRxRdeaMcxzVF8T5N6
DCXAzbvKluWxypGxuL7rl+Zvaq0BcnZqfZrvjKIo1F4QHY7D7nyVGhvFQkkjQwAC9oQ/YQpvKVBN
gDIPEI3zGcQV6kkv0WqwO9x1ApSh1N2n3T0IHsLrhpZOFQIcbHWcrYk46tyQXmoO1UxMZNYlr23f
7jwmVqpzi9N2YmL6/CRQtN0auhapWvsNBRNEbG0z+k3yeFMoNLo+mKWzdDqY2b1MwSyZ8hKWRAF1
e5AHqeMn3ftd+dZf2/vUzOxpZFS2XkBaBQPqyq3n6o9p39mBhijesekWodvBo+O3kbE4sqpiy5Dg
YuYai87yrIIhSEXHDZKgsx3S4QCSGPJgPhFpRPQ4EgUU+jruF2vOfnmL/GFp+vxk/eRIUoTmEts+
udVFHRBk8a6v21J6FWikP0zMdiFgZEVfJtiFFR+SQ9aycS+dst5SybOgB/AMOSUhth6jfA+ETL3N
1Zg+AXNhEzwJEmQWbRPRmIXLCG18YP4aLBrYUjE317/o8gb743vOtrIx4j2gCnxPqR+p7oZMyTeF
/HndyIJvQ2FDx6JOhGrwNOfzjfSNLaQNN1MC82YFo5Tqlx6A0VcVsmmFL5MKzBoFT9M1ZbbL0aEd
DZfD5At+XX3nhkHuhb4tjoxc3/aPAFK/q1L5XlZrXO6XZhyMDw8d3QBHHfRuzs20/QBoB/Si/A4S
J00qwlZaIVjIV1zompnZxRqPTcwRPCLkarNPWQ+6nM4td6lA4u/6eq0Zmq1XLDrwc2UwhEe/T+v3
IT4oQBr/CSO4TZEtwXMAU3c+aWj2HNW2xKbo9folc40fiaohYar+fmMnFufEzuywa4pSmzJF/gUM
RC+581JV7W3prTwuFmfsxMj0+YlHGRLIuafTDrf5HcBZu5LVoQcq4OtTtnSOcHqmF7yDmG3ergF2
6Jpja+HVqd7mxRBU6c/RfjFoteX9y3VTCy4SoLY/TM32Gl4UNKPNtKVrju6gBwIynz9hAY9oBFao
tBv6bMqqPvFKaH1hXTrnxyjSndvq6X9oY+bdSj56CouxLJbXPPdYF6s13q4PY2nlkWEDUwJ6kPCg
nd3QxC3jmlEHh1JWn5Ws/Mq43Gl8jQR0YT1QW1Un3C76nC4SDhb4OfqOYj2km5Y7LeZa5PAk2V8f
zDQfs1fQVCdGBgWt8N5Fe1vh2bRMTVix0GKit1lgpHEDoAvU46Cfu+IAFh7kmDdcdeiERgVXnVUg
uyrzWtHUDPdd3rymearfdpYmApBbettWlv0mtdJ0A3rVNW7jNcszf60ZikHsBJYNi4ktL2R6x2Ki
3cQQ7twRELHfkTJzdrFYjbQWlhEPFbxWpmQ3Sr4zywVi8aYscCGBKvWNkHHTiDWVwYUNiaZblEsm
xlhEUrM3UZIPInU1iB8ZgrQ+oQr1h068l8O4xh+x4I7QmgjUwtQBgJ0/G4xCS3QMNQYqh0Jzn0uI
6TwUUvLAThJ5wxwBOF6exlZ0fY8ujA8ZB6QdgL9CWmz+5iuLxLOrXGV+I1GHGl89l+0MsKJet7Kw
UOhcRUJgokBBkm/m/4SFGEWlsGKjxIkSsw8CuhUTC4fNA/wf1I2IioCbmF2AUtENYemId7vERiXO
qlTfMnvLL60CKT5FXznbS/N2am4a8ckVlREUmboMkV43QCA0aQNA5X1X312ft8VBTSRwUyiE7pDZ
oEZwgilMgRXNcJpg1PrPWWl/Qhgb0d59u25raY0ME02F4Ac20NUw239mYwMV2iJMlhoNelTWtV7b
/mcmZtvAQEa5ZDEuKb0Yf9AYtgBkXLmklhbmdBizKetsyJ5q5TQM5uLNJcMy5ntWJSsrM1fPnB55
3qmd2QaQfdl5SQU7ItI26uhT1OHf840dmj74Xt5ARuLSwAUGJFx7Xy4u1NSajRMLaohfj6WTrUe1
VlTpNHkmyR1f5/yYNcPzn1ipExuTzz+xUYoYT64cV5eWlhxsjeSo0zWh+sWVOrExc62d1Sq9ksBG
Tcs7RXvg3ngsht+HVGOd/rAyRw4CUNzwoYaVRDqBrrwJcHLla4Rpi0sCzwZOKaiaonnhfLpkFWeF
WyF9mxvtq9cYd0pXrEHbVmzMB+L0BsLVAQPJ+E83fu+qp+tLvnCN4+b59xjm4TAdGArnMf5/uzeK
oG+0e/BahAMwOSDyyTPcfcONKbKVZPvSJkBoDMIkBC3wPjOvo6R9odgKrI5F5WfmDYiZ/I69Xx/a
mpGZ39Ea2+tKBiNxCoABrZ4b1QrMZm0sSyt0OpaZ64G+fQqJC5jh7jtz0hAhuX99IGsWps9PjqUb
N4C21dhn1fCuAWGuxiuF4UW3hmY9hFXIyE2ySOcWENmXdj0dSiTp40c1Uj9yEDEzgDTU+xYQNcsf
jjQsA50AQhReH91SBITAddoGQCFelM30rqJOnk1FEBWuM2sCg39z0XQ5Ji8ZWeFbWppJtPyqEyAD
2fx5tJW2QrZUJsxPEImj+hiIfq3BaGnXIQONTMbUbwGm3vOphPJQTZTUw23H6xsxQoZxyLZ1165E
IksxwokZaxb4m9poOLyAmSSN970eY7ogsFcMe0hyrO2OaQfPXjRTgKqhSmugmjqna2iUdtCraYVS
EbGf/DgJv5ONF3TWDZRoo3K7Jh21OIcnBmcnt21soxkIDKIbKyrRNgwC3ki26kpgsmZmdnKd0YtN
k8GMy50XYZS3mTGGVrdWflvcdBM1EZKZaKWbT19Sll5MBmw6DjBnD6haUkTXj9C0py4W6MTCbL7I
WNteDdig71jFq2yLWyUXn1rIPoRcNQCoc76gddwJ61VF56VdCFQV0EbTIwZdguebPUmoS6oyZejc
HxiM0YPearu8YOjJsqsVR3FpDK8xUCmiZw/0MXhUnBur9ZHadlYyhMW2+rUxknbHM+IIH2eBlAEb
Oo2ueN7LHQKTgMwBngBqSvS8npvsY6DXEXYxtBAlj8jOJr49jmFpmGuGLvcIOP2B+EY7pw7tBm9y
kicu3vSSoYm9lvkFG+5l6v2sOmatDGZBA+XcyCy8q3IyeBXpGIJX82Dnu8zxsygO7ec2BIgGdPQ5
QHrrynPTJJ3vzsks2nzQuTJpncw8IigCKjVt8V7HFeYgTvZ0aD0rRaw+mHHBQMqoNd+qWiMQ/YoL
m/tVXtIb2tR24Wcgw1xLzF5MNVKlaIWEe0aNGoy9sz3rtEmLBzbiWx6bwP22uU2e2rzs8hXvsmwH
ekWAvUPYQJ2288mSYlSOBo4B7qMwHUP3zkgVDyrxdct+l3kRaE4TKS3YQU7EmycrcicFrExJmxDR
NFWePOPgGc/XHczFOZhM4FIDDRV8mKbOjx40IBA1YG00d+tZ97heQYzw+60C6GRGPscB+ALpWXP6
EicTRsDVQ5MSZ6AyvD1FM6I2oIk0VbelssZFdrE2SOycmpqtTTrWYMXPYaqvigZgGeMTS8TK+i+A
X2FERxYJqSooWszr3Rbv8JhUYcTckgdQzZigk6iMmwQc0dQ7FltwuwZaIPFquO/Ho7AayHblQRms
4eQuFm8aLNbPVVEPQK/HzIl1KnykQ4HG7oGQ9cuGtYGsk6Oy+pZYNuR5wHThgQrU2vkCmg0ZRSUH
hI1xzANSTcQWWUrQc2mUwfUNOfnDuU9BkRPNYWgpcS6wcQl6SMyit+Ave+uAx4oNYrz8AXDjJ8Ci
nlwlX3mwLNszgMiwkClBGex8aO1YjBlmD64za4AiZ1JF2REYlyFptmpWFCIksrHWoKEXNx6OHbg0
sHdQfZuih5lVNRMqiP+5L7gxugF8LLo/ycDdHK14JQrIclyltbt8EGK3AGHwr5HOTqHbeqmSMROp
wTFWb9xm4PuY37mKlt6B5Li9l6K1g8Jw8uhPrCgg4khFoc8QecnzsY6Dpgg71rB5Eu9rR517zr2b
AZWPEDqid0Ar7q7bW9qs6ImfYloVAJs5Wq8YDQo63IYBsrEj3pfE/k6btfKcNt0l8216amS2gBok
+ITQBCYzlOhDltDetlT0KkDBJ0yhswkl5wLSRWu5+YXGSdRsTwY3O4l9MSqkcjC4nDr6HZCJSeBp
LD0ILkQo67SKeivPvhpFNwQISNyAJBCJAnOvCKu+WaMBXeBcOPs6c/L61KotdKliGkTkfDejalt8
5m+Qsd7kwe+r+Zybmjk74CCTVLNhSqsNEghViUrUSFciqYtzCY860ejoaEmdaBVm16GlCCRNCRxd
q0FcVmcQWCRt+iRy8ZRwuoaDWNypyPqhEAGEEXBN5yejGLuiTib/bXMXCtwKu4FqXxUUJF/jM1zy
cqgm/dvS7AxyWk00AUjY5x7tQzVmedQwkHUq6kRhrr8krc3C68dw6SYGMRsY2bVJsGeeQ0M2Ykyg
xo1KS4X57Af3lo3jl+s2fpGynh1DhHwTzwasgLkHBPDnM5gkFQile+Q2iBqLjRgqvudOR79XtkFu
qE26sLWyMgAHfYvOHb3c9SXxXle+xEUYPH2JKX/sIRhA/83sTHrEJoBUI+5kmuj9tjT6IAPTSZSM
0tyhnIVGr6wzg1hoyaM1jrIP7A5sYz00PVcuz+X5QNXQxFqja9KauyVIqwkXamF+j5f2lopR2atj
WkRJkxoRWCaTIOmpEnQpaXYoG5hvhUTP2PX5uLhnfqnOgL/G9oCiB5HT+Zr01BO57uEGB1ohCczS
uGOy/GTb/c+4zXqw47svllO7Kyf34izNrM5Obt4ZGWCAsCo6s0M02x+EVe5xS6yhApcNAZYBqA4I
nefBX1ybgyxtg0GjgdKtSvBitPMExCUgfYmuz+SaqVkwW6YKJLxMmOImuIHBpe/l4mBpZOWkXl5m
v+bujyFN3uMkPmd1246xjhgojvU3i0lyFLUunvhNWw/9vsxD3KjQnKI6j2psWgCAoRQK9F0R6AZL
Xq4P+lJbYXqLIE7Qpm81oQbOv43rFiPS7zWkqsIuFMI3Ur8ffQJS4cB7L/buRq1DFo6BEeioPQar
3SeXs46nIx6RE2IcmmpzzMIA/BvoUwZ0r2XgQIAelwkGMNWMSCJ/m+x8GiKcBl4SENS05g+8sZHu
kDgIyZROfe0tGVg9euVa4/H6lF6OaDKD9yN8E8pM8wgs9gRatUsX7/T4duLAa9GjSLu12+zC4U+D
gc9ATRjCDxc4e80qjZp2NvOtyoV4IWKfkTQf10ey5OAglYa6BnAYmLW5QCUcqSKcejJijo4ZuEb/
RMvu1SRj+tR3tvuQ1EMyoEEcrcWowOYjBJKbbo1hQZu8yezewYQCqwAH4uBpPvOzZgMOWG9ATOti
M6aifBPmeGtV3l0eo4tt6HYVz/Wwkvqmj61Qa9V9XvOV7O10rVz7DrNrZ4DUBJM27nTO7WTLtG2h
vEHdGMeYQ+bwLmm8AbIrpvK71FPTMv976Ej8nB/P2qg4yVSYrQC6rRko5gWIM8iam10aHYoHIHWD
atHkB87NmCUtSWMhchDaS9IxdoP4xYM7gEPoRSnDwtUGX09HFqLbYq0L5yIMxBgn4T+Qd+EyxWP0
3LheJHknGszkCBb4Bmhq39TKp7asaeDJcg3au3RwkPEHNx/q9JcCG4UeD6KYbhTGi6PnNs9jXayV
TS9b6qYhge5sAkjhCT8vkMSFOwkD4H7sC06YT22rvh00tXr2TFode0CaoKXrAKSVVvI2MUv1yRxE
fd/aahlRUtcAHiGa0dvCu2W5Vz5dP9dLHur0280mvOjNKm0yfLuhBzOnbIA95q9gdVpJqC2u68kk
TK+6k4vOSiy0VLnwt/3E4YdcOoorVgjAKHCWUq5cq4tjAhc6KCtsJDPmUJx0MPOsHeB1W9UJGs6j
TLcA7F/rgl42MzFUIbkGBpPZeSwqT4VarYO++toNykFuysyOiPPb4Ldp/6Cn6V9mZlFd3WflqLgw
09GpHNE3mT8AoQh8YvUhFWMttbV4JpBWxgWM58MFPSFKfbbeDB5Dw3N6p3ZDlBPw9f2JTeeBNNIC
OgZZmGlmT3ZD36GVpVPQpu4Siz9UrpkFUL6c1DH1tZh4ceOhMgJ9m6lrfF5OyQjRmWIqGA7uXjBt
pJ+Ujr4Rw/ra/P7DCyyYKEnhgYU3kXUhKJqykRXeSLjfdXYTOFLbN1rLoutzt7A+MDINB+kkLNDs
AiToXoqLEvzxQoqHsZLwEeQ/NDG737SxrQFDRJrdlWN7oA0tAlAc1ivY5IWBoAkcrXpTLQjXzGxf
E6hqayB75f6gt+jABV99+dvs7lhwBF+IFFAGAmfCbCBxXSpj38fcV8V3w3mJwUt5fTEWXABqhAYY
a1A7QxfW7K5U1L5VU44xlOQJCmSBiCHMrqzRu17OFNpCofWCKwqNqRdM1Yj8Ga5DSLQq2RMj301r
rUxw+XBElDolsyfEDah3ZpeAAlXiCvSPkFyBaonvcaPf4HlPfXRGbTVN0Mm7PY2rjQML47Inlp9f
ngCTN1seZ7C0OjGxPG2Xk895isp+2abe5voaLVjBgUFZyjMRGoNZ6NzZSPTg2W4CKwN4x+OMvmDP
rLVATOt8HhEiakEVB9EtTiZ2wrkNCtJyDUUv4ZOGgZ8eOubeZ68sjiMYU5Qf18dzHp/BX+IhgcMP
jmbIsgMlNZu1XCG0aoX91YwFcNAGqmBbpjpYMN1HudA3kezwHSgYX7d6PsILq3NwRAmQv1tK+2ua
3Nh5tbXc0U+Rz4i9DBRnb79lC/UUHKpJjh1hKIpwc58NGvS+G7UCVWgbNPCWFdtf87gyAwWJnG3h
ojxNs1Xi2NnLAjOJzYGGD2DcJu9qzyW9urZicHqgY6qcdt84YIxJkSsBo/IjOgF80oPLXMtfsmHc
c5A6ufYTWYNCzuZ4+gZ4wU3sjVPwgq7i813k9eCUa3pNhiSeqNplYMDN2/Srwl5HvHiuT/L5sfg1
XNDvAuULxCuan8xZRObZKbeclIE2SCPNA21U7cXz6m533cq5g7y0Mn2Lk5sesE4IkyYM76Eage92
cAlTD7Y+JPRg4XXY/MPcf3+X/y/5qB7+ceTE3/8HP3+v6oFnSdrMfvz7ff1RPjf846O5fa//Z/rT
f//q+R/+/Tb7zitR/Wzmv3X2R/j//2k/fG/ez36ISpAXD4/tBx+ePkSbN78M4JtOv/l//fC/Pn79
Ly9D/fG3v7z/KLIyzETDs+/NX/750f7H3/7y65z/9+n//88P794L/N3/fucfF7/+8S6av/1Fse2/
4t0BUljEbiZClAka2H/8+sgx/grRUzCkgK5Ow8N50totK96k+DPnrygiqjiLACpZqINPkYao2l+f
adpf4YcQVSHwdSB3hi6Zf321s0X6Y9H+q2yLhyorG4Gx/KpWnPhPnHg0uYMHE1V9AM9x/M+3CRCl
aJnuEzUUwFLk70JThn1Ne5sElVfZil+NMjm4bdfsHKfun9JCLY4MPYu7gaT8JRlbg/tKlTn3acKc
T32BJJZfCmhiM7vPk6DqZQrmFAriLDAy0agr7QYsbYnBN8xQ4nTHSgrhSBPkppEAju2YMk3berF0
jpXOaRaYHkEOrPasW9VKh6MsiBNQnemhKiei9cG2PkZ38B7yhCnfJSmLt1od+kPdVGRDtMGIkBl2
osbp8z1667WHovPEPm2QWGuYW/iGA9GLoOMuC+OJJNtvzEaNlMEuDpWJUR9V2unHnrT8kbit9UXW
NH+3urLLAnCWevc2Z8VOTwr9Abq8+hMZFHOfKyzZW1r/ihhfFb5pFPEnvXbjI2/t5ECKzrpHklrd
dJzB1TmSKs955YBot+74QVqJ8lDmwjpgZvit3bB8WysN2TvmOB4GkN7cZ5Vs7limFRupGskbcr5x
FkCSvAuHKqM3Rk3AC8IbKHjoioTisYp0IeB1+l7Xi+LZQhE2UuM0OQAS290lkFAukLau9YDZ5rBN
Ez0LO4xlk7XpcFvb5Rg5LgjWgEgaId+XeBE0ongUj60TsKT4qir1gxx0sdVKiL6Opt2EDGEyiIzQ
uYAXCNkiMW6EtdqCXkmCHT90clMH+b9TRF5ejxuVdTmmhtMnBFtqmIIWBl9gGKKmUTjgSW6yEaOw
AwArySFHg9j3MZP9gXtVjYgJzf5BoXSKn9s1exvduNjZzIjvKc8qH1nAWzxxNDRLUxrq9tAeKl0t
QpIDLZk2fRUMYOd+apFO2RX11KrZqRPdXd09sKYuQ0T7UK81FPUBxFcJ0N1VgzhJgRxSqRiRtAb1
U2eNffOYgvuC3Wtaj+6XvcNIlX0trMYTZqToY8ydL4WX2IyhV5orWRcpiuLVLCC6BpWy0BxZWmm3
NRoToacqASjiNnAcZY5T8zRk3TBmNza0W6j2UHvS2XVIVYRgr0336MerXpQS6QozoSbAmUR7zRWn
fmxRJHpxqcQxocOwd+2s+VTKEYQgvaV6D50VFyAKG4zvIIDQvrAUWEgXwiFBr6XuPhek3lRuzBMf
zQ78puOGc4xNC2DdFvn5t6Ln3WGExF4kcnO8s3pPfwDujH5BYNFss7pSwMze1WogAA57GBlwo4Gl
x2gbBz77rpQU9IJWTVOwCOYqvycKVdih7kd0yZYjegKqhoKbqnEH42uXU3D31S09jPlo7luH1DsH
qRgFm8juN5J25EDQY7sTTjI88javb3WMEIonLD9WVJQA/pISfPQs1/dGY/A91ZXqueeqCIfWBN1W
Peho0FO7V0uJieE7uqC3kFSu9jmYw7Zg5EDlphnrey+xijunVasoy4jx0Lrc+1QDjQIOPFvhbz33
jGSn0UnoPs9ToKaht8o+wKwNPr5Cyx4l5NUK1Msp/9YAk/Clz7QWcsSVqJ+dTDdDXLgyAaViQX6U
3XRtq+0IiRZZW6A6QS2726o5acOUxypEGCwLpJzgwLOVqFIVcZc6afqQg0rw0XMHGubgMwRSx7aq
W9qVoCrsmTRQpnfTSRWR2kXYQxVo0xgN/WaUPN7XKs2iFJqWN7Ga5a+VmXQ3OZCBuzSRYyDAS2j7
CWnMF1m7NqpMMbvT9aEHblZX+LMaD9azNlox5Lsd6z12CvUwpoBuDXFef82NkRmBYbVp53Miqgh7
yNsbGbV3APgYBNcHzltiGeUmK1vvjiVEvBlOih5W1pg29HKot+1Tq/9eKZa276e2tS5jyRH1RmXH
JMTwQMpd3I8Uz7+qFs4uc+v4e8Vsvs2rAewcGVYwwNeHyE7aZuAQqJmaHTKw5IQFhIaQOSJQgtJ1
QMIsvPL3oNQZNwCWmGAfYlnhTwzHPmvzLGpdVYDoM1N8OjjurecI8yMlYPnEn7B7NUvqzq+7eLhD
5Vu5YdYwPCZJ7723nRq/tlVRA6uAjr+7fhhS3GXU6wLetOqPKmb9Top0+KKpsrwnhqNoQd1D7wd7
sbxtBvQ+TuR7AAFwdBgQD3zNedw0r4XiAceZFa089KnIP+VFV0ZZSw2I/Sp6u810HaSRZtM/sAFa
3abOtFsLQALAWmvzVlis3qSeBRx8SYQSNnpHPLTDo1q1x2fdl7ZIy6BMY/WuTiD+7cuyzqNBcc2N
IRRAhmrdiUGoKcz3FgK82yInddi7fQ73aSo3NkfvNrhmbIzFNkUC3U87fnVGxdzaLlesYFDF/2fv
S5Yjx7Et/+XtGUZwArhskj67XHNIig1NigHgPIAYyL9539I/1sejsqoUnvlCnd2bbrO3K8sKCeIE
3HvuGQQuSYfh2jcknasSErFJe+5DKOv+EeOQQidwvYrg7M95eXCcRq4tHANWYcXtmzu78ecy58j/
bdRSw6lH5ZupqqJHJDZNmVcOwRYSWfIWTaTK+jZXNo0GHMmdR8wJlpl5Fg9aZYWzwBLMLfIrUJOg
pUV4YOaG07x3KtFu0GDy3dz2NM0D3YCsxI27YTN0S07Piu3gNvxQMBfDbd0p2MFONCUcDkscN+IQ
iak/1GUjDxHCudaiNGzrLoOz673IJDXqoA2aSppSgPxXpiLzNdzkvU01usu28GvvipDS3eqobjMw
hussxDh0QypRwmEpwi5MSrFyJ7yAbj8OJ8wwihMMHPQG7yBEznYAPRsNVA1zK9SeqOP44ELg4zXd
Kuqj/DCPXn83DTb85qIZyQIMIRF6JfvxerKtbdeeQ7u5T2gHvMU5BrAqJFfwJM1tNsLSe0mb+jvs
iWI38SGFQ+JdTfV914FanCFB41hy+KivukXAS6Y3PnkjRvHdIgs3BbmN7ogCqU6Z3huTammqhOTu
U9eNeWZQCcBMF56MRg6vJMRJQGvPJGXL5nXlzLBtwOaehgNSHUeo7FfMzti/NJuzcRqmq6ooWmQc
N/ZIYdV3zHmpUlR3zRMiqszXSFsY1YJFmNpSu2tSRex+JkzfTD21VwAPylvHSJQscHDIFoY6N+lR
NEFoLZ3TWC18XRU+v4kWvHhR7sJCWAgvvuvbKdj1dV9tQxONWcEju6c2EpkHpneGRHphk3Ks26va
G6o36nCWFW3A9zVYf1v4NtDkbD1+g8awW+Egj44jj8/iJVenXW/7FSwU/U0AwOgwsUoiLK0PcAT4
7QtZgIAXYVkevHpUWdNXITxJYeykcQFr4XjBemHxBCtXgmDkmPWbAmnPuCFDtx2IxinX82JbW3Dc
l6jy95iLqE3fS/cFNO7u+9lrG+RA6ZCtpc6cKX+pM6VysI2bEkqGsP/RFKXe53Au3/hOS9e5a+Md
Ez45TlFpV3IkxToQUXtDdefuRl5PSTM3agVaiFoZHOopzxlPS+PQDEk5S1oPMgf6Sfy05vLsxMYi
hGtUUSJqFPjVUpsN/nu7Mk3FV2ELHmELDGvj4JS76mYlt7yu+/0iHfoQeDZIrCxghdsRkrCaDff4
J/GOoHja9iMrU2RSz4lDmiXNiZ9nHKb4LJCw8In9hA1e9RB1HfZGFbQH/HS38n1EGE8h3oNggbTf
RMV9vgi2Athl1sXSZii45cHikN6PS+dmelzAhhUDEkgRbL7rHMpXmhXBapRIQU0QHiEzRw/k1oni
+T7I2R9C37/Vm/+XHfcvXfpvO/j/B3tzjBcA3ABA+a/78/T76/g///N9h/6vH/qjS/fppzOxGcI9
F92Di4b7X116QD7BHs2DozzIcVBZnaGpf3bp3ickDYBvCRXAOb8HE+J/d+n0ExwF0Xvg56CWg71m
/He69EtFGyxwsQyaflDRset5l2FmOuiMmGnFk/qoMU7bTQ9+1t4XjyiGRUrqJMBg6kE/Ohm5eXer
/sAL3uMDSOZF//8OH4CN609/LrCEf8LgwXnK8w5GEjGiQBABBqauQHuSILzNu28aRz6ysSQbFcgX
hQr/Gy+M/BFqXqxkNPRIn2zsQ0XL+MT72t1i0FiDUKjNup3gFS7hBbdCOEj12gS5OOAb869mUHAU
vtE2fMYkuL2pwqbd2DHwnlsvR3DmQIYcFRPp7wuQUp4FZ2Q3BOF0709NsVEO6ba6DINTX5i4ShAR
uIi0hBs9TziBFSJ0CxioSW/yHiNZzmum3CFTxegdJ06Zu8ILoh8AGpBHDAFwrs3FcGq8ha3DYVab
fBgxwsKv8NYUfrBb7iziCfUDWJ8zvLKjeVBrNSB6ApkNKnzwHVuvXZg5rDSMD67UpEmXFrNBTqco
Ou/UaTpcT7RykhktpVx50VBcjW0xFsmAJOFNwCN6OztuvYNGmn9FY+BJjDrbPGnbcVoDZpYrU8Dw
w6rOe8Cy7A7d4ZKnfuwsKet0c5hbVa/ohByJtPGMfeybpf7WzgKpyAqwQ5ovLWxllSxuncKAyet6
85LEirR4JDW1cNvCm6Wayd+A7lYVWUF1jC6OLUuU+AV8wXIx51nriSZbzChXOD3QYARem/bKkGQw
9glRwrAVXMxwW8blvO9RkO91PparMRiK4zDRfCcDkj97dR7f2NqXX7wBaXrI6inVCdTe4OB6uXeU
bRlunDxc9go10k3oBCLTvHWCROedm8450qoRItT2j7Ja/C1gGH62hjf1Kw1KswoMhbajLTwLw/3A
hwdP1Bx85PVsg2mMUF6pATUqb+VZPjkK0ENDA1f8wlN6qz2Edmbw5xuaFOpEGwK1GBngA+Ny/M6y
D17wh4Q7dEp8TnuwKmQGf5t533ils1JtMNwKGHgdZefae7DG5jclo/Yhon0BimhT2ScbTUamME/E
ETBSr743vBgR9RiyvNrWXTOUCcS4wxdWR97Rn+iQrzmImTn+Pj4++L4Ij9FMoC4B77CI0yguFnku
aDoizo1GsZlCFRVou3LjZVOJ0PD1pCN8wmpxjJt4+CcFrF1k/mKN68GDn/Vk+D5XDaWZ3xTDnXbw
vo7muwEvLJurOr7yJ2uitLXEUV9otFSwIyOm9tZtH8kn4ZpJ7pDuWvYiwdvW0K1daL+kOlIVIEUE
F8832DO78AhrPNADfALO9lLptef7/ToYLT8ixEPbJM7HzmDuwHOdlZo64Rr/u43WACxtuIEjDX2Z
lrpF9+EP5CDI4MSZn9s6hj2MCfbCoy1mQkLz72GrHb6eF6e+AlPU/0KgwOhuFkTeLjBytvNLZ/ug
BEzHDXyqJ286kcIACmm5sAiamAaZ4gNEsCMRksOVTYUBKBuY/aJcztUPCAvs16CKxdagwHhu5Rib
tfSEt7W1MMEuHhk7LPAB33OAP6h0Seg0IMbOi7nBeQ9ORp637CQsr09t44Z3thu857go6mcDn508
lZUWn7Udp03Eh3pdA4ZEFynnak5AxnfOliqOU6ZMwbkzqXTBToZBiC5jKB7Al+3YBkkiRXMNQ/X+
rZTMfx67ymcJSGX0e48gh3UbusNtCFbnnc+q7otAPtAWfyogAzikV/7K0XmcBZrKrTSBl5/m0cWT
6OYczcIsRr8AkhWMr72tzqKgLicvNexLq2RhFlkFgFTCFPywwsBvfGzQrFUNm2BZNbVAXhH8ewIE
SY6zF/JUBqLYxBUgunxUSKsY7dwkjaOawwToUKbGeKQBl2D0j0WgyyND/mGRiNJCLEa78cEVukLq
R+9nAEm9F5TH8GHKtZZuCntGhJj5eHH3U5SPS+Jy2Sa6bpdHJuLiwQwN3XiIRNgjo7KYsr702ivY
YeJT5dVIDJy/8/qr6Wn3YnHzBVgAiJtQtescCxp19/UI+zXk98ZyhQfKbxvfB+DgwGgP/5W6j65T
TJsQXZLIqlkhJqVpl+bRRxAEEhWWpb4aB7PM27joq3g1jUGUdbRge931AMoqdHIL+nrSixWMmpyD
Alpxq+q5PLYkUBtT1QHQM+b0m+msbrst+wnDY5DDl++0nePvru3JE7bh4aoaKM6ZHB4ju4610E8O
mELcxAO+sDiP9In6IFNkjh35zsHRskGefY1srEasnTbuv3LPsm/R7PZIqQq0/U6VKO41/uiTDF10
Rqjat2HbgFRQ6pJvYJS+ABCNXdDt4bLfdk5/Bzeg6q1AxftkLBvipIcb2B6DB2e/tNw+aEWnKRNR
1EZJEbHygFhjsdMYhmcGpBkfXdtQPnJgms9da/JV47fmlKPV+TLoxr8NLI/3o192Gz8n3rfZcvGN
sRo59qTx7DNtenKQBY/hDzGS6XOBSJApk44/basG4bdwfiwpLEM4MhbchrpvjVH9dY9mq0nkAFBo
g6PQPFYinl60N4yP7QJ+EqwEKYDCYQKftXLcskgUWlIPsRy8vXUmKGdSr1vQNvS5Kx8duCKDjiaJ
d9cEwkc35RsP2Vi0IcHJl+C47xttyy+mGvRpBL6xMwGY3ivpsvrBC2j/IGCmbhPWDUuXEs84ByBw
A/x7ePeMl9VJ207Pp7ac5/k0jWG1dSoDuB3xMxHJusltvo2zVfe90F59pVTkdGkkMRHG900owFv4
Uu5LlEnzDo9q5NhSWx4eoNCn8abrTQu/5V5FT2i6Cryms7P4iQ5qeO60Qau6rAEu+catZ78ijYPK
dMDfTDLrxMuU4q+ZdqM3B4+Okogbl5g3IxgmJxpO45J/7dmw3EljyGoyKIqTuZddmDq2t28Ln5Di
lw/ia9RitoQXd26PRp+9fhalvBGSshk8E4VA4yUN8GAbWLBZTDf4yB1gdd1HiRi/DnIxKYa6E8wD
HE0YxcHr8WJqbPIZyG6MsnysHmlwDc+y31fffy6+g3NWOUaHcF6DgRK9mOHCCpRPcGjGApnNoJPz
t9MW7mtICE+mTbz7yJXnkjAJR2EQz0DX+NluQFt5QaoRcnZhtao4HObnVTxt27XeBlhvOrleojfj
lbou1h95GF4Kqv60Knqs9y1GDyDenRFEnZS75i48QAyENBWT9Xfe9qPwv598ml/amYsrvHhk2oc5
H4mxFnbpTYA9Ascn7m0MgGPakS3LoChbTfy6XOVfgT5spyqhBbRdH/0hl6Tuy4u+5MYUZaidMMQf
EmzGHfCfrY+UB55+fMmXQvl/rHQ2ZAMtLoQG84JugK6XllOOh3q+5DbrNnGzk5k8TndVxrNutTyX
QfbBi3tmkF3eZgg9WQA9K4ztLq/Ozg4s+zDHwNU1p2EPvCOZEpYMD9OG7j5Y61eiA75CPFL/vIPA
AQUb0OX1dTjX7SwM3AxuzcpdBSsggWvoffbu2s2arLl2PrSvOje9v1we7PTA1fLOTpWgSp8BiPdv
rGuhDS4l/LH8xclqGA2QVbMWf/hW/zds8x9ogvDh/deYzf9oXhFv+Srfozb/+Jk/IJsw+gSgEpgI
HsPZjuHMkPg3sQLIC6I4wK6BaQ3gkn9BNt4n/HPE253zQJDUwSK8Sv/kVcSfznHCUKQAAMK7FLG/
A9hgf/71DTlnRIGUGJz1ZIjS88OLnTQwRTwgQ3XIorbt5w7d0RJ4LxUkbM1WWbeIcR4W42iRrpcD
wDApPPj86Q2xdwY9K5sE2XQ5wJZMlbSav4KQMBWvES2hVM4hZ/QONGda5XDwGGL0ojToabtd6Ngu
aTSNNbpT66pp64sg7ng6Y9QUZt7gSsApGFU4d0gCj9tVH/Sk2lYSsdqHsotQ6obwHbnjElTa71ry
kmFq3KjpWC86bK6RgIfRHzyoK7ipXVETaJSm5RQZcxzPjg4U/YLXzxunn1DIjB062u96QcwkTual
w2B8sRTkLc936iPwm1plJad82It2cPx9qzCeyKCdC/W6ayDwuF0gCl6KRKMKpIu/rnzbli9+6Spz
tFWT51ex3/nusWQA4VGqh4Ck0IwC43l1QKPNX1EiDvMK8EQJ/AWFN12+Wm8EzVF52q8/0zmSWqQY
ypWQzyDwb1S3DhN5fUMMxzwrGWvdug3GBFHtMFakPc9FPuw8YCEhfRHlPAmRwLQ00GtDhQJ2UVRw
tf68tFFQVekUR1PwJcZDVrANKMfeu+VACuorSG6DZtNJTnJM9XQx3wgnGPNtLOezs0hcwW351hSF
E932QzCLLz73894ggRDQ1LAUwMbWUDzL17IqXecl9x023o2YvU4vVPigpriCOfaz8boB1VwT8qK+
ol7Y1E8h0/E4pxUTPQooT5V1ilcu8q+nbvapTl3mVBrmVQXi7TmGLEHcjGmO4FoeJhQqe8yUGIPz
/L3BDGvZy2AOpzt8oAq+Q3OLMeOGDMjaBoEFfIldGPVTcfYginr8FtvSLsX3EkA9KJyoDcACwOy+
D9PW0Nx/1WhfCuAdmp8rkAg/g+md6kn7nc2q0vPZi8zP11E1MRd8FikA7Nesdw3QBbjS6mJF577e
yoUjmQ1kEQ50NO6gicWkrGF4NmpWONAxOeLP3cBUs+EwGF5WI8xDAy8lY8hdPzFzGYdvLlxVlq0x
NSPHQDu+PFSWNeTa7cko3rpqPP+0KFF5ssACv0qBC4012lyYsfQqAYLZeTdAmUj+wGJn1l8jt5zB
FRBdA23WuSDt8u2iJ6s+F2PoAJvSdPa3vWZi5SwY9At4gAK43POcTPUeyXptBJiXOD187QK89XZH
8QW5a/RuXyplJvaQT4rTOqXNLFsYXzal7q+bwImoTUCdEPUBZlj5cBM3jlftWxEjNHOZjMohUW4c
8zp73GcnZ/RZcYXood7dlcWZqRT0i1WY7Syd08JuQ/VP2gEzI6tzsAOisl6KrxVFD/WkxWCiHdeL
W2+CSRn7GSiK9M2D4dEIDiV4VV7wCKF5yHYT2v6qTdg0zsW3grKSslTaslJfI2AmsK0Cn2jamRBb
29WM8EwD3qmMR0JBLeNhUa2okOBCGCdqisShNdMiwV0G2Ri+B/G8fGbIgEcr1vtzU3jbCFvD/IgA
OyCBPmuAksLD3C30oRRdHX+hoIRglt1q0QN8UEj9vAtLF5M55c1Vd2s6V/U/ls4QCMAkECW5q5vc
ijuxICUwTMAl8Yizhv6ss59DvA0h9OVBWUXTSsPwJ3iAc3pp7yotYR6UkQnBuydvtguK+x1IUTW5
Jbxo6ydt4t55Gqqcd7d9vET1o3FB09jJGaPZo456YHq47JFtMR0d/D3kzo5/CImtu60tOfJYMyJy
CjHMECBO0wuaon4zs59XN6QGSvZNgWlYp87kRuqqqmzhYTZfon9Jsb1VFZygTEutwii2rWO2hntN
a7/qvizb/TSNmh/taFq1gOrsxfPnBjv32O04plz1BiSnmsE7IJ/c8SiCicAlTgOAI4DVaA/YMaOR
BBES6rXAQOTiripvov7sZowA4wROAuh5Kr94ZehUzT80g/9dRv0HPIJR9/ymjKpfeXdRRf38kX8O
vsJP8NI5+6z/UTv57NO5p/3nPCs42zz9c9zFUCChmAIVLjxHB0Hr/u/iibifkN0FuReScKAp8aEN
/Ruk1MuOBbaNMQjSUCXACfxcql1wUhtUOGwAlpv0z+qHeRVpsWK7Ylc/mTXdF8/9Jl+9uy1/Neb6
tVr704LnFuPdkAuErGaqaiyo/eGgixGOuGAnjTGS1f7WQuCWw1wzdOG/BucwKHAuykJIVpRvF1CK
6kiuW0q/xNN0E4wf0dmhgfn1irAQHiJcrhDfhsIL6ohfrwiABxgZsIpIKKJFxI3jKoy/Ijkud42D
AyKpPFEuxx5nWp360k5ONsJmFqxVXUYbjIF86IyLYhl26HO66lq14GAAqNflhoSTnxb10qw5NGpp
t8xeKgr7iB8KkzIKF/9BFSJI4Mk9Z7Ui4xZuH+VdmE9gX1fCbiDf8tdSFFOYYv5EM9sG9i43Mlr3
XWcRzjNEKAwdV45rMsftFgQ2CRRd+Z9JqGUWTLG9K+k5uRlgvcBEB2fg56an5BpEigLjGrCI+bQU
9YO2lh+YtNEzhoetwd5v+3sXTq2gNMpgN3YanBNmQaHxWMz1Hh5qy4/QHWmdaZdyUCIGBSdUf2Z7
ryD6FYhSLLO8NMibbWvkf2Ql2Fpbf8zpae5p8c0Z5vYNtO8GJzmJv0irl/gKPkfO0UTQcABWdKcf
sphxWvMh/E6rqrwalOujFyiar/GCEyiVpK1fcAAD+BfS37ktHTGqAjtGDS4TcHdkKrO+ik6laD0U
L4rBnL+CmieRGPI0CWYxdusteFzQxMo9wNJhpwo2AZXj4iDaMHoACWa6q3vabNrKwbUuCFethGde
cnoOXHY4QZR136JI74b8erDxiDGubeFgV8ERC3h8BRMaRxF2pUHh+O6gJkKP4cxDCxaplscoqPVV
yMc5W6ACuC/9Kr53cF8R3BP7/Us/KbmuYBlSJ9BqA/+Fe55AxObA92HQ9zvlu9MWb2mEOcvYBaBU
+AWozY5OaTCTNSYczEWOtNJIB8i7E9hqmLgAUowzD+OUrWU0ApXMzuipepViYDfAuALs1mvwkfw9
E0PxLJcuOAUYEr5MMxiw68KbFcx19DAg0DkY5bqGWsnT4PTlAk72EZlDiFI8H/Vja8hN2DTLEdsX
eWIIn9PgYxbzfWVsADPRfvARQjzn60Vw2M505xzsStsoBYK/AHLtW4yY6xCJxZI2h3pm5LabtG7T
qAxJk4LdyrYWU4BHig/DT2H8xm750gygy9Q+w/qB0aDFaPBdNJIDlgTZBcVnSnKTBXZoX0ZglptC
RvF+7vzlaxD0/nebj9WQSs8TmVw0wWBm7DAZ1T9k3tUvbuvxlVziMIt45SYc+/9rU7ZA5vOAFDec
duaWOhaBaqb2ge6i4ylgvxaGahuGtr1rMR46IDsu3FqPzHjLY5TYSQSyEEYzo6mvsCnmNzIUwXi9
uH0PM2ZIUn5U9GwT0BtEiLNhLG95jilloh0HNMyYlcGbLRB8phoJEUgt+s+9D/IzGMquDNe5Uv2e
GzvunDowz6P29ROo2/nXUhq2ZjwSz828iJuKoOtIRBM1TTKOfX+Yh0igCtEFIOIRk95nfC2mWVWk
Lg9m6Ic1XlBLobTHL8fc54wnM91wmzaRM+mECtYiOb7VVu4x4oPm0PLAeaow0pAZVAt4rIW7IP97
4sI/GXBO1giWkho887zUaRXH3gEfTw100y3CeltX4fBWiMh8gy9HB8pbGdyVrqnuY9VJnfj+0GFQ
ZUdx6vAG1ogSWs4MUz8qyYoEVbutoNg6xSYWxwHo+Q/jTGcph19pBqpGML3WS1ysHWIwDLIR09HZ
Ajs0mTOAOaynKFphK8EcYdc34iqXTH6Fx3T1NEUFAe8ziMb1KF1VIV5GjXT9+7PwT+g5GC0U6AjK
xRguqJfgtup0OOcatE2OKVWCs+TLaD8yFv7LNSBzhWwXGMGffE0GgL3CDFiDihw3z0vosvn9VZwP
0l+gwPNVvFvhArwe6k5ZGGHUidO+6BJDetsmCvZjLiQQXLAP6oePrucCvsaMVHvivNrkH+nwRKKn
31/N+a/9zdVcag01+mIdcvz+yOboNzl/6gSS3Bf9NOppY33AAHM7frDoBxd1GZaFQz1a/PH8kKhC
Oxep60EWH6DE5wrudxd2xuveVXhCAOKpXawBwvk66I/hMIIPMX7weD5a5VyVvVtlypuxEzNWcSd5
RbCxVXGToYX8/UP6aJXz/Xy3CjOzHHLkbAPruhn9nS+uqvoD04hLQ6Jz/fj+tQ4vKmIRB4vrgmib
iKO3d1fDbQEtF1hUSZECWk9N5qfsDYRW9saz+oO7+NH7cEE5A6sHDCaNtYE9rKqKQQrjJ/93t/D8
Vb+7hehC/bKvcQsDqkHNvO8VuA5u+cEql7y9P93Fi82hrwK3WQJciUnPZ3KCEVMypDHGIonKaplE
aziL7nn20Tbxs4/43et+sU+UvT9aZIfWidxPWXmjvWQ4iWdzGlK+Dx7KOWH37SlnSQCs5SPKIG7d
b5a+bN7G2pk8fl66kDr6BsI338UE5VSCmB71wZvy11/CmWQJm9Zz4/rrY9RWUaemWIsQm4xGZxbY
C9DM/4OXBeMEDAWglwfm/Osqfu51tJMBbqa41RayohJKgI8u5U8jpfMH926Ry5d+WISKfB8blC6n
k53HDehaW3gSyB2R5IO40r+8bzB+QFxShOjVn+Zo715/PjkaTnZYDHaMh6Lc9E2QEhp88Pr/5WHy
bpWLfQr+v57kFveNQISAehWBsoqBsj6Cr9qu3Bicx2re/P5Z/Yz4+NPr927Ri4fVatMFjsKi7gaW
XEizP8brGqyxpFybR2c1ZP0rfygRq5MiMyEtACLunA/sNf48Rv/5LP99ey+epcD2PA0j/ga9Fjfm
R/y1u0OKWObdsPvyhM9+fvjfGPP+aeR6sejFtzCASVqPYGGg/C7jnVCT26d2YvUq7MHVIcvQXxno
b1Z95PIdgAMnnTy32DHX/j3lOQay+EvO8cvh2Y42+jlle7+5Dq4qY9Fg1ysVGkIoDVXbbmqQjn7/
qP/qi3m/zMVdpmimhwga1gRWIImPJl6fOSH5Y23dD7aZv9xO3y91cW9book9yxvgfItur74BHL2q
EcNyaNJ4NT/H4bq7KVdxBuMW7+73V/lXn+r7pS+OEN8gz6YbsHTRj1iW+Ot+1GECSd7q9wv91an7
fqGLIyNgECQqD7ezY9GX2fFuCKs/2Eg/WOLSOZeSmiKy8HwcxhRxpWYnbPn48yr+Ftj7/5uI4Tyn
BsT5Gxy3ee1/lTD88SN/4LgBhtfMBVUITjjUd4Ozl8AfiG4YfALcAXYEsFzXPZsJ/AvRDT7BeyCA
BVsE+xkcA5H3DtAFDgx0Eo0Z3NkwEWfB3wJ0f/1UYWaHsfo5OgAUFELgOHCxKVMRunnn+zijEUVI
UgxHVLXxhhl26qrxNYjIMUGXidamezR+UQRZz21zzdsBDUE+yfYa25fP0dLWDtkE9TSpjWx9C1lg
6PQfefKACvBLDfPz7/35BxNgcxjfX8K0Y+/oyEqyJEPnNHcQjeobTwdsf84ZRFsH8hk0uDk8UpKo
dN1VrVRxhDlt8yRs4W99bxq8M2E8r7ISHhzzSiztcBfrovLv0NZXPyaMDu9zBzyEVQyQB/pBv4+d
uzyeRXA1dGD4grVaOHMMcfESY1bu2m7NCfCcVVnnINnGMIZHvwQrEZMsLpXmPhjLxVsTFXVPqJNa
PwXTmt+PoCh+QzXtAW7y4m8B6+mQBn1FmgwZTFMAPLF0hvYwGtB21xZpgF0SQNWdrxnsDcC2hr4h
iACdwDfsIZZkcl8AhrAgDaVTBDyJHQbyYDKU4PHdwj+l2jhaYjitVL12NJ9OzJMxJlJtDeimkR4O
PyRYszUG5HRVloHJFCSp/HkMKZJ4MGk1e+ATUt0UM9CZK65GD6JT7S9yr4MQoYtsaLo+LSSMakHA
R0LiauBxBaV+p62XthEPozSYAw+bM8Iu4VUZW+8uHK0tU029Qq1wu9mNGT1n31S+/I7Hjxn+AM7y
M8TKjk2Qiok90AE442xAPax2BV6BAZVLHDsgSRJy0gLgj+yrCfYFCxAjWhLgYSi07IYP5Ow03SlQ
rMsQ8uccnAhM/MRnTOjFXV56w+nMBIGQp+7je7B5gSQjxqoiK2YqOcA5odVTRsBR/c47SnQ2Ledf
SfgI1SfmEdOGuI1bH1tHVOBKBI5XZs2I0T7sGfpOABNqEELSsbiQax0W+kpCrPyqofAU69nGM6w3
Cn9yU7bAAWO1jIvD93qIoodmYQa6g46yYTOHIPm+jBFtWSb8ftIgZXjdN1WGxYFFQ7laKp7vcxF1
ztl2y2DoDDRXreAwPnzrY8yrK2g8kRHcywWzZA1TJgVgVh2DRvMSig0BveridZD+WohVySZcPO/7
MoGv4ozUTWzO5s1SuGdKBz0EBRxcFUgPewZ4G7IjFpyWeiaPTheyz6M3Ri58BBh2gQYvtILVg2Nl
UhvCBrh5gONeHfkIlJ6GM2drqttxFdt8WetIVive9iVLCkeJN/z/+bWMXOdhqab6ixCsAkFQdOtC
oFotehvv5cztDSpM9tZ0UQyFRe7Way1C3ElYjcQAFNtqPQWN82ADM2aUDPMrqxu7buJuPi3hIORu
8U23oXLidwL2aFuXx7Ct6tGRgeRu+i2xPpQTThgvq6br+CmGOdLDXDfTZnAG/9QHcjlgFEfv/xd3
57ElN5Kk6yfCHGixBRAyFZOa3OCQSRa01nj6+4HsbkYg0YGpmt09vehFVaWFO8yV2S+UoGh3CJFE
90ISpO/AQ1FtL8wavg8r+z6DbvsAcg5KZz9K91Du2x2il9WxkLr8k2QUxTPcROstIIJqcGSp1s9t
OkbybraRepFipantulFFtxUF9ejB0D9buM6dmiA3zmYyJjtTqMvTmOfNh6GXowPUE/OHmJrimdrj
3P6RgA3RhpFDB9JH9VSbUfdOTCrtc1YIKdgKqdbei5AOPhXSKJ6FOvD2kmZMxzKvgHfIPoiMKAV6
qSBKIGKveJhACzxOU2Q8dGGQPgZFI7QOphLcaSnhQ3QF5Y0YRNucYmWy7pIpUo9RU4wI1+i+k0WZ
QIFR858NnhMO6HjxBGlc3fWB+T2TK2rqUGEfrLayHmDRFg8qdttfIkswvvuKFZwVvx7e6yL1ljSw
UGjRKe5XpRTvy6DP72S/jQ40EKUDy4uEHnVlXwFw3ne+qb3IOsACVPZ5bcg0yLWyHs9dakVnlMPQ
xggqgohBEB6rXNcR1VYYzKSKd9OYpW8kzw9YwXHuWshx9TZ7eL8zZWG8D2I1OLOHBi8g18OHxOtw
McvS/jDBHztVY0Pz1JrywxgE4t6Hheb2jZU5kGE9PmYNhgz5jX3Uh0hjdGID0YJ6LEIqvl/+pN8n
chLl+TnJEUIZggpMjhZl9YdG6sR7S6yg26JU4ngIndN462FipSpbA0j1D3meSD989mjswUxLRosN
qDsSANZ40jNJPPIbAZPhWPemlgqLxV2q+8LP09pJBPosoxEi70JOfkE2jBa3jOF4W4/DEz295pjo
lX8fSErvTmHXvo1jf8wwYCqKszrOboUQGeL73lO8H0IOhgYPqkY4pr5UTjb4H8jEfdnjbthmp4Hs
/GRJpFuYquVOKlTtIWS7BSlTqFhHtAI3FcP/kAm5+sIxF31oxMZ6UwP0+tRFEFXysvaf2yaOzkOS
NE5dg4uZusx3hLyn+0SH1lWmQj6GlVodcmhSx2qIFAeKM9ZU0+jRdCn5lwMPUIUUjWh1KLUtT4oJ
199LnnOrlUF7F1NhOQZ9O0xMY1N5kvRW/G4WCvwYoxjCRzjZ+RmOHg+TsR8kWwL6/i4VUalJeppe
kIEkFEQaNghYf2J17LW+PAUssOe4zeSEarXv73O5NCRYXbp63/u59j2ZtP6TWEBFzyrV/BDKnm5T
olC+m4o//PA6U3lba4kHUMXQn6ZWkJ9gond7i9ThEcFVTR95PqCfkH9rRhnxKFRfRjtSgnCPhnR3
UjRVe5cMRfYmj6TsSyiqwlEWu+aLxDnvtKEsfhxLVX7IxiR+bIe+fmd2KMhIdeG7eqgKbj6UMwtO
h4I01FxLxCoAy92i3fMkDG13xjBDnpyC9U9nu83eqF0+PQRDg/8MIjqwnwor3ncAzl6mPKh/imlZ
ORgDJA5Qq2hf1OhFJZk6veliSzh52G4cm6aQT9Q0qnsY+tHR6NvqmHtasNOngIWuSMMpqQJ5N07N
xLkpNY+o5ciRDeFGQQjAKI8dwgp3VVn5u5H29Z0gVsIPrsWwhDwcmH2a4445SMMOyayC0xSon/gS
JlZ+DEux/8YtI71T9U7fx53EBlrHGc/80v9CB3OgWVyle6Md7zvMyCAQWjvIi8EjpxhIIY++p5GG
MORo2r6dYi9w/AmYUdQ24RPQzCdjbMzTxGGElUoWITOlGcfUQyQgKkzxe6ZxaywiCxxnUNjlwAK1
MzFHCUhgo9SFMppchTMO0Sehyu67uJje9rBn7yx/gjbj97L4lEjG9K3lKn+MvRYxhXCKg3eC7qXQ
4OPQj+iu9vXJGK0ODJ4QNz/BSUQBLQhZ+CQbsWvGKqQ20ZDqmWsyVJ9oo8X4rBaqsDfrTnkL1bd8
xOCjkm2x5F9+b+h9BpegH6GchbqoB07ZRsJJU7zmMY40GUuuUhnwkKLYfQrRFHrkJBpbpzSgwDr8
yrmI1NXxGx81gI8dd1+n9TJQ86DS3kxhmGOEY9FM49misc9wrys1dJhG60nEAfSLKjCf4J3AfNha
1ZCn9IOzfidwja5dTGzUp55m4w8PawXEPfBXuAtMWDmIsRZ9fi8NAf95NmXjj0gs1SffEhqytiqn
90ooI4OSCnxKEWjbC33dNnPMpKh5TsnQiKGiVsG9nwbTD4MmG3jQoZGfeW9Jd4IC/cGuVZ/aYiEO
GpiOPvrmdUEQz2Za+WhXadB9qJUGX58Rn9O/IiEqRLc3oO/uI8hmB24FhWinAFDuer9o7mTNk7Qd
/V/Moruk4DrdtYrxRRQq7b2g9MP9JPvZhNeUoH5spCq88zwreY94EFT2Zgg/VaGZw/fQqqzcjYAj
3tNq9n4aYCC/FTJEvxIE7byrDR1CcskQPaPWMzOpOX1QvLL8sye0IB58FsVGhem6XvHrGYgalgy7
ADacqi21Rf+hUOPCiuJ3GFa5RA8UEgMo2uv68h+lRiTs4oOVDz5397x/o3ha/XVsagUN4En8C5BH
0+7SEhEacLoQQp2mq5rPqs+zywGTne3//y+lyEAYb1VS7G9B+O2SVfD7P/g3Hs74HwUFBJrwEKzR
FDGoiPyrjqLq/6NBZTHAwBkztmo2Ff6DjNMUwP4XfISLQor5P8psdGHhlwBXhP/w7xRSFhV1gGMG
XDCqEvosBmGaixodonOZ1Ke8GSfEBx6QYDE+WkMTPICJHt9UqsAdNK7VN6ZaWRsl0EUZco6M0YWs
/bZSe8UME+pY4YKPlY08fR28Lzr9lhB6z8W3ePO7Sn+pNrEsnL+KshifAY26LfW5JQdP+tE7G/vE
jVxrpxyS0ilPtMsOlrvVMliNiq2FJJszNwQJ2Ov1x+noC/B6O3t87tzJ7Q/gfLFesUt3+Es5B0cU
r47aj9tDXRLRfg31MuiipKwKI7KCAniR8cA7bg/TTrQRpfQUO/xqOegIODzddu29cG6exWP0AJkR
cJt7+1dc1+X05Y9Y+qWPLYThQOdH9H4CV6Sn9lvaRv0dSMNGpPVJ1oCbqqh20x+YS24XLSfud2ZX
jAqhHO/ZPA+n8Nx9ao7FznzybNmuHiL0cI+3h7eWtGAz/hOTreEypq/VWoxCEEmLhuJXy/OMEw+6
mgpNl5/+SSj6HRqor5m1eR3K0Av65Sk5FItfBfQ9h08i14fbMZbt5N+fy5Sx+qZmC6ptMYeK7yV6
0vK5GtfkPYFxdbxLP9R70bJnGYcDL/N9f1e8pFvOBIsj6neiYLSAQCwlZkhSiy6EFPPQh0owf71+
N7nzqjRdYwdu+5Ds/P1WB20lL0EGzWq0MKikVwbCQ2LoSKQw0IoK5aQieE0dLRDfYze1lZfz4XrR
L5zn9CIUYj/XHy7tFVJE1zsbZIvTkZX+QTsou2LTBnzZmaSsaShwLQ0QzTC4WfvXkfwqCPwiAoYa
3aNYIrzI39KddESh8UH/YXy9V87t/Xg/nroP8qfk0LMkN9JncXjQWwZuBtxbVlAXluHHXccvC9GT
lbCdCwzd3psOivYdQRQbCd1zb1ZOp2+1Qeecv5jafwW0dAr+YK/wDrsOWBu51ZXgem05f1dS8kva
7pQnoZMb2CIDrYZeZkNrOWQmQnZ9d7Bqax8C7YxpTIeFekrrT8bwLSoK3vDZRivq13e98eOUxaVL
92rQJTk/rkWVxEaF1inP9YfvYPxS6KOdLT91f0WVnXwcdrnLW/yNfAwexi3A0Oo3wRaVxIAoKC99
O6uMZ5s860RE9cnDjpjlbcft6KA054AhQp+k38iCJbj+91e5CLlIQ5nuQhamhFQfIA6K8N8erb0J
UQNtWMlF7PMkuwms540NcrGkX4VdJIM/mUbfA3GwE4BlXfjFMiixyHD6jY0Bzgfn4sPSYMLnio1K
xqhj8WF5iwK7zvmzgGD8tx1+tk6JVosGycY2ENt4Fw36hp+uuhKSWIqCJCglqZlQcXnO0Kjp8rBH
o65O8ucwemwG/ePtrX8tgsb9C0g/KMZXgI0aeVd16BOyNe2pUKTQzja+z+Ks5PvMlGaulRzOGNCI
i93BwILY0MsSCH9hPkA0pWGU+i5ix8nGjvs65QlECDi2KAxgenc9WZpnITmtYPYEHh2MaaQd2877
kuuwCfWOQpN5xGPweHv6XufEdcw5OS8uHx20i8IHBWzXmvwhKvWzEYQPUAzOoVk+imb843a411+L
nin2KrOZAa3XuR17Gc4fNDPzI1AXtSejpRufFGXLCG01BK9FSv0z3cZYHFux3lUozuaazQft5y7h
vg2Sl9vDeL1kGcZFjPk3XMzaL7ObQk402wwAFYdII9ahfq8aXAOsSdwSn1iLxsHE/0hxEcLFdTQz
qOoxShA+9lDDcYw6Pw/g8CtpeKvoVuH8zaFx7vOmx86D95wFXuU6mC/qZt9GrWzrZf/YenngCFpO
77Ivd0KjCBtb0q9CwdWepEGKk+CX03BHrXa5uMJeUWBSQJoYz/qhOKmOcqQmhc5FuMv22Ztsj27z
Y36ejua98mzaIJOex/3s9SjfZR/kRx+FWgeh2MPtSXiVQ4tfJV9PghKicTMMxWirJSp53CAFaevi
+GpXgZ4w+0r+ujlSQlm8cpImbgIwSSDue+0pE9sPUVrTXlHe3R7JK6EUSUOElGsp+yO2Ywh4XQ+F
wnst4WrU2+XYt/em7hvITeQeKqmTrr2VPUqTJSzRHeI65d4ccglN+zZ7DGf/sMkMt14Drw9Zfo+O
kqTGsY708xKYmCFxxSuB57Jmdy7ypLrD0+5U7PrclvepSxH8tPU1N2MuDvZZMXsqe2LO9kEvg6vt
24N/ps0+8jTw30TH4LzlT/1qX52HyWMHx2NI3hC3rqc9kfpehVUEs0ob7UT72Xkq+MXP1hCBgK52
tz/y/MeuF9FVsOXB3qHMlkYeweAmnj0EkT0jfi+k6UGKjL9MoXnWEOIYAoTPb8d9vUyu4y5Oxqot
E/qqc+mDjsGg0ejahPVvDW2xEtVJaGH4MLSsVhG5Rcx70CzTHoTivm7pbIdq/rmi0GdHydbRuHza
cUzNw8PTCOUfVuqy+lHTHpNCJeLB8etpl+4il77XaXDEfb4XTlt3pdc7wnW4xY4woiheQ4jGE3kA
HBh5rq6RLFmwkSybw1quhnAE31ExrGbf7xTqSMNd+GDs0HE/pfvsw9aLdT1J/sziYiXgxqFRlyVc
NH0C5VNL3/9JEv7n7y8FdRAGtGqo2D18o/huCpqvsjhtlbvXd5A/qbAsB80i6l2jEaTbZ6fwrbrz
d5wI2o5qu+9UTt9QoVFOtwe2GXSR+6XVRvXc8UXjynyGo+r4u+auuCvdnIdI5YxH6c3/MeLi8PeA
xwyRzjA1DgVbdCQ3PKMS1thgZ536vXwnuH+zEvWvRYbLDmUbpGSX1a8O4Us01RikMEb7MXyeQQta
tnEKru7G4PnM+SLPVWNeehf3NbFLkT1PKXdFng6nwEt2VtUfNBiXSmKgc1XQW789latZfxFxcewW
lR4bCCbgPS7o0ilqB/PeCnPj/e0oq1vGRZTFlpHCgTO1inEpxbPhi/ZsRCJKL/8gCC0eLmm/2GKL
Xb4EPx2rc30ylE5c1hx/vGvD0fm/BVlkno8nDuxvr0PcA0xZ0qad03WqvivNod/YAFcn7WI886e7
SIZYrXFkKQmVK+x5ePDRJrInfysDVk+uizCLnPMqtP7MmjCFRp2He2TQBGi3vMyGs1H/PS/eCcXW
dXp9y0BUieaNLNMMWaQdIsEJQhgmgIf7au8/6meEa/f6j84Bo3AS78Xjlt/sap5fBFxkYIRbjVhS
wLZHZdxPdXxvtcXHf5AaFyEW55U+VR1wOULUg/GoReY5NnXa1lsCBMs6/O+dCDNr2o0Wj1NlkYKd
RMe8SolT/jUTu7I9rxJr1+6NQ31Sdvk+di233Hh+/5cP9ifoIhlxa0nwtp4Ht6tO4ofpiBz2wb/n
PX6qnueIgItuT+fmOBeJKcp9lzY5IZN7CYlpBHEcaz8ddRcdaSSLJ0e87w7FwdxYdptDXeRmO9XF
UCGby1CVveJKx7mYWLrNLnqLdbhDZff59khXFjoye3QE8aWVNWS2rhe6gjD8iAQylK42OOi6cCwS
9YiBz1+3w6wNDKs41M95ZinAaxeJI4/IeZVzlyy7H1qHsSGWOHtWONgmcD0oUQc6bK27lRPtKuYi
b6IpnIbQ5IUaWUh0w60PPVyzgC0Up1BNrA9T2pfWrh4b5Iw3hjuvt8VrwxKprlAlwJ/GXB6m7ZCD
0ckYbusAyN2rDs7owHxVVkx+ME8IkdJ2OYDF2ScP/daz+ZUkJpfyq+iLLJogrA9Yl4w2MMEkOYYT
6mR2aWmjdOho2fkO9bVQ3vWDpQjOpEvx+6bum+JuKA2/saUwDfW/f3RRrcPJld64Rg98ccEVQnTR
ddRIbblOnEp6ATroKNHWI3YlmWcLBkhDhjaL+y02Wg8RexkvpNEGyWQ6uO+CqBkLYWdY8rS//YXX
cosSJPB1FVofbtjX64YPrxk01DDaCkoEpfBF/YxTTXsw4dnboebVqBl0+uF20JWDZHaplSkWcxUE
T3AdtFBFwRTnoPoQnWMdoQGgLbdDrNVCrmIsThKNnpkFJJ45FOJZof+nhn2aV1cfeKScw6gF4xh9
6opyAE3VoXyAw5PaVOXGSOcMXa6fy5Eu8iXEg1vKipTpHQBzYwA2IGPsi0g7iJ9vD3h1Ti2gCaps
zJffxU6fxnhg6QmvIb3C9Cu1ZX3LgXc1K+HCQJFBgxfAzvVXQ6J7yEWJGS29T1H+YPiy3ZRb9c+1
YVDfnyEm9KyxHLkOAvIcZkJPakxe6ra4DPTF32R9zpvKZYRFYiRtAaBwjuAh4ByaFuIcP8J+45yY
f+byuyMTZaDgRKufZ8j1MES5bDOjgOqT4PsJWyLBGLkWfhhTy6Fr7W5/+rUPA1JURJJKg/+0fLDG
rYcWnUCSTRrOyzKUAICn4vfbQdY+zGUQ+XpEeGq2caLNh9D4E6kC+BzNxla0GkHnLsZXl8ixxZy1
VoJ/VCCKdttOzlB+TM0tvvtqBIv7wQwckti/r8fQFMgy9TELQwL7LZm4WIpbfZ21b0ERyaAAK+tY
vi8WSTP5VSRW5mArQfxkhuM59/za9vVed29/j9eB6OphRqMgN6mY4jIQwpxGJCqk8RBgASZVWLa2
JygwG/vo6ykjDKY+kgZEHfzWYjxFKMZ6O1E8HSiKPFlFk96hhNhvbJOrg7mIskguc/K9Gr9EvOuD
5Ix4zrE0uVOkyUYvfnUwMwFwxhdSH13sxqOPpUbRMGdFOdL5DZIJcRv9b+8vzNifIEsrYSPUBZT+
GQsQ5x9g4nYIuj7rkbHRul+dMl4wfHy4+Kz961zOKN1oyBNxhmqUSBPNxXxr57UbVaLX9z8GA+JP
wbmdhs3yvgO3uNPF+fyqm+BzaEQfdSX44bflXotRrlQsXkzqVlNvdWTc+2bFYImoi1VqFF3bYkog
Yro82XGcvJXSH+T/t9vrZ6U0SlLTjZJIbt6Aywnk/dp0wqD0PFFytOT34dlyMEZ8ae8VJ3a31bKX
uCWizQHZfWa0JaTTxdPBRBzJygr8+4Buu8295GJpGu6wbrGbHWQ77gaPlePvt56dK0l/FXb+5xcl
EFQofJyYCStX6CGP7X6Gudyey9e3nHlkgA0A1nAnXt4MxqHvLEFRe1scv2bmz7AxD4X0FITW6Xac
1aHIKKnjsjujdxbrt5MzzW8iPpkX+vdI+TmQMP/JUP6EWAJitHbE6Z5TAqXVwdGs2tbKdz4qdFbm
u7cH8/qKwKSpsGq5BAPy+pWfF99FHFAXhmM42PLYHORBe5uk2q4Mq30tla4Bhe52uFdaNr/S7yLe
Ig+KakScFzMfeyytDPBsi/cuBjFJF5gPWqqN6U5Q2vZepJ3+3PVWRhG6wxSm9RwIc99Vvf4I8TJC
ziAY4k+9qRS1m0stltih1Ivf4kTIzH/yuS9+8XKLK3E6wmJysFUzt5W2QWBuQ+Dn1/F1fU+7/ghz
Zl98BDnWsjySCTG8CC8ItUnwaLIHkOS95lKBR6FGcqxzdMyGndkc5QCyhC3elZ+E3+qsuAquO9Cv
1BWuf8hi00uM0cjKeaz1bnDFHe69z/FhNrlAoeNOvrNOW3eh9e0IX28J4w6eKMvmf8h1S5RaIiqt
PaMZMSj5kA82fl9Oed98i475vnpIDlvN0pXdnbT/E3aRhiWQRq+AQWrrXmEnZYmG9eRYxdY74pVY
xe90/xNnkTxDIfioLP9rQgW72OvmLmjt/KC7LZDi8TQ8ALJDlL3YrNesvD35mByYuko/mFvgYp+q
Q1VXxhEoL4L27nCKaSZiNO6kM6bsuT3eXtjzH3uVwibKBuj2qyKl+0UKpyXeW4o1t6uaU32ID/1e
BSG+VZNYH9RFnMUdLfOGwQPh/7tDKgF+bb4bHJg08vfoOX+5Paj19XARbXFYdmOdovRBtMbFc+pz
9KX6Eu4Ep91jG3/AYK7arlnOE/VqIqmBMIt4drzCFYuql6dmQkj1EB7HBwyqnH4fHLPnzPnbZi+/
svMi1mIyB9XnzMwRemxc0Sl+KEdhRve/rZ59d6uKtrrgLkItZrIeBA2t7XkmzRdteulQmFD1rxuf
ay0I90NuAbNqMcXR6yRszEw0qPf+Tg6NHuZf+NdmLv0I13zSq2eNK1X0YXORz392+ckuwy4WeZZ1
XdTnhDUfkvdIw09AmZzpaDnNLsbbdifa/wujnrXbDmUIDWXbXwjixbfzE5yV9NLgHvdkHpQ93Z7I
DbjFRR+nyh524Frc6JB9CDbeSKsL8DLu4kOmXUkpqSJu74gOasMMVOCIwq7NFY/axtm7ejxcRlt8
UdRFklStieY9mIcIYuIXeacc84P3Xr8f9yg10AZvnHC/la4rRV8dVDZvGirOFCQR0b46krXRUPsh
Fnq7PU97Y18evPvgcb6SM60bl73V9LkItdinLRMt2miWW/UVf1e0YLKTbLexMlZeUBfDoX56PZxB
LOHR9782MhyWoi8gS95F4V7Bvw8gnGQPzrBToNb4tRNYHzdnc06KVyvkP0OE1nMdPq+kzoNh09vB
SaNizQHhudKj/KQdtDPynHd/v8V/+fUQiruOh3OiIWTSHG+WGvUhaYS63fWxfXta1y7Pf5LkVRsm
hpuelQFhrOmNMLwkaoCDR4bW2TkBu3471kZGwsa4HpOWGpCJO9Kk1uzihIHcQXobfBT3jcOLeytf
5ny49cEWW1oh/ztfolN3St6lzotGfwUdZHdjVPOXuBVocfUNpTymDMKoRmQHTsXe3+HVMh4HJ2fj
HI/ZVr96/uG34i1uuCpeebEx31PUtHivFzk64tNzVoabF9utQIsNRBUEZIY9BjZ07/SDvIt33onl
Nr0tX/TWNmC44IcVulsTenszoX5xnSWJ3MRKiP40Yg+T3VkIemyxx1YPnj9r+ZeZ2sVjJRigmJcJ
ESoRPIHk9mnttp65awb/70L5KVXo3F0tzfxFyFgkYakOeZuEvBVl7bMuQXNXNwKsD8WcXx7gQ+EM
XE+WN9KqiHCwtivcILscn9bJd/okdQL/Hx1k4G//HWqxei0ciYpJZqswv4a0tB6R9sD9zXxvOS/l
53GPlaMbv9s6PteT4U/QxQQqQSqqTTC/cpBAL/JmZ6Td1gJez/M/MRYLWKpGuZPmPIfHdIjvqifp
rjv6B+Ug7mVXv5OP/Sdro4C6fge5mMzFIoa8LjSWwWTWu3EnwX/TgS2euh2KXOfyU771Kl7f5v8M
cbGUx1huk94inPREST3zd+h8AGL0vxocn41dfq5zuFO2ylYc7rcW9H/Z9/9EX6zoojVmfXmiz1tx
tv/ziMufto7N9evWn4lVF9eEUmg0NKpImG4/0WvHhDH84B+E2K7dbify3MF+9JQ9/MP7wX/GuMRN
ZHqUegg3zE9VbAO/5dhM72f7x2mH85eIpMzme2T1ZQ6W4N8LUl1cEfy6Z0XOOVQojn6ukQJOdUd4
6/9U31DOHj97tmijNBS5E/fqw+1Tb3VdytTckP8HM/XqOtRZaYxpLXfo/q0ffbe6LUrFVoDF4Kzc
QuYv4EUiIPuDIZIT+8XGfWROu1cH6cUYFnvnIJiClXSE6Pbzfa479nvh8L948K/uLxdx5qFeHDfi
YAmFMb/pYIRCCK8d1IuTJ9NVbTYY+wNSHtn2rWT1YLgIutg4k2KoU9pqHN6WXVEjD15mH0vLUVCO
2on7bDfe1d/r45bu8Gq9Qb+Iu9hMp6700ywlbkW9AWGXdJceQqd1+/voGCGRmzhbj9fVve0i4mIr
7aCF+th0sQxKiAKK5b/kSU2BMdUPQt0dtWJz897KzcVu2iAApkrzBxXPsqM70tF6xCGr3g+7+Xke
lBzGdvL59oJbPzEuhrnYRLNCEjBbI6h6GIB+ARvCJg6ar+8MD/+L1+PG4ljekaBDWmC35wXOfmaJ
j5nsKvfTMXaKnRjde/H9cAiRapcP/UcPB7rNJ+UrR9u5snORSL8OlYtVg2mkX5bzDoNZtyvYVHYe
lYN1RpXotDGzq0+7PzP7a+YvIlWhjEZjxMwK9dk7UOCE3vlWv89xJblvvpbo522PbmN5LpsWup5W
kzKnULlLThWw2re1k6OFj0fNi/gSPMpuvBe3uKz/JYd+kRfhq0F0u96JGrnuc+z82BT2yj5wsnf+
Dv+/dzLUjFq0N8/99XXyn3BLgd5BQElLmAc51x6zL8Ydytk8jvq9ZjqiO/cGmy0+srwVc/FOlwoP
gaGQmB1DrJ+H43zBEmvyx/tVh2w+Kn9psA8wWyJ526P51J6qh2CjH7J+5aFDCTV1nulZ+uVyz4+r
buhROOnt5OQfq3eDTU/03J6is3XavHrMf+v1OfYn1uIci6ck6/M5Vu+Mv+pZyT49VEcD3YH4aevg
Xz/M/gRbHGbNiN9hMVcKPf2uxGcxrL9E4Y/bK3J9ccACs5AfntW/rydPEjqMgcb5toofl6m4fvog
Gbsi3mKorMWh+KjS2ZfRaVleYoSyqgUVDSh7QigvVZ/p4+y9DjSk8Pb2gNaSEpEbHLLAtgNkWqy7
Vo0a1GLpY2TGUUknt1K32q2r996LEEs6mx8NahhiU/VrrUlu6QSmLQv21O6TO5Byc8azJiLQDXgi
bVykNoanLdacl3Qarr3EzuriAFzZReF4I8TagpJFEz4FHbZZ4GCRd5WF6iHWmfMbIjx2bFzcCE/q
3vu0Xehf2yaJxbqdzQmRnF+MR2sNpSzaaV684TGcb/K6ywNJgkHbC47vWu9vp8daS/kq4LzCL06g
KYuMUjHGmULU7uaKNEqc4bOJzS/Ps+9IVO/lo2nYQuPG8i7dfDStrANZgiONt580m7ovxhuqkRkB
JWO8nf+imd5uFN4aXjMrPW/ti+uh8CucIeZgRRaXtTzSi7ZSAFF0XelWovHWygCliJiIiUp8ymRg
4FbypZLwrAs1DGGj90mcfK5jWISAaVvEenu1+3l7+lfSFzY1MiY4bEtAJhdX5aD1pKpsGX4xDvu+
9756RflyO8QaSAa4BYIpwFUAMi7hmENQikIbklK/3vv3Eh0HQ+S0py+9k+9Ez/kHRDhuTwoSVJLF
t2WPW+SUGFhKZ9a/OcPTvec7yd7aac/h++mjfI+F+GHYelCtXf6JyWmHhwp91OUjOEJkLzRGYvZO
dqpOzZuQ+0WxS09ozu304/YbePXTXQRcLJxWC6a0mAg4W0kb/QcZasbtL7dy3skSsn0o7bB3g3e8
nkbJKpXA0io+XPct7o1PVV64lTccb0dZuW3PEjpEwrgMQfXFsih9wGmSNYv5sONod80xRp1Mvtvs
Pa9cda/iLE7WQM5bPfD1ztYfpr2MXhB64U61mxzFSbmObfWFVlf7xbAW554eNkkR6R0tKE10u54u
fha7k/w52DpgfwliLe5AlwMzF2Uf5OSsFC879pXPlF92Lf3E2ec1PszaUvr7fq+cR1e2a3m33YRe
TZE/o1weF1YcC9M4ELso86fOqktbRxff9joldG6nyerJdJEn5iLfzbps5ZI2GI9ABijZwd78Uezw
Mgfna1uutbmiNxLGXKS/OPmp6peMrd5JzGh94Cx8o7uDY/ASQ5d7K2NWF/TFXM7//OIkjKTEa4Ke
AQ7TG6OU4axvUQy3vtZiXxTFJMAYjhFFRf2UoLheR/KPxJL3G59qpSxxlZHz2rgYCWKKgFcb4mi+
2/IGCY+JS6MZ+ErHB8NjppmLvbv++z95dl1FXmwmgVJ6KeDPeRcWncmV7OSdSVtd3Nv6ESGyjSN9
Dfp1FW6xpwxdYUqIg8/hMF24lw+AFqnxGo8xnNTGRpIPSGblQKM8525/lE7lRnV7PWc44SS4N3Rb
Fl90UKRRqdld7HhA3EvK9bdlVb2//TlfC3xxHcSxC+kxIK5IJi1GqbSlF/cdkzo9sXM6qQ/ktDsK
mAXcYTKMwmJ5j3Eu9mvtnfKzetAcLG0399O1ku/Vr1hsqGJvTIXHWFmO3iE9+3f911a1i2N66BBY
SL+M98PH3B2PY7CVzusbwX/Gv1QMMDAn0KN5IwhO017b14fUGTUuMOhLHOO9h5zkxoyvr9M/AReX
0nYUp1qbd9VJzJy4+WE24QH9o9ufdf1e9uez/tLVvFilqtkFHq5lc7kyk+32kVqeg5bdYXLYUh+D
3ebinHfo1wfVn2EtNtRaDXthyP/1BbGwPicS0j2tK+2qg9G4/6A4ypsJCgW2HxIA2cV+auaIPGSj
AjIjFx8T7EXqXH5Cd1pzEfTfx0J+2JjQ1W3vIuBiMYrtEOYBOs22XPyqdgefMaBonwGFY5ZmPCtn
adc8Kz5tpi2u7Oo2YCINiDAh6mLLV0yb4jaTzfhsnHwgikh2nm0R7qXVGLOoK1JPuoX6wvWmXkyR
kCM39fv8zUo29ObT/PVQ5v+JtuRMyN3q3a3ur0gwQJUFw29Ky6dDrERK6KGrTUVLekF+5E48yOcQ
A7jA9e+nO88dn2LVrYDzgeVL7ejrpsLFCpRCvvwFi71PHUxtqDSep+JZ26fnnDNMOQTH9Gnzfro2
v5eRFvublNaqkUe/nklffyuDMkhbe8QNGWXQ5OfWdWP1g/4JKC9RRfpYj/i4MLT5fpNWTkbpbH6V
1TCuT6De3PHT5hawtpXSM4MtT22L/1tc4iIBrXKx/xVzcGEvUMpPD6aLV+O5O4Tvtg7o1UsjwXRI
p0h2gva5TtreyunICPP5mNjF+7k2FH4dfABTsxpxlzubBfV5FSz3OBm0LvKkM7V7+aCOOsFIp5ns
XO21d+az8Vl1qEftEXht7QLbCWfG1fru8OX23rOaPBdhF4tTDVQV/2fmtczk+hSnIe8NmDUbfKEV
KYC5dI6sIcUC1TKXJYwowUPL81EpadzOzd+idpk7emn7Oy5Z3OxqiSKR+784OdbS5jLuYhWaQttU
GVabdj9p9V62qnHXT4F+CFTRxxIoSOEZ+N6bMsevKDJb3aXg0LR21rfesc2rzLH0+l+i7v8dbr92
SisG2xJ1Wkpzyw0xC3CvkYKg50FZfvSP/UOrO9G7ASwKRH7NGX4aP8fvxo/bH3or6OKCq1i5XuFt
xhnjvxek2M2Bq3bhlt3uWjpdDm0x31rcCrGfE0UVCjbZxqhxCsr8t7fHsh5FpUCDpC0Slov7gOJ1
mpm3PheQIbszZewOZNR97NtBVq85iqlCtUcIFdr9csYaMRj9OuUa8E148X2knv1dddc5WCCcsJPf
bnqvbQGXAReTl5sNblEdAbsIfIv1tas/NknsdsXG9K2mAhL2s3aLhF72YvqSNorNMoh62/APhg5p
u3xvSNrG9K1+o9lUfhZu4LK42EClupemdNYzj4sA3yjhvtbzd7e/0P8j7ct2Y7e1bb9IgPrmVb2q
d1W5fRFsLy+qI0X1lL7+DGVfnONUjFW42QGSlQCxKZKTs59j/LyP/1tC/buO7gyA3pirsEmS7UtT
C+YuS3K7QVPv7OXHi/m2l5sDo1NvdlAWWEglrtqLpBGbCnmDKh3uhGU/C923pdZj/eZbw8vkmjli
qS4gMfMBHni2AdIyh0OSbYykvSflP21N1zCWjBw2/rLXM/6+XkulQrcEIu5B88GV7Vd5urOGjwY2
5///ttC2jkoEbDhG6G6yTfMwGqORwk0xJ+pyDpCxsg5TMJr8eZkfwz0IHdwS5OUBYHEjeLrJatKW
BpTDC32qgIuVux36fB7ywPSnT3DOr9gzT85TGYJy6d71rSJ3a8XXmBcT3itT9e2Qr2lqy6CAec4l
B/33CnaTo3IrtQhyS5/4hn9nr6tG+MNyt+O+iyJ1K+o31O1Dian4F3ODor/fYA7H9PuN9FCdy2t1
rgIW/Zv8wbeN3uLgjyC46msQnwGzmrhLW7p1ccdn+EmBfF/h5nXzAehqYMCcXKrSBOjBezHOd9Iw
95a4edczCDyVUsUSGmvcZtwWyj15WIXtTxd085wJMSlU+LoCilRzAPbgjX5ae6pBtnAnivxJG34/
r5uX3IBHCvxQkAUyNzGoU+McDSejbv23W1o1yjeNUaXtUIp1Sy1GCnTM2fwHr98Os4e7Xv9PgfH3
Pd2YYIZ6IxcNAuM1TTbLsZK6vEdNJvVBZbor3me/iM0u6g/9/t5k2z3ZuDHGldV0TraO+2ad6Wnd
Ezgb/4VC/L65m7ityXPOTIoVME3vpjpI6bChe6CVP0kFmgEw0LLigfyjXI8ojc1ZB/1ugrSLSaqn
57KXlvcQb35cBlANGtwKgNDeFrFso5RazUS4JKZmz4om0qTmpSZqcEfh/WSuVlgggJZjbP4foL51
mYtucVB21KM2cUJju/LL+hzFGIbOehHNWyAD3M8h/ri9b8veCIMpMuqg3opnrDUJ0y3flMaAlPca
cX9MW3zf3o1ItJTrpSz9tT160DC2CUJIQFKPsRWsBSd5xw4ESeEpLv3hZG7vz5f9JPVoFQDnNHBj
YKXXg/j2uDPMRS01xQeAO+PR1PhFNfgdA/3zWTqaDZZscNT/5QF9W6KnaI4FGzKcKaMKDaM4jP2Y
kF651y2+Ku9b1Qvc9/9d50b1snFQ0XmPrazV4+mtZ+6KdjD4amhvWyS7wnt5kXsbuzk7OUXDqhDY
mAHuxWGAf2EC1hQq684b+PmO/m9jNwp4btse9HPrAcbpQ/bKMaWWgaBpekVC1Fs6tC/T5z8v+Rfw
wJ/O8kYP62BDHvUJS45hdc0vqcd9ODgbsRO7NfnDA6vwzATgj5+dLwBKZ3k1RBUkeICUwA0UKCDq
5z9/04+e8vf7vXmT40C5QtfjRoamfIezHJpJnmQAi0GqRN9OMb1n+e5J1M3rLEEz2iAvBiX3om7W
QnC7XSJAbmLkuQiQvoju7HD1cP5w6rflAym3FllvsN7kCV8FfLnRuytmvRwCJZLdpQf5Ma/37URv
PWfVBMaWsr5M44hCyXk4IwEFweoDsFlqwUrBdc/A33kyt5UEBrJmTWZYsScfiwonktoYqrtbkL13
kDd+XmNTdEety4wAok43xjYLUVEEukF/vh/Fr2/hT7d2o3cG1QGJ+dqt4/RNGRmUFW5eV4CFrAaf
/hVkqb/uCModjXCbO5xT1k1sFUw1Svdp1CfDuYsI4p1l079T7pb3x1N+Sm9/l5UbJWTZTj/REUvK
mw4kSkA22NXJ+CDdnWz7sc/r+0o3umcUUOQDx0pSvBYRyy04KKnwiiNbNXruOZHxhBgE88Cw+3u7
u6NufzxbC3DRKGAAi+i2UcEGM4pUZFBihDguKUChdB9M90fF8m2NVX6/mUTwTOuqU2ONVT75CS51
QPcoUCZTon+w6N80v6p/7eX/7enmPSgVdbR6XU85ap9tMkRZmIZAVwHeQHA/CfvjI/+2u5sHMVJZ
tPKE1XSM9IjphF5qf9HveaA/hcLf93RrfU27bIwZVSYtl6OZnlqld2s7GQswuLLONanzXwrGzQvg
rACnMbgg3arlrop+fl2L//yu19/wD03y7eBuJL8hRDV6ghWEipkQkOWiUOenZRYT0NL+d0vdGFO9
Q7KVrn7fMj0PQBhVnGdDinS18f68zo+FAFDnASUXqENgBbyxoaoM1kxZRb0BgCG7HrSDaDtSYgHc
F/vo/B4PzRFMi3cM6c8C+L9r3rb5OobeF62OGIg1VHf1WrRXnlu2y2ztXjnlx7rRt/3dtvUyDhLe
QcP+2nCdFygDjJi222Gd9Aynj38x6YkOVAuIIeiYR0R0k+tKCzagCZNjNfTYmgN3639V7EelAi0i
ANcC9eDNhS0ltcvaaPF6UVwE8spRllwFlO4vSBBaURNOsT3dc91/yJqAP0ZGLPkfrtObtzxMEl1s
HbWwlbpF9RS3e1xb88FF8HivAP7DheH4DBDE2PABVPzj77pXykq1q1tAUmGQ9cEKly040XYTmsPW
UYt7IcI/jQkWA88XihZoWXRuZ0ksu506qmKxXir2RIKXZd0jvvqnsK9LwFyhn0BFGHezH1NdCt0Z
0a0IxJWUvzG+rYAD/+dX/OMagMkEFLVjrgXZv59ZLbgxtB3up+ytQ9o2AUB1MwAU3GOG/KdOx16+
rXNjOYQz8UJfsA5bFF+f8gDAsKG9AAfwWCq7yUz+vK2fZeHbejdnl09imMW6L3BEbXiYJgTTxWsH
exYQ/x5UwPpw/q7d/765G/vRdFND0haLFZh20eIVOglQ7Hehk34UuRXJWYYwKP/IzIzgWy/Bj4Y8
OMnBoC7/klLl8c/n9vMStrEyP4EI7RZ8QJsQvZszynFp9yuzuVeXL//VArelA8DxZ+ZiYQGmGr4E
L4Kzzz+v8KNE2wBlBZMbEKn1m8uQcpXLXYoV9D73ljRsW1BQFtz/8yr/jLDQxg5kXoA8/Scfd2PR
RSo5tW7nDiI6llhG0HmFz5/H1mVPwMHYDMwt9vfQ3VDP+8fu/r7srQG0llHQlDMsO9SW/mJOQmY2
KOV4b32w0ujBSZ8C/zaehWr271Nmde1+WZg6vMulLMiHYggw37iz3UvLqecjQ0GD9Cz1MwH6KWB4
WGWczg2YC9SlMVxdzaUxBrS2YbrtCMLHaHCG8b3t5Fnxx9Fmr2ya+p0s+ubUoki4R5ei+NXlgP1z
ey51g4f5VM0v1BL0hwXg0C1XAopCu2+Hzk7fiFMovta3+pnXFIKtTtOQxUBclROzF6rY8rTs+N7W
aVUGhiyT5VUGz+HJJHVKX3k16Vk0k2KSExTo0cnR6X08O3n5YCqrBLSGNoxRuWQCmUSLtn3u5kTP
C8+xcgzgCcWo/TR1FnDegzBVkKWB6aXF0FwEKKoCoXXcBZUEqKQddXig4zRgCUeKS02Ttno3Zq+0
tkqg/XBzbxlDfZD0BT4qQMD9eRz6x7GbMG/UcyN3WwxgvKINhe4WIIpHpOvH164W1dmRTC0U6E85
6ZkFXjVhlLFO5k3rpKeSqL2nzAxj9NKoBMYkOZ5h0NPCuOFNjCQSlT7pQGNSE2WjLJrmkYYWQZNW
V6UtTk3GX+1+dtxFIu0hrehByMah6tqtQvXRy6uZuMBpfChhWvQUswNGQxIxZjvZLM+NPHbbVuN5
wDlg8R15yYNW7ZTtMJqOB49Q2ZqpJe+A5WiGBtXU2HD6EnjhRh2OXAXfnlZ9pOPIfVFy1RttgoQA
qst7M7XJNWssVKtlkcxGhhFig7wvOTvbIxl9eZLhHgys83S2FN5QzrlbdVU4ksX0qWwN4ZLJFPlb
BIiVrrSePmb5DvCyjkfw9+LYb3pr87CseQTeY+SUFzDUZYKDGmNWyhOgz4OcldYRgOrvOSlg83iV
uouYjmo/f+pK5lzLcRB7xxrzU63rABVh+ZciT9yztPFVrdQzs+ddvZi114yOVwmU5cYe7eg9Lp4b
26YqaWCgcOpZevuFgrrq904V5kuRDLN6JrX9OjBAyTR4/0DAVZ19R/TCrxRuukSAr1ca1J0xTUG/
4JZm/UIU1bXAl9D1h46E2ZI9g7IS023jFI9M8mZtl83NWZvkUGq0OAPhbDHxUPR1JI/oQk7xGO0l
5gAERU/M0e5mf5gvlYymL4cfuJb73Ml9VUOSqPkEIGeQVk3QWGEJzuhMA3aEQT+dTLyULN+RUfsl
0Sq0OrJtiulkdUL2EBbGDAfFZQMYHu2IbYxokK2a0u2nvHYBxPXSNM5OFelTzcrDolVxrWZbg5gn
Z9CvXZpvpmU5mkv1q1DnUBL8OuTpgZjWZQBedGajyNuUnjClYCLWUU5NX6k6v2/mXVN122qkX3IJ
V7Y5lH2Yc0/MX4PzNFaKq+ousu+L49KP0n5YmAeK5LYK7dmlCM61F9KERf5qU0DIDN5y4vZJ/VBO
AvSNKcgLQu1TyR6NzF+ct/ZDWaAgfWqC5ZCBv+4lu+pnID8iRGDvHXnSlQUG56yBYk7O/Gk+EdV3
qO9oIYF4URe9QYq1Lx/TY6OvBH/PMBI5vC3bjqVyMxN/BJYWigEX5Qn6yB2rCqQDT1qW1P11QKuq
JlWBZiKyp4sr5WhfkCR3mnFHTlU8oo93zyT2DloRH5obA839WRX8GRhanjReur4AC0Qg5PShBuK6
NTN36qwHaczdrBmPDJCWIFMKSKZ4sg4wS+5L7xpDl5wOZOaoQrvCs4aMXucEOQ+nFzaelXqLAlFW
eGSLNqtK2ijtQ0UOc4ZuZeQG9ovj1Tl1HTsYOq+SAAEERqMnAKSNhtcVoMVRLF/DkmazHyvAJKRT
ODjjRWlfshR16CzbA2LDZ8U7s7pIyl50FcOAxrNklS6UAALo7qOy9upyzYzGk+WjmreRBBT+wm1o
kOYxG2MU5OY60aygKzwdUFTQw7XWBHYuUBTxplr1Wi11LasG0WE0po9m8wkJl4dfJXmtHcmFAcx5
Dlqz52xx/Dm9DAZ6upTFJwumrcJsgiZCx7181prNYia4UGWr955T+d0QWUbI6POC8VpziHoj7NUa
8wBfdIwzI+JQH2Wk9ZcJA9JIA8vXZkkafsiQeBd+ZsTMuSoj9Fu5z6fYeM5YaFSV33Z5opRQiUHP
GCit/RKOu/3V5nu5i8ngodUNw/xoGY8U4M3yl6H0m7nzBEJK1QoU8eFknkOfa9RenUMzRgs6EdMD
xLD6MsrdZLiUBzj8vPf64oSRGjPHUMG2mnbM3KTwaM4yemxz16CRY/mIGjlLpjJoEfvPmHbTetdp
vcFx5/Qtk/0s3QLpQ+pjqm1qy5/as5p5/DJZQd9Gzijc9NBNERkuFTJldTh/ZFLQOqeU+A2mxLMo
tVxl2iyly/ZtAdJP2aPcL18zZVOcOQBuYH/2thIVVbg2Baoh2WYo0oAMtN+PMHlWjHRtIXnZGA5l
1KDsnHl2uTMB6EC8/ir3O6MMHQTzzoGRQyMHWu1CeEf1kMqBAl7owdeH3kvxqFXJs4fL/IyhP5fS
QNR7CghscqDFXs8SqYUe8vPU8jo9HiTfmI6iK/1u3PQEzoEZEESfFJ3JyIbz8qkx4hknzw9Nv2kr
NIdDVfRe11/QH9ZPD5N1ndWk6CPQszUYSrOTugbeRRY1PHMX5yjBI5C3dbUnNJLsY+occvHotHuq
Ra2RGBCLrHpJyeOghEUGNeyr4D2XE6cYfCTrQMdWmGrEFJeNBxv0HgTqcV+YL6MR4nBS61eXBcwA
nL2vIuMtThqkLYuX6iXvZG+QfuVwz4pfAjkeKUB7jKdUb2qZ5L/JRRW/Hc0liweqUrt6Gpot6Etn
01OLqB9C0G/xa5YFYzdDQp6BCicZHp7zclmP3d52eVyjLd6BfJHYzE7lV1cHEgC9+IXl4VhE7aOJ
/0LgCPks8q1WBLmNVtBdar4tZaTkG5Ucyis4DDpgSZDYHp/5gHzD5FtfWX9kdqDoLpUe2vZ9zgMr
8/B/Mu4b4wFZnR7G5xlzMxIwL1I7UUy3nDO01MVivM5E8zuWZMbFas7VEoE4CYywZe4p7I3N20Lb
tcYnNt5PiY3ENat8h6TxOJxnk/q6EahQmp03jAVa2xJtjNEd4Fpz1GDMudmq4BBUh0iqDypeMgjJ
NQcC2mFs/Siy3wLeNhh7xPMw6eG4xBZmb8Bjqpuqm2qZZ6Q4gijNDnMJfkLAWOnE702X9U/okHU5
PUxd42nWs22duQ0Ntwf9GdwyiwUEVkmDJZPsy5Tv7DRBc46bW3HBfFURwdxGFE20RsViOKC+RX6L
/FJJl1bOA63BucCd5Xu5TMAsZL8vzu+s7HzLYYHZIrdZeVCbhDyUVAPF0xlKJQXwTpZjPHDXFlEG
aA/rwEYP/0Lrjc22+RCS/rPqP5s8GoukaLeGFMjTQVMiXKSsIaJ5NYf9BPwVVH5t2Tf4iTrvmu3X
4lhQ+E1CuLY4zpYN9zCqBieobOblBT05WufnmMPKuwuzG9+eq7grrsVQRXb1NWm/QHADdKqKhEz6
aORrUT8p08fC8zhbZqhYXIYjHWTFOPUTWM7H4owGJs9gjekKDTUujQ/7VCZBIytbvtBYTxVXE7+1
AmZvMXwA+AWNorz1mgjzWQvGBoaw4i6rMPqsIAqZ5ouhXbt5oxA5bOoPBqtgnido8HbxuXRUxcEw
wnK4EAB4qfCsqk3RBll+HJfAKU8QDnUInPmQ1bjBwwzUH9FvmBP3NGjNxJSTyaHh3L+WSyCjEx33
xgoHTmSSipC3QW0Uvm5l4LbUXL18dDCy0g0bitekv+iFFGdqMI8l3Liw1NTAlswgd0JKj0YTgS+4
wFM31OdCO2bQAzIZfGRmcb0bCVUdjYMCAU32hKYeghEpDYbpwUbIRt51/U1Jr3lqQBIVd2wvq/uB
HvIZnDAyWoJoqXi0ltwW6LBrPbj7suQGtNLwK7SwHcK63wnZFy3asBCIZguOGhMLMLNs2TFrW44B
X45Oc6mKFt23cSsD5kS8KbrXL7VXlAjRA0dFL1+flJpXsIc+v7YiAOKAiWhA92zxqxZRrXtDHUzl
k9yPkazsGnxCtRC/5ken2DbQlP22Bw1k1u4lVOaUJya8qm79Gkc5YPqMWSj1qqsStXfCziFDRdja
clj2dgy0AbzdBvM5O6cPZ47GkHkjltdcP8hCxsinp0l+RSqUUGPsEn6yL5ceWXZqeV2UUJPDCtYQ
vmHurxGfkBKl3hNz4zQ+V4p9UWPUfXVGt2N6Hvs3GYtIxRA7y3sHK0I/xZiYi/DSpfUbjrOsXRvh
DwOTCa/TaybNbmlOvtSMB2HVG8dsPLXG7yKuBEQGAc092jJCvwvwKNzW5A8L0CLcBZ0gviMfJcXx
7Nm6qH3t1gS6wA5o/tUtEZiS4GgHOYo4AxDN3on1LMhuHE7W/Dl2F9Pwm/ylNI1glA91vbW6jeMc
J3aq+FveCD91PFPaDbbH7NiWuCuNEUwvnjczv+hSYV4W055lQPmuyYi7cub87pxrm3+J+jz3W019
kaa9zvalsWvgvekfJhZLcub2T5npE+ZN4GiwL8h+KMWl7sBg5g9AgLUaaUPmLhpy+uB0UqQCvV+r
UYY9acN7j2xsn+YuwvxgzD6nCiRTQUNfnDSWECZbDzYC+tRkkBIDPsRLYXgNzLXjyWclfSpEIJ9k
snHqgD8NmWuw3eBgqNKAy+Hhh+FYVOEiQuIZS1IOrgTKhAd1fGrHrTWsrbD8lWaANl5RMS7UTJZX
eC99FusHeijhgZbwcRNY/o4C5axCfIUOuxrI1rtJ3UyqL4zQMrZOFUHmifaID6hmH25VZp7gQzXG
hiKF08lXtQQOfAmT1L4oEwItVwevwFdVepb4sEAsULvNsHoYZ/NsIgfRx47ik98ywDAB8UB33Ydh
es2212DsJa8VkFcbVK2lJ3/BxFeh/rqiP5nbETP503EpQrFWWNQNgBkNI0hLX1Y3ZnNynmEOZQR3
T9knmvh6KFjuIWn1Wj9NcmSjfmEASRrwZ8aTgyeUQpuA3dstjUB7HmCohIeu/yqx0tD5XHJ/gkmY
Em6HcpK/LpGTuo6eSGpsyW5rD24L+itAcCOWcbP5ykTM4xWBD1F6xCCB26yOWxFJfcSvKgUMOvxM
y8V+MwQVl+ljwjgTYGbSs9pezPmsvRQDmoi78qUATnLmVbrX5r6xpQMGo3FQ/ddMQ306NHkon3PL
h5DPiFAGGlif1S9Uy8F7eUSzNUkPCxxyeHFWjCYdg0SIAc3Ahsue7uZtjVkXZaspbq5uCimktS/l
T4W6HTnxrdyzTvZjfpQH16FJL3tCi5vCJScQr9mDR4dYTtL+aH3kUSF8C0/hpclddcdrbypCqOBH
WXjts5THtD7Wr4bhTr/KHljX+HHVh24Af0fVuOJLeaAnDtr6we3KpEXipt7pe8RdemSg3S1cxier
3nLb08mG+XXltsfFDs3rQn3aPZSfFM0cyBmokSTWhZcedPQYn14AgbZHOtcqfW6d6n5bOldLfsmA
wZsivxYuxVcteYXpIUNn1Igpnrl4aJLhsz9Q52EYvek5lRGXBnmpBxqcdxT/s/2oedKuF5gd1NDf
BIv7PpdeVnsMs33AdHvmsGkjprm13x1qFe1Xua93I/mrB3xt4zeglG1fMQNla++MzfAr32fIcy3b
SgkkJbL0WHSerB3bF8jn+FUr3jQBvU3epGWSOoU3pYcsi4rlwM1zvhy15jrbvmOc1bTwmo2FGJgG
sJC2iDoRA79EUcI8f20dsF1cJ5Tu9OGMIKZPwRe6gOU+IBp+CFZ1iKoKgy1sY/UX2bxYhQjrDrjF
7GVGq68tnbni6dxFMQi39tnWQNZP+4Dkp1T/zKxrmbv9+9AnmpwsM1z3R4PsBSCxlVO2BKoDzes3
6D/lmL4iXko4Jr62M0mQlbM9Yb32LXDkwFqGAAEx8q6Fipi9CqGTr8O1dweo6pP8W0ffGfNsNHmd
7MZVOm98GXdI1ai/R2jC8zx40ymfHgbhIXnQiwgcndPGQRwdIirF0EGa+bhtWwHhc1zliA3jCdiS
EIGi8bOLhg+YQ/mJcOTnjmILaEIAXO3wRfDb1QF8M2GNqAvVzy27smMqJTX0j852yybb8jKY1o6s
sfK6D7EHFWyPiwZ7e+vZY0JfkNNQntMrVV2wPPJEsqL2SmfYN9faNtLv7Kk1wc0XmbDR80E/ARKV
x6XqS8oDAsQuXNQnmW4RCVenCbBoj3hdS8CPOUQnVbbtjmmX5WXe2+WnRXZTHdTjDskmsP+pIB3J
z8bs0fwAZKumwCU0UQ28PgFlHjQsmpWNZu7SffaCu24VFyH96lQBFEDoCUdU6MCnQLkCqswJaAly
oKQrIgPsJSfzrbAD+O0MofwUwGNOzTi7ZBNw3XMzEm/IXSzcaw9g7pp5jBZ7ZB+NPmr5wzT8zgyf
PaSqW9lA01N9PPTUueopPDhkD6L6c8m8FBYV0T0Y7D5F+gt5map7w0jeDK5B6GKc0yuJwR5fSdH0
3OOup0NvgC8pLmEHJmk7wueC0WvLrSl/gtlvqeEu+6WxuO0V5Y9GO4xIEoynBeh6SyByP5P8GekJ
AE8rQfdLQDHwBMGiUsDRQ479l6UibWdu5A3CWPY5fXSwqCwaH5hAzUuLW6+v3P5rAjs6d4d2ldrl
SIcTauf2g8AuTeRoTFDPGB6QXZAuHHyLPtGj9Ivh7F/LDM4I23JnL5tXq0K2gR+nMWki1gbKh3bo
wbMN4wiiHFUJUcvryZYfzZ0DxwUR/xn3baJjo0kWX7MjhhD06PhlF6E60Sk1YPvEruJ++lRJgMJi
SpzaIT5ML2JJDxADmTbeaGBYwfi6uoTOo7aDdaPvC2oGspsuviGQrHXns5wGVDoV0h55ALhwWhcq
bGuxU069apPttebFst/lNtRrXBOB+HVIh3llgTHh5wH5/S4xj+ySVrH6WBkRAeZueUlB7fsBHFLk
4FTqmzDGhMYdvAQuQanNBQ7Wg1/lIHfvwMyQXPHq9ADFxydk4NxetvxZe521DTVeZUSUKN0vT9pc
bWjWxPPyJs/guMJlyZIPdK3QWBCMsyYA6hrymcjy5Wep+gIIjTvIdbQQJIb03EvNFqBFoJzsBmRj
A3NB3JqLcJ7VIHUsXHCs5xs2vkvCPtpmkUxoQqvq4mRL80abJV+TwJasGG5tqTu7ecmXJ4F0boqc
Tq8sjwP9sHSkz3VAkpKzmWeuAyuPYQc3netotMcHlb/0herNjnpF6QIZu+q82B8zaJb/osfCvCMa
0D1taT0hvyljgqiOYjJNe0q1Uy2eWb7JmkuZR5VzHWr8QV4lfpKXTWntEHv5yghgtuKBkJBIs8cm
2JudxGowbOluCx8BAze0PRV8r5gScoEXJ301ioe5i+3uqFaHiZznOXCGgw0mpa4CDGdD9p1EAx29
1Zy9auwyyB8MY/camB/SjS0/p3Bs2+ZkdLrbU9WrpzeeNnvRPwt4sFPJfFlinoKHM5ZToElvVn/s
q0RYsWrbz6NchA0EXWkct1SQmTsrmFxUp60zPzPHiK3h0juIdDKfG0mhQ1x/l7gT5VixRwacYi0h
47ipofN7WvlWCscE1lQXaCiUYdlxsPmrsD4bTp5taJpUe3UqxHwyi0EG5FUt8GmpiAmsAdFB6ERZ
wBHzLJad6E4fZ6XtpvCVe5xvB6BOlqGHQL0Sx7pWcLUaLQ316iC1x0HfivZlyK/TLAImH9LUAKD+
Sw1Ai7rrH625CARqQkWJ4IgWnjzsCwdtsYhwZsxv5PNjVaM9V5xbFk6mGrKhSvQRBOcjUiPAg+N0
PBYwLiD8DQlUdq7PYZ6+Oka1MRSEKx1w2hELAeQYDxcJg7GAwif9a4vmMvArbZyJIU2DYKPS6IYj
HdwDtV6HeZQl3QM2nctyIH/m9aEsH2fllzHTMyhG/LLZ0nq3VL/tbMbDKl2OSNY0pMSQpFCpeNQS
fa/yDoKCzbRParEfoGWqVAk7qw4rzXL1qt4syrSzzYfMxC/H7FJf0LWgEprz5GlDrE7cx5yub5gg
AZ7fdQ3PFFWvGclGpwRSGnInpbzNBsRLVLp00m9kR8vVXSZzqMu/Ndq5dUlDLS3jWcm3ZjEnbIDS
n5FxQl6jK/AxdR4r2eApqPbO5QetKq+yLK8H+MaI4UGh7qqhLzytOiKzQxBQ5s341qcd6qEiWYpN
zkHFjlxWPox5YDgkBDlukFmDJxbkyk3cRS0hEkwxC4tJPc6T2sZcfyO3sGx0x9ZkbY3Sh5RlEOEr
qsHxhM6/iaCFTHUigaBPTcG1iV5D7oR8hOljb3m+nUuQOprE1SfQ5jVn1X5iDQq//ZOR0WjgZmxN
KGlpL5PZHaYSnePOOgMu1QHKWHP9oA07xYhpfq4R6+D+G33rkH0+xxI5Fk7rd1W3Ywgdla4PcHmp
ZngV0pAjzWK5fOpzLaZW/V53ysZEwCEKiG5TfspzvmtFH6hW8T/Undly5EaWpl+lrO6hxr6YddVF
AIiFEcGdzGTewMhMJnbH4o71neYp5sXmC0nVk6LalFPWV3MjKcUknQgA7uf823nRhyGW0ritButu
MuW1q/SHIfDiwDvnhRnlhYWsllnLdgkMYa5UfLVRnebcvRqLJnKUGvZqUF9VJtvQaKrv3IV7RzX0
Y7r9rBvTwayhpJyU8ZJaupVKAwxmZ5L6vVnr9zKYz1bLjJGmgO7As7BM0eB9V177OJZZiEvjWim2
oKL1N7V3arP1Ss/xlA/WFA6LEzkQD5SmDZMSi8bcpWlByQHXJYxvrTC3VVeEGuDKiP5hhvTLHPLs
a+focAYsxudRyuvOlaBKVdwKFVkpDAmjpf1l3pQjPVUOX9XB4Kwcs0MVlxO7cdLv/bQ6BrxKfivD
3kvjTJDFZu26+XGi7PfgBlf7xhjJ96GUbRe+0bk2xKkxW8ZyTHHBaPpRdKGjrRsmZ2/q6UXJO1DD
2S7DBGAVIgGytjO3a/lJT++yJKrraGSmR76Hu8uWYxV86VaAtdAAhISgGqsn09oGIhr60EOSx3jU
Oa4AJOvQcnZ5cTa1g9cdMvkoUj7EreLokIdCjybjkM7nlcielHaDJsP/JK07rb4TjQzL6YZ6yCec
xYFc1PetWWzK9QsOXlJXXwP3a+Y/25ee275L+9dp3nXU/bJwOMjp5YlSsq69/qqzXlx3DnMw3va7
KVVkpnf+snPFU0ARv3YVZuMItMyi0xOPE0hxZnKwt6DykZ9eudqX0X8DIBTzyVxvJlDM5ZMmDj7M
YoHaaJg3Tn9U5HerY8a9bOhRteqmdL8EVO7VFyc4T+bOGWI7kKFLYJf+LVlORvBdQtXYqI9L48vq
3WTi8wwUZ9GbPK/GN7P7Ch+oWhX7fmiWaZyQv5MKCEs6/cw5NjpvUvNq9TdQoF7+ZVAnaR0TsaVN
aYtvLTyZlzy7QbU3gIpa0PjVpncG6avYXs+ZtVfGW0NlMcuHsgh9m2ajjzxm0tAem/5dARfSe88p
lVGunxXi+m5rWy+aD5UH1mxp8WyYxz6nmCVXO2NQ7V1Pu06isOU/jzzlTQloOD/aPpRJEKCZijGQ
x0tzzxPiw+s5gtkR/QA/SIXtg9x52wK5UNpntAx5qODqsmWM4fqfB7uOpAfkP5eb1MPUSVFe61ak
cZdnBVHCp77wsfhdda4NNxLUrsp1Di2hUF2u32bjt5Fjy2E2uAYNn7VtbCTNpi7khggKa7xdxiPy
jo1XfR/Mh9W/y9dd1x0JK4l975R6Bz+4rf27frl1kQStxanUYBhB0YJLEfcUDFc1223itftGeGHm
2tezTG+MaUjDcfJPRYVyXxu/jEa3TVvt0evIrqNVzMv+i6vDZ4J32P6dbEjyt5cdoSAnodu7Frh4
EcaVZ/jQ2E3sg+52GbPVUPT69fK1yrKodzlPlvqQOMFnNGq7Pi+TaM1uSTaJhJZu/HGAjJAHb6RW
tuzI4uZefo0A1UIg9FDBKuuzF1tOQzkwQJW/Tb2MiksHJLlPmrnt3XcbUCc3yWnI3yfTup8Fz08y
AOhfuv50nxrDUwf0M2jWQRjVdTU75yCzdvMKvN9N11N97XTaNtPyq1EDrO1TixlOZigEVsl2Puhw
S9Ixwt7Ngfh4Veq52TjQIsyYPiwdM+Ty9qSrl8svmY1QVMNXO3hpxuZsJuDHCxW9I5bdsBQ3Gc/4
rJM5C98zDuxXbruffbEdEFikBkdC6Uf+wF4KGtZBKqDR3+swS2PRb0fd3ehj9d4ncmc0pK34+Sdt
qsK5diGms13lDkiaUCcF3i5o+lupvTXTuy6RNmSwYlp29qosrEd1beTQItOnrKn2aZ8Sadd8UWv+
6fK8tXXeR8bU7HoUDiaChorJrQV8vNtuUgbaLsF5QcUwGvVBaowgGYarym7OHvXHiNjCnqyrZCS6
WAxRMvtPq8wfVSGucnihosxiZYxx2WiXHuQx9T8t8suy+KChUt9R4kXOUsbLqh3sQuZbcwJ6XTso
Fa3nQS6y8WiPlLCt3Rww118xzeOTNryYOUSsqu/cvPjkgltkAx1Bbk6ITGySx8B25h7hUek+6at9
cors3CwWcCPP+uo/5/187RkXdQj0pi7ZlLtt0s/H0fAvBddLbnl3qAtPjt+CHrY7I+0jWze/qDb/
pKPkk0ESVgs30hFRN9bwCh2ofXMoLCjLZlXXvtnfVGYSJcP6VGrIS9SYXFUdU/k4AyJD0x+TVkWz
7p+YS3LMenG7ZuU2E81p4VrrgWZlsMHDu4M/fclyYBCHfqqp8lCCB1tD/zWo86uZbUODvKpm/xBM
3yqtOyiHptpv3fdWSC9O9QZZXp/C34iXuSy3coIr7/XqeaHF4CJGVmxnZ9d0behwAE5VfV/KNVzm
g7Nk0bg+tOO13Xxvk2GTBWPMHWnG6358nEkVQXPaUHtp1rUDaAn6wux22T0bjMyz/DCZi9CAoCNV
bOO1LWKEKzU/lGkZs5Os+XhoaI9GP8DlnYJi7coSXOeBOQLhZOwJcQ6bmZNvZB6s4YeZNVxLB4Ga
rU5ld68FL4PZ75Nk19Tnrj/mpo32RyGV06O2eOkAyZPpLnUfBIVsXr/ZK2qOY5NubdgaurYRzaS2
EBOL/LLkMB7vRsB2rRnQSp7N7HOQ8gy4LRxZOGpbs//a2C/C2Zc9e55uhs7Fwd0/zcb1uNpxMiMj
ozCiAXUKb5upcRv0B2eNStWEQSOjun3LASEEzfsOekeByc4MMpx42t324Juv5hKqIO7B8a38W5oc
q+HzjMcYiEHKY52qsEjcTQBeOJ8dMI6agD2i74aB88e/93Tu6kpf8chhvo7p0Z4ezdSln2MGdGqF
lMZ+cdvrc9SJJtSpgQJQAtfVbg3/roV4NGjr1EXCUDq7cVyZ7YgyMS4skhJtlIaQtgojJ1rHvIuU
9jQ15ypnf+92AS3HON0ZyGpKICmvijFlRCMiwUXeL4kFwt1tVx2CfTkRHbXjbdsYYM9VfaiD4ipz
ULWgt1xKmrHbZGY+Jo9KKU61ymJtsaJkutF4iPS8iIL5cR4O9EGbZabAQ26yOuVN0ecHURL0W1TX
c1ORlXUGbm8VcXmLuqrS8tAgJOWRg6IERG3uCj+nrwE2GdhrzzTCiCXJnih2NIGx3nEbrF1pvY4B
YyaBkBn01xFkrJdlKFI9HAfkRkJEbY5ic/zurLxbVb1HnH42bXlnwgVYBn4WlwOakfHLvFAHoIZr
xR0598dGyi/r6sdLEGwQ22wUILzmxEXx1egOHpozpr6ELTzyaKnrWTE9lMQmR67bPmCuRmke28ZC
FYt5Vy4Qf2rLZR86E1HgxLiUgKRniRYqYL7YilD6cnovOhmJSPQL7ZOTqQjBRahXNGR8qH4JEwCA
2Zbzs8Mk74xPfsz3A/SuSi3ErVCC7mugzztVAVqjnhlMO/Iv6rABiROgi3LR8XUg8yncthclaAWC
BYqVI5lhSyc97Xcie5ut6VhOAMCJTuS1Xu47BIgJwrvetUJZO4ytIiBOjaE5eQC4gGrVXYI5TRvX
8NI0DlNGX3A3r6hGalTJ4pTUVeh55cmSXlR4BArob74DFBJbQbTOCH8UFbJknJS2bdMlajT7ZtW6
c+G722K2Ni4frENLPy7mp2xcQp+fDPmoiQLZoRc3YLG6+txbVWSthIRCqC0r7PJ1Zq1hh/wpBRY2
6ImqKtl7jYMOLzPiYTY2qnGOJJki9Zz2C0o9YpGYbDgfHY4LC8KlB6cqm5jzE87bg1fwWRv1LPMI
L5up5bz3DC5L7/Dn3c8KGafyzj3iQC/rYpvbITu1B2idrS17SF+1YeuZ73VVd/u0EvfBWurbwE13
Rg3OjK/2NQ20ezWNr6PNY1Ez3TtuyE26rmpN7LXVVLEL6CdryrGxaKmWzIM0OKgCf9wif6+ihTa6
NDTU7N5Cfc/0802Wc3rInisZaieI3N5sEHoOVSiQFyW9dp80A1VAZ36rlU5XPPTf7cF+WwZ4hkXr
v/h6S1e3piezMjj+e1dHXIEILUjX2zkzbnwvuy4b/bPqg30n5cNkA9mOgHVz1cApQtY7rX+R4QU7
z2xxq0nxzWgAhUgvoMtOBjMmNfumkaMZptyHcMybK6Iv6NKmXtsoD1Xg4uZHIg9OhTlfOZ2HGp6h
HeEyOme8IhfhHN2jmap0x+uZR8rwktB06mXjzdDtbiNuunoyN6m/XqvCfYOeWmj2zVOn4D4zJe6d
qe0j3WKRzkCSX6+vbWB+9tds39RZspFaey/G+gmkDAK3DTa+aPYimd70IPnqdU0sAhO6G2lQkOMA
ncSD44qz202AofnNlMiHLlevHS1omzqf+8m+yUfnWkiUh0b9mDjNo8qcq8JN7FghOi8KVF/ozc6p
6tDAXs7oPl3CzC54n6x+Zy0AZfg1Y8OBVK6K6i4bEUp1uRemokApol7tDIDM8MudtrTHiWmriJ/R
XHum/dj58iKt8IKN42V3tqzjcnb3Zi+vS83eL3W1V5PGuTo14FOa40JkGM9llu692XgfS7kc6mGq
4fvSS5ZixjlalA/uUN/YrkcTmlCJd04J7J7mr0JrGQtlFy4EhC0Q6rX3xAdVsM9rj9Jnvm2nEcyM
4Z6JvO4lNYXfjzeLsIuwqKuneRgQrSIh9rv+q+9W1zZuDcxM940Qt3gx6PtRCwkCDY2Jx73rvMh2
9acJKCpae/a4Kl9512fjxi5zdVUWVbKdNa2jGZlOrbL5wW2768RaJiEwHYSXzOkmB3mqegO0t66u
dCe9G/TgdhjYHcyx+67Xgx0x1tOKe9v9OjG/BvXdnD4XOYh72K2+ey9SAB3fbp96OacPBY3ebarr
wo1VM647XSQ0jAuI5Sc78BzwhA5ywrR0dV4nt2gOc6HRankqEfuOSNs4qRcvXhsmf6QL93Bq9TVa
GupkmifyUxzogNpfXnQ3Nw9GWvu3Qx6YJ22yUGkHfplFmieC57YP+vmTVxI3dGnRtbaDiCl0RNib
fOwqe88W4eVvppsODC4TvRPEWVYwpJH5qZDSqdqqwRQoVP2sequ7DKXY6lvFW1fnNQzBmrdHWVXz
gWiZYGu3bItzApA6WcK9mYJkhMyR6rNWBtmuzwpYC8PPthqdVyQzdoXUqOsX3/WGmylt2gPPwxoO
plFdjcvixG0xB7uM6J+97/QrxpIlY1ttlrDofComVCzLse2dMWoHSXySx9D5PQq/ch+A08VtX5EY
7V6QN7/W90HQ+RxvZrdbLLvd6qs+3/NAAP97wbhvkxVAq5iz2LEy/26EQeBFAuIOisqOzcVN0MSq
Z3uowAqXPIvwoNAhMOEgxFJ06NwmiSr3q5NmW6emU6icaJ5T/r+zG2BqQmw0r1ZDzuPc0j6SHseE
YhqlSbsv0ehxykeiufSsCIora/qaJvatMoo7u9Yf/GQlmUowcrEWpY7afbjSSJygeC5d8kOBh+uB
alh1gnLSdlBs8jt2rngbjfQ9SN0XIefvRhkMYeGMpBphWzE2bmmxLpGkXvF5xiwL7y0np71jGkYv
aLIHVR/mzk8eNTfNhiu16uW78qcG3mFt1/Swrpk1ReUiEhLkMaXpUIcNtOMoL6XnrJeqvwLUptgd
JmRgc9s43tHOO62N6tFvz31ZO/U2L3JN4wX1PD2WwgV0MZKs9RgJodzyiPFveTBSNUDx26KksBXW
uB5E2pYI+90G0ehqGS7Km0bL6B+bbkb7m7gJVE4tggHBhB1wbPkOuKc/pVo9gFVlbbArGaS9YCc0
MDokZgvxH2QjEhjTa9z3daLK3lWy89290w6XM0+ZmoSIEWOFfqWpxmhachTd/G3IqySVDbVBU8/j
rs7SKTmUWTl1YaM1bno016E+564vsnPgL6vxYKW2Z+LISSi8GhITYXxyuxQH3WmSCeFQi8wqN8Z1
ivNxqZKTZdojcyVGbZ3u/dIGTiycno22q5TVbC1ZtvZh4iKo/qw0d+4zTxlQOcViLLt86Cfve5N1
gJ8Fpi6sGkIZw6GxCD0NCyuQJsU5kO1Wpq1bn5ai7okILxaripk9NAbbUQqDOtud3DZOFZAZ5blm
9Z9zZxL90bSSCitOqaVZgjZcoitI9KGat0K3ki4kq3WAfwKSYp+x+kDGtt2V3pU1i74+NrWFiU1w
Xg+zLhvezWCcTnbnsv1InkMDkYsPorgm0iZjqR5Fi/qlREOwOrWNm7HOlyRKs4yZ7BsrMQpn37pT
v97yts85TeQldNTrXKD71apdI048C5PCUkqH5snSDH9nUJfpYdqUwbcBTB6cMYPi2ig2snlfghj0
SLmz1IEckkEZLbKYZZSV4gL7tcb07FPab1K97e247IfpLfHs1tQp+qXfPOgpHrv7oQh09ZhIYsrv
jN4CqGKsVNd980c105Zx8LX7TGJYOoz1gJyhXOiFIq9qRc1L38wqyqYMFfy8srkiDglKoOXEWBb3
MHm9mlBtZu1FlyywMRKKIMnuISFGvzNnMaNab0zJdZoGPfNad2sFHWw33lbVYGfH3qnsNrLNkY+f
X80pnzrh149SNhn+0Xkxu33jtIU8qLEt/FO+auyrLjypeBCjqUFC1fYC/hVkprZPBUjbzhe2LOLS
Dxr49smwh9uk8Vvv2LQ2uEVa1vxzbsycgRBUD/y3R4zNua47BiB7GQzv7URzuxh0+GsprxwkkFyX
ELaF6nKO29osik0wZzq6sWaYjKg3/c5RUVeSM42a2Sy6syZ6zKgaZs1HodRkY5twKBtEWibjrlCp
nbK3VIONx27wrTvqmi47MihptHau2aJpzldrXHhkizoLcYmnZiRKv85jw20F0V6dNh+ztlPvmiHa
l2bW9feCZLViW9Rpd99AFGFaa3X4Ltd2BqYdE/a/3Kd9q4HFOQJZSOBo1rrFlNkimJn40WFVKswH
nKJSbcpBR+IhZjd/MUTn67sSj6DYGFj4qtgUidTjbiqsAqBJIV8RVMOvSaKXX/wgQzWr5YV7JFWm
13YYk7w2LhZu9smfdeOx1C6MjWbSGYZF09Kh9uwCY5ToLRBtYnkvAIYFs46GfsaCadvuptOLsXzs
VC3ZRarWdPr7zsPVu12bxGhP7SQQPpWjDUBsSXM26DUm+5OrKSp7u+7wNvrWQrE2Ouyd1OtI9cmS
EL64TTo2sV1nuVYXOQFMK0Us5kkqduygmyAQRvlkTz1ioK4pcFHqddOjIOEtKuO5HoMk5t0M5qMN
voecKjH0aq9VbWLCLDjQPppKTIxGCQ6ZUVbBV61aNAjpVR/dkMlSs3XS5qzosOH2Pi1QKXmPu6kp
QbhdL3fRBPe0Wz0F8xjVysGdOpkjQhQSDx1vw/F2EYGVZV7tPEtZGnxkZQVsRT4OihLrKKBJ0hCq
lThFWuwHo69w4hfcrT1V3rGT2rRrCzHtUzT6apeWhdS2mt03BPonhpsCZqWAwiBVssyv8MwV2d6Z
uWsICwQMnZxtKamyqPh2gSn1eV8bkrbZEFbe39s5i7B59AVwlVFO2VM+Ng7WNmPUxjIWyZqQZ+hZ
wKqDpFg/etmMJdn3Vq3a92uJFC4ba23gc1167UoIK/WRT9Q2IyryOc+fkqKvZeRA80heMLhV5CnC
M2+szGi/LA2n4rnm3fkmR5kGMRbS7ryqrPksMx1VQpEq/3Fu/NSLl4KbgzvTx7qL9mOiSS0I7quv
kL6gCdRJds7PAM91o0I9uJhKVAcS/LQGJSC2mddOCbXp9D3ekYmGl1hAznV9bFGTuKtpIRSf2sV4
GsYWU/YoZ9OPhGqN5CDy3tEixt2VRnfNa5vV/cYojXU6KNllyw6ZgKcOaiFXOCqceXIB3fzRvgr4
PKFZaHOzK9lhRabHSTg0N30juicgTd89OVrhm0ix6yXdlXaZtHezn45OzAPevKusgonKmrXBrteV
CVPYaAGpoDMFYw/1trNTWe/Q/BAr0wdBj0xitsbuDpQQgs8iAawLlVbq5dYNVj2H5R+LYktGYPpN
9xbbPPppodOhDiRjV5oumfcDkSvvZ9MySc9rrNzbLpPD8s46yOy2nW04rdS25gcIGCuW9aofyd0V
kZXRmxKSDU/cqRaNlqunxrPtdauF4STwcywWCi3ieG8XVXXR8iQovWzMzNY9J1c2fq4mFVDxdKrJ
kcznrruZOukuO6+ris8iqSZB6EJmuCdmZablkzd6Bt7NsjRepbakyc5rXYTS3MJlfqgXu8+i2moE
Zoi8hBeztUQ0t1aVQ3DwjAqIxqHOskpRnbvrTzL6/hSZ5FLLGoFlEDCk09l+SCYJpM8w+2DwNgUW
Zg2Ja2P0aE4hs59/jXL4jz+k+Mt//id//tq0UItppj788Z837bt4UP37uzq/tv95+db/+qv//OMf
+c7ff3L0ql7/8IdYqFwtd8N7v9y/y6FSv66ZvjeXv/n/+sW/vf/6Ux6X9v0ff3/9Vue4kKXq86/q
779/6fDtH38na5Nksf/4cYHfv3r9WvONv32Pav62ff/23r9Wf/7e91ep/vF3zfZ+sXSf4o4EB4vw
EIfbML3/9iX/F5PxDj4R5qTmu3pAWIhoepXxbYbzC3ELJrfHdnTyaC93RzbDb19zf9Ed3XGCgOaa
GHK+71+/5+1vqSm/ffp8ML//+W9iqG+bXCj5j78zMPiP6Sq27gVkjdNdXMJoTQZq/DGixl761QcS
7cK5N1Dml4Y7mZhYzCI7TuM4dUg36sC7NmoyjIruhCM/Xh0sB4aBQb2SmwnzWKHQOLJjHXUbL2Rb
kDExwyXm90aHdz7pgOYlIguX4dcKWgSN76qbcWsM7xX1yjJOcVY6B4paNBbz98pFXCrsZAAMTXbM
lN4poX/qK59dLHvO1243Nt3LjKl4FnCSFHqg7MWNV8BDZsiA7BTHoQt1kBV3o57ctI7YVQr9RoVy
cjZhXZt0fKBIPySFY1DbZTvHL19sYe8nt7+qpPemhuye4iquKc5M3KFT3ewLK9kT50PzgxypNnZp
Gxwyv4K0b6BWKqIxJgZ7r2BcU7Nc6QjS25YwizFzcHbCiCW1v2PvwXeC11DX7kaUSit0RG2O2yKo
n1u/exQVEVgCg4WEmkl6P+KkvM7S4QuF2tXYl+XGMNAzlkX79CtkUKi4oqSWI24FHQbJZ7+bvefJ
6o/uiOdqgXHGvmjJ7LnrnM+Lp+8oyw7DKOMCo1szYTAoytjF2JYLhswrPFTFlVZdvMS+DPaD7W9H
NCfaxGhDg4/UhXCfvS5M8/Zer7mhK8ImH2QU5LXSCrJMupPON06pv00KeV34jLa1Ci/unPTWdvNv
DA79OndBrKNOuYDpzqh9dam8W5U8K82L1ja9VugQZbkcmX24B+65z2X2JWAeGOORkGcvj8VFNJO0
R7/CSqn1t6ldowqAiXG6XVL621xStggxbt0ke3AL7+CtMziytWL4XI7Mj4ptoT/oFOV5h2tNcMoS
mFPFeW0+5sht+tZqNxM+g1xMpypFS5n1e16dmKwtdLo9Qu+ynnZ109xKVRwCoz6WWEEsNPOIFOhI
5NbtKIRrc6/r6jmd3OvUDhDTEUqHA75Kh+8i9VPcWrYf+5nzGYLxq6UgTxwP3Qg6AIQBAVPPeMRi
DtwrS6ldKdXjXAyfrLQyDo6CJCSr46oz663e4VtR3cpglgDVkDfaBJ04rQk+ao2RzOXTMk+fe805
Wl2xrcvMC3VteqaJAgOzvaIhgmLQOgO21Cl9/gWWrr5oOePLqNc5gIO+3Mmg+xqMivCKDqdipnNq
y46nxFIglBZ0AVKGQgPeLYZrE43Oxu2Nh9IX0LFECbQt3LhoRoWJbc7x7/XLJ2e1nUMyqfGe3uK5
HIyvkzefksH6nPvYw7z6LR0FPmF8ibP+qI0Z/ibQidyCcfPDgckfegZQnKDZ8ptuW2dqOzTG0UtB
cQNpbB27GyIRGN9/nRSSsXmBJvpvfamf6rX2GcLUhUYBBdwzQLDJ0TLkx47YgLlK8LIwaMaYcS2s
wUM1WieqjYesJupgaU5On22ZJ/DmCIcM4Wq5NzL5wqCVyLWbyF3mU66cPRXwTiIXJ5DpXckV0wLv
nul6VFadG1mIq6uk2RlTAQHShH0pD+goeDHFrZDQYrLrbsYBWxnZXTaAZeAUsSuST0U6btNJdZtC
9wmAKM75Wp3yYoSYqavbPLDPjQ8A7ho71+Hf2kzqTEXH1a/TdUOhNvYmlZOPicr95M4DoLu4rQdU
lFbbwfR6dhxUlhs3tnECocK8zC2e3UsJ0qInB3WDdwpKPTgDsK5W1ONb9rz67Kyt/VsE1L9VN5xz
DDKy+a7+WCT8sdj4/666QCtl/2V5Ecv2f/+vPqe+eHgVqvmxuvj9e38vL0z/F9L9XB9c2Q54eBxy
4f5VXhi/MHze9XWXlBvS5y6Jwf9VXni/ECdO4eFSRJAQ7/G1f5UXpvELNSGjLik6qD+Az/6d8sK4
5HT9kN1G9XIZdO7ZpkuRYRgfx1lJ/dehWWBL+m76Phyt2+lqiueTvK+i+jwhmKvC7N57/nmU5ceZ
vX9a+UNQZ1aSLrlmax76T/gA48uQsIR2eJO9oUBBMOhc25spAjuMNUTwKsJi90NJ+N+UVh9ztz/+
Bu6Hysrsa0YIWA5m6LB+XTASbJiN9t59xcqttpeByLg0frLkh6reCTxuKIGJvmEb1JQfQ0M9eHB7
7NGPJ2fns3o0aB6fmy9gOGTGhAgu7ipGpZLnuftZPvWHAMKPCzsfrjUJrDZNFAsP4rupP6Xy1VDY
HGHJkuTOtX8yjuRDzfqn1T6keWIssDL4PQJc1MpW6GDehSK4gvccf/aJfkjY/G0pn+rYQkVlev7l
V/khcdgrBUjqzFKoIWI8wVeMZT1rV8nbzzMv//SyXO6ey3sJlu/Ztm996MmQr/ua37GWfUbazIC7
A2qsvXzXrikILAczNXbZq/zGunUe//rB+fiaflyZXuTHq1wMo5iripU1cWNYh4QTYzGt0PY0jLA/
Dfdje/nDpkDyoWEz/MwLTMtm/PmHz1RPtWnuFzaFy2eaXJHtt8V2c3Su2ismDX3660u7/Oo/7kAf
F7u8Mj/cwMVZgDFnFgOrDxOSDwp6hr9ewvjT83i5IMdzL2OUPMP7dSf4YY0sKNrUVRVaoniKgaFc
Gw9AWIcjUxSY2UeVpRN+w7zHfzegmikTf1z5w41LCCFpu8vVkbsTp/6RWLJ9flq2ZbJLPyOO3v3k
Sv/0OnxY78Ot87LVmfSV9bLTZVCvsfcfywMDWbY/fx0+xH7+6dI+3LiGh0/UPR9qUlgwFqIeDjnl
GFjxRNwNJ5/aG3lq3DC9NDm3Qhu3f32tP7mp1odNBq5mWBIPqzJETODysHq47dRPns6fLXJ5VX54
ckzyL7PKYJEcU25p0fJ6cEtAUX99Lf/tS8AkEsoEmzm9zoedxQ60tR5HlrHV80zTnuc/m2Jn/Ono
uTwZPyzx4UlcKTA632SJeTs8C/IBCEpHTnHAaR6N154fli+IjjOyn/B+/4+uzv1wdfO4ODV6ArXR
DOZ/Eqywji9/vcLHwNvfHsb/e3Xuh6ubUtrBUWeJy3uGQjJc39xb8v5OJGsdiU776+U+PBWu4eoG
cNFl6KCJhuJjlPRQqxIlNhk2JspI+pJIR568gGP/j5b5dZjJDw8fxK+q5tzBwqWf0/y71X5LrNe/
XsL74+7725U4jO68YFx/PtJSQ3NykbjEF+T3AYzj/2HvPJbkRrK0+y6zRxkAh3BsQ4vUzEyKDYxF
FqG1xtv89j/KvNgcJLu6I8GwiGH3djZlbWVdecMdrq46H4Hkwb2Poi8RvudlU7MF+NOUo5tTRA1p
pfkh3EXAkWTGpLXkgqr4ta5tgFdowoq7y4bOfp0TQ7O10NaF5OmshtTJwrpw7CNyTvs+Na+cP9fG
M/2Mk6+TxpaXuwPjmXAybUc5vXHnRPR9q8768oBmp8MvMzf9khNLhWLQnjAhkyIXSoSePPp+eWWp
XTMxrZMTExRHNEVoYyKh2kcPv9TmlY9ybqEZhG1V2OT25Gu8NyDLKqnHgU7Vgc4iWyUgYj/mPf0v
0feufrg8X+cWwKmt2aGthnFBvyuDKWi00cjZD5lcFhQ8Xjbz9ptPni5v38XQBUuZU0DIuVqJJlQg
upmgGHlL8W1qUtC0Un/ANlglW+oMyx/Bg/MjvHOW/SF4UFdUpa6KK2mC+bH+9ht4+7J5iQ5zLs0W
u++2YxCRh12mN8rOXPHA+ZodqMZZ0o50o3wZ10DZtr/7zPjF6mztd2VE7aIf8jUP4YOx7nfwie6z
vb6IVtbT5Vk+t81OBzhb/E3u0ROsgHBppVxnkAGbkVh4CqHQ/XHZ0vwS+TkqkqK4/5Lzfa79NiiB
Sd8XfbEUnW7tDVipbb22t5QlT4osV1bPuQ1hnhibLVLKwwrTzuge861yjYDZSlNDumOfw1i/r/Pm
yuE7d3ansemqxfrAo0UGfD42nay3mZHeXYJ/GTfRsbgleLYIv04CAfU2uKp2c2YPvrM3G147KqMX
Nz2kI4sXdvkX4u5UZZpXJlE7c269MyPeHyseVWey1sq3YUltC/gVyVD7S/9DvaETdZE/sV52V5bJ
mRX5zuZsy3W5VISpYxM+zCp9NpbZF3o9wXxoy2mpeHgR3XI4uldugbkX8/MT8tjQqNU0TGHPzmjo
wUKBjgdU80cz4SXQct8qqD/1RFs3iNbvp5jFNcmRc5tCV22yY5JzW/DEej/DqLr03VDq9NreTlph
wcFcj4efI8Vfu/I9z64a27Elks66rumzMIUe2Vlmu7RA1FSL07pT0qAQx9cEC84tGqFaU3aO7Kox
V3SOR8L4eUZoq6HzfUy8BciEy2vk3NWgw+DH1XTs6bE4W5e1aHJVo7RwqR6ARt3xqdDcrhf2o330
DsZzv1S24y1E7n22sx+CzbV5PLdEDdXSUXqyLBz5mXmpZ5qqx3RNJbWkhZhS/zBeJgVkAsv7Nz6Z
gWPBHWTqU5jz/fqwWor3FJP2C6fvPpo5YEBP/RoI44qZsyMyVUKixCqpapgtwyAfCy2c+sDaQd/6
5muqf6Ww8eB4f13+cmcPSopfkV3mpUpB0PRDTl5CltmLsvP8aCnujcO48pfVi/JkLOQ9X+ylO14L
zJ1b8afmZpu6SQ2ptY3CnQONe0xIYerDFmDV6j8c1mz+pAyDfkCsZRnu/edgNx7bRY4U53T8Z5vr
8pv69PdmbyOdSCfCSLz2baIv76cxzHncUTkbIbBobZUjULYtbTZb45GDq9/QdvbkHKMDxee79Kv7
oT6gZR3oi0mfb5mu/1cS0+dW0Okvmn3YpCnDsReg+wwXDNKSAqmj3NtfXLBYy4qC90XPkbpOH+kH
vBr3ncVK3o7uU9uzrzxEBBEEDUYc3QAC6313S6Z0aTyXSGGtgVLVi3btfhLriCAUbWVf7P3lz3/u
xDMJOgvLEDoiurPzoKKwJ9ajEGxhFWxpQF40wbUXxnkThDCIiRCJfbu9TvZNlXBs2z1D9L1XT9wU
zuPlIcyjrz/n0NGIvAoTudX5ihJ91w6NwIMwSISuuemX4y46mLtJOq/e9Ut4rK9kVqONvHL0nN2i
J4ZnC8cE36HKEuagkn/u5Wddfyjta0JRZxfniY3ZAgkpJ07bABvpTbnXAKcugrWyNOC8L8RBOcgj
GZhluUmuuA9nP9qJ2dmpQIlgG0QdZmvI3SMszL6/svLOrnxH8vWEqvHynJ0D1OX3VdHIyVOYlE3b
HbId23pbXRnI2cfR9MTl2WBTMWXN/Evu+jxWKMhf9p/CZ3UdHf2a9aGspySS2i7gvr4EV1fGuemz
KM4CCsGLz7FmgwsaMxjsDGWGhrrxhgJC2a8ur/oza4/3Oq4dgUHHVuU0vSe7agyG2qdEkSxZ9Rpr
tKyCrynbK+maM8M4NTIvMaIul4H4VgC5CRzssWmv+P7ntq4gcYIKjSnQu56/XIeq1BuvpngwjZdv
ntVWR+LzeaGnnHy0dC7oj78P6DO56mXp08k2u4cERViWNiVTKaObbayICj0lUyf3cePtnGO4Spb9
hh6QZfoBrP1Nclse7ZcY/XUQnNDybxuanT5YVybg3FeUbABzKuRDom22TvS8sdSxArtcWeMNd+a2
8fUPCkil318s0rJIT1mGLQxnZmbMC01QpB4sQ2oBqKxadFDfTERkLpvRz62XUzuzAzGlZpfsIXag
56hP0HaA6u385/Kh2Mp9eo+E6kpsxSsdkRRG3NKfuQQkeZtfTWpOOfJfP+7JgGcflxtXGnDkAt5q
zg3lJet+ZS0BkxJiAkK9U1B0eO63KWoFd8mKMvud8Ri+XHtrnzt6xOl0zA9Rr/WCsJ8gs/e8K4DT
kDBbgTa50/cAQwkILnsDKfdrds8vqn997dnRgG9tRcE0eCJUFMMgzlshKwKc8vLXnifqp3v3ZHjU
Pc6OIIsivNYU9Mhv8n15Q6PJXfc0cpZzuK64dH8Mm2ZP1S2NzbfXRA0vj9Gce2rUOhq9pzLGQn4Q
aLsWD2HYXxngmav33fhmDoxMPPrYImzEAFnSkPZ89XPoP9PldsXQ5W1jqrNHWE4hRkuheUA4v4E4
eZuXV14R52fLodLEopaDZNL7L6WPNR0LksuiDW+EG6wyknECTPnlBXF+GP+yMjtlpDBzCDrcFn3+
OQ2GZVl6q8sWzsUc+CT/MjE7YKg31LQgxoT1qC8B6ZLOXBFFXQ6r8TZ9rHaXzV0b0OwUUeLeTeD6
BHD3/4y0hzJ/+c/+/ux8yIVqo2XJaNRUQL8k9K08XbZwdgnbUwWESYpbn6dWpNNnZteD+tRajYo/
f1E335T6s0dE8bKhaSp+uU1PDM1WGJ0wodsGTFVPrY5wbxAiXKbZD88GawrS7rKx88vgxNpspbWF
KTtCDvQcbL1dfj8eCe29QF5eWST1CCteNnd295xYmy06ejFx0xysTXgyyFAl5bYfL5s4f3Oe2Jgt
NRpP4raU2NBhJ6uH5MlYx8BwlbW57rbFNlkGSxi5y+QBVxhS74Y+ts31e/Psgj/5FbMFKeg5FFrJ
r7BHWqBATOlNvLk80jPPfqrq/7UiZ5cT9eS5qVaYgOC/m2Ky5haxpeuJiLPPO6lSp2ISF3JM/f2R
F+g0KxYpdsz79kasqNxeR3u5gDBIKgJKxZUleXbmTszNjvCKng/gQ9yFQ3YcSTGP3y5P29mNfPL3
Z/trNMvM6xKF4ej61GC29gEZaxU4peCKpbNvcnliara5ggxOSVMzc8ZW29ySvVzbR7AQ3rY/TC/y
qY7JeqJu+985bE/MznaZ0eEjOg2XoBXS9uaB8PQ+XJ7Ds/tYCsKe5ltZ2Oy9EmuK6/oh38gfTPoP
703Q4a7x5bKR809PkuaTEC1X7fytHQKzMgKXvNtUPBje9A/jvbFVl2ID7mLtHcodUjSwleMlSiGb
ZCORFbu/lvw7dxo7qopeLbc6ar+zT8ihTwszVJElVC7gqvhW5CGs+DY0APVfE1Y/N62nxmYfjobm
ZIymD4ccIvJRzwkMisS5Mq1nV+WpldkBOVRpL4DgENH51B2G5bhSD6Bgl+KorIcH5Nz7VziFt97q
WvTq7Og0CmDldBsTuXx/jlg5Z1ltMJV2fFOFr3FLG/Sny0vm7HXmEAklgj3pkM+rRtKqi0c5ecGk
4OQW7bcvzrJByBHvV8U/uHZWnUsNowEsQSKQ5WBSZyGRvh7qmo4I5vLbJAON0NZdejS/DJ/JN27A
PtMg8W9coacWZ6exSjd4GyrMopEBlBv+As+Hdttw5RHylgWav0JOzcxO4ZqGDjN3eVBV65pDP70v
b9S1+pJtQbw+hk/uPbTOJZn/h+YDoM315c84XY6XjM+O6KE2SkeZHiWmHx2zTL2h82InauSPfboi
Cpz8HjDiZZtvutCXjM52utsZeev6GB0OSFPsrP10yaEogkt72dLZfWDoU/qDQklzqjw/jTfRljp4
hT/t8oCm0ArlltZY0/G/vGzm/F6gs45QHQW1Yh4tHuN0ysDxkAyBvU39InRoc+nU3UtW0IuRjk/j
QHmaHQ5QtBEB81X6bqz+x+Wfce46n/r7/v4VszPN11PIMVMFeBi92OI+Lp7+s78/O1VSpe9EML2C
PKf56gbqa9zIK2Hxa0OYlutJgDCovX/4fFUYAIj4kIdXIqvXDMxecmZV07inMUd5RWuNEu6pwb62
vM9eZCaJCfodBH0Ssw1tGSFguIZnDxqea7lNvsqp6Hg1JbfJC6HouhzXU5bq34jsCwcB86momwbP
t9DHyeRlxaA1A59omVs/BPVBFkKtwM2uRP/OpRRPzcyz2lAOSi96U2JIxWvkoq2HappnEA1vfDh8
AIZA7h7TQjw53BCLQIR3Semi2OnVVw6vs9v7XwN+S1ufDLjNK3CW9eS/lQP8vi9WAMKJ1q/Ly/78
7j4xMztFqlFQTmax7ruD3E6v8vw4pRoJU629lbm6bG3apL+cjSfGZouH75ZKyrPYZPmPBDVmPXxV
QQSA+buyE65N3rRTTibPrRpLKUcMtTphVRoBzeErCJErwzlrhd4CjVZgm4aD2ZlRlH7UBGNNban1
qU4/Gai3DIG4YuRsWJxu039amR0bmpY7deCzEP6uly2tWytcoXb+wevXdBzyhKVcYd1sNJyBGO0e
OjaBH8CWVWEYPV/+hNfGPDtjEkvk2oiWHGySGzXjEUaBvp3+ednI+bfl32OW6jyQGWmup4zUyi3l
7fBaUY+RbuS+WtHluxSTd0qRl7Jxrr7DpmXxy/p0VI0nOgkACiXeLxudDfezijc0o20EZdNHF/XK
0M48SiAN4wNTzoLjMa8CJHVU973JBOq5RyrK1wsFEcfU3Fa0/UA9DmDALZpKlRvoFmBSswCyfGaM
qz5xICT7KVPQwQtXFdjGal/TEdHG2kPeFe2HvOnklVfGufcMhWhUARMhMMUvHSajk9VjFPMp9K27
zTfJFoj5PlygML+/PDNnVtY7Q7MbPunsqLVTYvPqaHVTdb1s4pXHk/nKkWdYvx5DNOpRbuNQo/KW
on7/mYfAg5TjoY6U5ro2SYMFA9QwVY3p860Nl1jOkNIXWgM3BrJqKeqHUq+szwMXU7do7QgWrd+O
cK0gNMkjHKHy0S+jYQefBH1XXbjgR9koSyHb6lM+utGdyVJAs8qBGJaGkP2jgDSrlMX42BvOuMhz
FN7QhKDl2OzM7jGwOFQCG5H4RhDp1kIl/cEFKJvFWHuEWW1pHTLIrODkGgi/PUjdtIoVcG9olXSy
GJCFBZgFMrAB1ee2EBQVClqN3t4AgEI5fVD7TJvYQaJGXRxWiwG9RFvYIzUuoAKi4F6OtaRiNInE
q57o3YYq+mQfBMnwJUFw80iaEF89ti3vJescoMxtXmtPyKOLW+kM35ysISleWsWqKmp9K5qgf6rT
ILrXVYe8nodQdJVRDDd2RrvToBUuNDNGos9NOsCPRtkOSMwYxbdEbfm3Wl9O+nnxcFPC+d2BecEx
62nSdstKv9FlOioLa7BRcqjjsvwEotP/3iEBs+tLX3+qG82BqmpU96NWqvRlhWXx1aQSMVsXltYT
2hibHiQd3gKo/gw+fAXn09f7ftUZugZUYLRQsNEC+y4IcijwngvQd2s6yvDQewOKf0CYC9EiPZDG
KGWHhbCBiLGZ/rLzLq/QgDBt88YEwNXdhEI3Y7qLKDddm74AeKz5hW9uQrMYiuOI2r1ebeCJeKh/
aePYINfNRN3S1mJvEoRRukVYA3laCzURn1pFYzM6Y7iqB74ZUgHqsFejHEHEodY7lERU29zWTN9x
TCLzQ9igvlBQnLtrKtQ9RBR2W9MOO1SrlehRD9L4wU8K69a2ZPwpJB/7ZBVNuuqm53BStAYch1g7
uHTdbUw30XZpZMYPWuj4a/oFmgfTVIo1Hfn6wq9E4wAaDy2YObZc60EgP0OAEQjGiCrN1qC4oI/2
XXBQzCEEQpabG8Wsgr9sy2UKdQsl6irMfHQE1XwfheOgLxs7KoEzFsZeLTT0wyhR/+4rekl/e9Pc
xVSi9IukRRtTqA4UmpGObruPilXHDeAuyApCEBoqrpJ8iJ6F3aKK0SXGbaMpcJ4qIg3+0q5Fj/zf
AOsnBpC7FVYEGdbt4iNVpkh9hBOcPbNBID+7Tm1sx8jr7Lu8dJt70BzhJ0VU+p1sYVzJDAGhOkXM
B0RRsTObfJKpEU79JYtT2EvA/SahuZh+l0am3TEcbP2rkY46cqi++6oWudYeBrP3b8PAQt2m95z6
SGwLjfKg97OPSZd5e7ZRguRDVuzyXBfMrG1+TPQ0eEx9JXyYCkYeq0Ep8M1UjZdBkqM6ZUZNtUPb
RdzpTek8cARYC+BD2cawvfDBVVGCEYmDXm5rOvskVBHpG0vlg0jd5I6zaLhRYDTtLc8Kbgw1UVbQ
hcSugnawrDgIfxRe223UTpsIXrG3rVTV2bqtV9wO0VivQVX6Ty2441Xg9equtYd4W2eRtSqaoN5m
pYEcAoC9Gz8w1WUIpGll5HU3Ebjdei/rRFvaTlId/MgoSZy3/kbXy2bdtEGz7TQZHsKRxZwOKF91
gU7YpNYTg04Mx4MLKir0bTXgWD+y0B3tRav7NirHIQrJqa08dbbVIlvWDy9Fk6OElZuRgxLy4OX3
pYtCAKo/znpAKYZWrHTcBoqTr2K/BkQNADm6kQg23AZdMD4ljVK+qvS7ecsmtsSmGsYRiKisD6jT
pd/HMW4/1kHqrKo8bg6dk/nbwfZou+0Dw//YNZA8A0+pDTQdpLUWg1U/VEZhfwZsR46wM0IXNVIj
fvYsBKjSRoT6QslpaEANQHsWTQpLUBjN1zwPEO/OdAQUzNTvP5dKokJR1UMzXUZZ5rSb0owSMId1
Hq0CcIJPgSY1RBKGENXmQdBtrLX11vKy4aEbP3d5AjtGDftvhpp223RI/AgSdKl9hGAXW6tABu6L
KXFAl37sm8+hkWsPnObaNi5yYJkqkRcqTd27OEObzWxc9JDNUavXSsISXNidru+9UI8PStWgmaGk
zcGqnBTs8IBCkkfD3RqlLmedQyJdW+7goNdZyJzucwfpNc1Vbtuhc254j6PI3JXqPhV1CuoBxXRF
Lca7Tk1NhILNYOPLIbxrOAXpy/WRk02B9d7nkDH3ZmcbBwjM/kbk6KnVcdPusjpEP7ep7ecezUjL
ysSijHuH0oGuutUQm9kVZqUshBW7q25qC+jistpkYZPfInrlguZmgZVNZi60Vm/2nAL9F7PszV1t
euZrm/nR1vJH+ZVyQDozpClRuSwtjjB2X9b7SLjV43gY89bam9D09k4o4V74Voe0c4Xqt6yBHYcj
wr6pBr65UEHeJjFbvg+EWFSJQDI2buLPrmdHxzGyII3yEDF8IO5wDgRhCJjiC75Yeig8uKUGxUVr
RTWLnaU4hMTH2KBUA94gNOdI7oQDDS8t3AC8Rgn0XBUVCgFUTP6VQn5E11fG/Vcr9sUtFeoojhsy
+WtkLyB3nYXrrucFK4UiDpYait/OqOsUSlNHAl5MEpmYnpcnLl9ujNQO9WihGijR9/5RV7JdgBzi
5Ufqrx7CZIUyPCqU6OGZewgSn7IJpZcsVdj8nXpHX+0VC2c8ckzQWUo5+lsR1swJ8TKvTLNURcFw
hZLO3htu442z7jYat8YxPFwLI56piXlvbxryycQNcd7W2sDEmfc0youbcRGuKJPb2DRlrAEcALLa
/KOU+v+IJP+l6aDITtbURFR7BzzbZsF//7/qHYjk53/yN+fM/ANmAeEEi5J2OoCmXME/QCSm+IOK
XYO6WglnTk78sX9ySPQ/xLQkWTGWRnjO4Cv+zSHRnD8MAgiU9IEq0eiAk7/DIaHpggVx4iXj5ZBL
E5YlgLDpVH7MdppmcITKCIUS3866AEU2OIZ7lCS9jH66NC3rTWko/jfDGxXa+G3N/666UZlvcY8a
76h4pV2vZC8GZ5tUZWuv64b886q3AUk/mbXdcyDRgFgMx5IycPSmFN/cWk47sulcmEqHSoOLtoSi
6ZDEK7OBXpo0x4uSSp8ZW5F1PW3SZVagFAMrsFulKJp094GhoGqt5oSGVAJp/mAh58BraCX1Tvkm
7ITbkBJYJEUBfZpmg+/TmXR5888W70dq2VdTH6t8w2WMPKaAd/ls1Ho0bJBD7VNucvLNXDa9Pb6M
gHBLLt+hyVYk8EuEiqsEeRllFAOCOorOv1fQ7RSLzMz6Z0qKw6/RYCA8EJawVEEltW6Jrok1jHh8
NVozxhgZLhzQrP8zGwIUJqMJk3o0hijdcgfWnwy1astFwJNwHJdtnaEyZNWjfSdxGYKgbd2/lLyL
Uc0BEN7dqD2PNcRLyrAGXt3L7kZ342JYiTBzeTclLs6grBrjxfHi3uMXR90zQNpikmrh/AaUPphy
XfRDqa4o5VXs+6bM3C8uThIy0fwVohKxM4438HuCx1L25UMEPNWlDFHewXd6EFHy0EuJ/pkrQNek
flHARZLoHSuDzb+gYfe7P7Yx2kipFdVPLty3/q5QXfe73ZSo6riOilSaEgXOeKhjvdAfU9PmZTqy
b4Z1WIpBPfR61TrdU8iLEIZy7qTWsq8sdPSkXej9pgRfJvHnveo+TRQ07Lw0yBFg9hzUExKG6xBH
c1X/0CmVOdY3im/wMCzb6QERuqFm3WmdyMW6KPUBgWoTRuXBNM3WWltNZFe3PCPL+LZOakVdAxcy
MobodZaKJH3v6p9ZbGq7Byfr83xMC5Dl0o3RtEdDtXuu4FtaSwMHi8mmHxCidAcSCGpCpdGaAHnL
A08lsZV5vUahdlZAlUWWqDb9B9OFarfyAhvuaUbzFGtcmq618cwssFbAu+lbFM1Q4WNCywubvYre
RAL6V2+Sj1JpFGcxWgGi4U6QJu2XrCEStxvf+LZZlYZ0QxSpCd4zVrRo3f7k4VY9RQL5GyfXDyUy
02GCRtCK+lMovwSX4OqiNglj14hUlQYOT9UeODH6g+aCU1gOb2xeL5k4vaBqW96NahI+yDT3EQ9S
KuDKONzEgiorchD37pRXR8mjcKW94X9rHnTo5YB7Zsc2yNB8qNSmKBdhniWEbFqEDBZBNvjNpnwD
Cw8eoPSVK4Yhf0m8wSe4+gYidnq15feaE6F4yLNOX9oTt7jRVSNemXltN6viDW2sgG3LbyKIUdFa
sTPfeQ5dZ0yQ/rKMWh7o4VC9jW/1bvOiFGXGS6uTKvI0KEAkIT47TsEi13GtHnNAeOJTNerF0Sil
rWyGSrHHXS2bLD3SmwlKMUt1F3HEkaInFD/z1ENLOCnvhG9YyqpQPRjEccb5uUZllPNRGqAD14OP
UNyy6W1nBJZaqX9GdhvE+4p/0qlgFDpoe9SVIGxnLc8qiosSq/nQmQRzVl2cGe1mQuPKrZO4/JvA
ssePisUL+WboDAcKcTL0SxKALcWsjpkdKj811NvB4Bg9lE2L4pRaZd53L+ZA21Z4zOMO1pJTLqIo
UqJNpgrONhVBQu/J6EQWHypCWTdRl3ebrE7lugNavMoK34HzTemJATXO3aB2I9xn6TfedzsP7CeB
Zk+ER15YbJMRX9ylC8MY7aWCxjVyhmaisFin3fB1dIysfRQ1EYB716iJ1tlo8GTIiHaTujGNXckH
pxZu62/DIVZZEZLOsvAo+iAVcCOZX/xkumZ2jg6yclFrcfqZY6ppN0mtyY9Z3rMxQatg3TMpqvra
D8qx0q3CLFEjyaL2qQ4B8C8VWYYfHSeL0W03fES9UXAR8TYQyjB8zY0GuT1DRniPEdhfbdmOma3d
BPTk8ux3kGS5Z9uXOj9SgIO0QloOXlU9JyqMvFvs3HRB24/b2h/Udm1HSqfdjFGHJG4Iuk4e6SzS
k62KTlCCxHKaKZuKJ3yQIf+pu8W97WtKvx2tHo2VbMrEQeE3J0m2IhIF55yqOKskVIIRlGAVDB9w
RgObuFfMbdP0SPtwsVoBDkoC6ZsfjL6xU/1Q6ZVLdnZcqulynN4HULyNGFn7TPGCFUU7rXhUa18T
ty20f3DiEhD72q90TxwdmU0zxaqq4vvSljLf+lpsgD5WfFQLNgMyQlRsU1emI3CV5OQ8PMJX98SB
unCrBlwJoLJ1Vp9V9y2Uq7GtkWKqvKi+Nes2sBDXEck3wt6BuFMSHgkf9EyKmpq+3kcKLGT1LZCZ
0fVV3I59cvTp+HW3ldWP+lYt69hFpJNg6H0z4Cnukrjjm3XlUHaPoqyTFoV0f3AfRN86xm0nYeDc
VqbHSqnaEYjr0PeKf1OZQWMdFUUhZmv39diz5kVnHNqUv/oIoQx4voQewF+mVuVzJT1eFIR9ON7x
/0L9vg2EZtzx2Rr7TzXxPP8hVaPGWZvaMCZ7LyoS9yWVnbYMm1Rp1qkMMoeRxCJ+VU2kk3ZOWqLR
mit61K2CvCq1Na8WC1X1oRhNfyORHga6nYZq86enD4JQWB3iO5tVXsXLijNaPAjXzZU7zUCFMzSd
0rxJwsQWP3ME/+c3/JdOTki/5Dfcfi2/pv5///93DMN//Fd/uw7aHzZwCxWvweAf9Jb803Uw5B8T
4pgEC61dPN6napF/+g5/ELuSuA8EhqbOJdKY/3Qd1D9+ZtxBKLMRadb6Hddhyg2eOA7UDPBEsTT+
DN3WeOmzcr/puQ2HlmJ9/p/12gy4gSrLRcSqSToSGA29Pn0S7giAyGUMie7pZL4efho6BTRPfsnc
vOMA0KGhnAmYF8yIEQJILojlaQHy9VXjvCqZPWH6s98LRUzjxHOjlxzyI43J+mycHk+eMc5QDgzy
ot91mTaiGAu/L5JWcKUeYxaPmEzRPKDCL9HklDqfJc0Qk4/8cix5YpUuW9ca24XVXwPCaFP52Wzm
8DapEubLTTnLWXmalqW+R9U9FP2t8q3ZAnNeuju0Sh9/u1Xm54AQNxRAWnSKm2Y59aBwSMq03PjC
ISfWJSD0urjQ1yUCrJvL62Fe7PHTFt/KgtkHbmNekayVjurR5JEt1EP4HeXtr8Dy+62xUjclXc8b
b5MqV7KpZz8XYbzJhxf4OrPPhWfqeWadwHE2pbcbZJwtcw2a7uWBnVnozCB4MrJIb9QrPudJRKd3
eG+EAYtiGLxHQtT7QUe4lSjcZTOzUqC36aN4V0CagKFOZOK9GURbHAX9IwSqZJda+OxN/+cILpjG
9UzJ/0zc3P9QdxHFYpft/jqJhDn0KQpi0Mipzet5G13AGVYzHgpZ7d9zzhhPZVjqL5etnFn0mOEk
haxIS6dlzxZ9NQy+zc1MKmSlbdxXyJ8rdZ/tu+dhJx4u2/r1g2FqMkQ3NlIC85m0UV1rPcuE5Z41
6ObSL7ZpQBEiwdvEV1bgrx9NTIud8RARMokUvf9oKrLPaEppHBhR5dyWZXAIwy79FpDWvi0QUvgS
OSbs+svj+/WLYZSTivMf21w1741mBiES0jcZisP0nilp9ty45rX+2zNGJE87UrIW8V+OxPdGOpXj
Hc3DbKGYDupf3+wu3l4exq+fiSPwxML0C072VSNlJNyBs6mLhafiUHr+Pq7RAlp0I3qj/5mx2VFB
xQHiXDqr3GtRvqhldt8XZO7b2LtSyD39ofeHO6OSgC3elgMV6u9HZee4l0FfJXiolfbZw1HYQSWS
vINb/08X6fLfXwxyosDqNBhb00353p6bOzJ2YZIvoPQ/Bkn/LfOG39xPNGDDckEsGmkHirOmh9Xp
h3It00fRNGNIRnyUJAa+ZLJzjnAPrsHY5tF6MZmSkkg9OGn+9/xNU4/CjgjUJQvdCUeiYEbxOsSp
vWmTVKxwANQjab1ho5Zm+JH0fnY7qre9jlC0q5ZXluc8kk+Njs7zyiF3QBKEquDZsPVBTSvNA3bf
KUr7Qj1LvrNETSeWhl4CDSvdkvyxt9LLvt6nZmdEi94avGVKDnhJ3bK1bLPWXduS0IVAnuXKdTHb
PT9/HW8vCCM8V36GlU92Txo1aeI6JLwRTVrCLDzg46w9X782C9P6OVnPb3ZALwGeYUk7PIref3zN
z5J8aJKUxLpTfm7V1ljpSqutWrUvEYKAMdeTK9vTaw7UcOhfwijoDpf37mxLzX/CfEvVgRqADAvT
BV9L+ZhEefxMkESSQUUW54vR0iCyuWzx3OTa9BNOz3T6fucWq8pNoqghdOWKdun5DjzXcJuG+pVD
ad6o8HNkVMdNaTaqf+fPMy3uZJQNaoILX0Jk0ljFRJpytM2HQgF9aY7EuCrHfPB7tTMXaDfUCL85
RPV8ZQi/k8AQysG2a+O1CuLiWA66uK8DO2iWvzsfJEjgIvPIUqdnwjRfJ4vNUyiTQYsK9QbqhhYC
1lFZEVJPq/HKW39+ADAjWLKwIsmE6ODj31tSOtcoxpJnwkRgNgAKGhOlZqJG1VtFLK61isxuuZ/m
ePqQxaHmRMwTkDlIAkJVBL3I0qSPDSU2d7kj7N+fPluHggDeC6KF84YMOpm+rvFUL6WwirKu4NUL
XA0RmejVyavo9y6DaThgyVR0eejaIaE0u7SbLJqq7LgM6m4wN2npuog3uO2ny6vhzKRxwfH+gEHO
9tBnd6k9VCibB4RLWietAJq6FjUTSnXl5JG/HDxUyVk0dNsCjwI3/P1KMOK0VgKXlHObe8VCFzki
rGFHGNIoNplLE3lj3qlBf2Vsv541763ODn0goG7n2lRRU6D33JOuWNZ+81zq/SuSBP/GuiD3Da8C
tStmco659YdUkUqJJq33Jv0tlzoK7FQ0Xbkqpj3z/gjnMUwf1ARvx0maFKROdy/1uYgB41os1Gr8
boT2sMCR/pFDUVjIIF/lSnmNTvjr+YlFS5fQOYWts+7fW7Q7lGuGjBsxj5O/Un/MVuQ1OEkV4xql
79zYeG5RRfAT8Ti7nlC4TTGGblPv0i4MXDcKrI8UiS0qF8WVQv55eemfM+fAcrH4XgbPrZk58ild
4OWYCzJqj8JFllLwWu48c5vq1/zOX5ciNc2ULmqTHAaiCbPNTDDYU5CUp8xKs5aJq2ztTtloSfRX
ZLxcHtWvn4tTdwp7sNNom5t7Mfhmjdv79MAmqJPpedDS2p4UhEeDaw+8M2NiQ5sW/VVCTu2j7xdG
PRThlD7lgMqQhF0I8kfqos51NSfDZSVP5HuE/9unLxJn0uGNxNuVc3F2kLii6yyhGAnCmgF1j5j5
K+SU3vm5+5sciulrgSUhK4m4CFHBOamLz6mpg4ZLE8qwXJqFjI6oYkLXN53iytvh10PYtHCeCCOB
SJoOyPczqRgxiur/Q9p5NddtLFv4F6EKObxiB0aJpKhA6QWliJzTAL/+fkOde8wNojaKPvaLS3a5
9wxmejqsXisqKSKBbrg0od45kLOZX998MmCjUA3QM9QGEF45tRJaSB/r0MAjrfUjIMIbECNHmnZj
LcvSkdw3gguXL0Rw4dI+PTVDt8szG1j1meHdBxf9BUjV4fInz8oFA8Q5XfbNh197/bwgcUe9xQNz
wbl4jv5fvMl62Io0j9B6DwIl4z4XcbgzWxO9AGUYJfxLdvWc+dA6DW1IJNaLy1xxDDjimUb41TaC
gRAWEzq+Nppoc1MPNT0f6VCmY8yyOw4DvM8bJ/m194G4k442wnhyrEqWll868ngEXTeBNuNr2B3A
0vpTlIHItsfHHoFi37GZhj7//Vfuq8u8rtwjeMwIUU8tou8b5Ohhl75nKrtxDC+U8jeoSF9JNxzr
yucgNiK/tChqwDC/OAEmKBRGS4kpHCbL2/p3k3vMacDQm/wZonzf1xfnF7ZyfU7syYW/+PwVnbO0
tInwzUiKacXxMaQjv7F7a9/LgXaQB4oyFLnaqRFLjxU0qz2ZOM8as8FKEH+N8gk0SB4OADG9trSj
3cwE8xbv4tryHHIKS4Wsn1x68XaMVe31ucWFSmL3dtC1AzWCP2/fwWf5JETQqI4+F/xe7GCqoI1q
lywOglKGECKrRV1k+HLeyNr5c8BTYwjMJii+0x3McwHnTkfoMjgM81jiEJkeqJeYhv6WqsbKCfS4
VZbOeyv1pRauLvM6u0bLuPB1G5aiaByYnEiGa8MJbiNH1fdlmX/pUlzh+RWufCmKeJotK3qYXtbZ
HDehcUzy4aeMH+8pn/+J7GrjU60t7aWNxeWax5Jil+CtiLtBOQB3U3eDmH46jvkDHEywm5B9Et0b
S27SqSMEiveADoVTuKz4qpNiCeAVAIOV/KhH4lObFe8Hr3k4v4ErwQtmZLcNlkCqVHLxL84h0K6s
czWSqxRwiHmrtSgiJb/+hQ2bIF216QA89/Re2qjzFnAIsAAfQBjVnHisDjVwg72dZcnxvKnlhNjf
baPZSHuR99Ze1h7AUnm9NoFGCK0hSw/OkKEZUOVW8r2KnIjiKGMEoEsLwHLkQk72neZY9LHNWp6E
8z/lmZfhNHGQ8iKUtgnkORVLekQPzUe91CXsSVdq8ckBxIQUg1MPij9Mda3uMZqNl0mWJF/Kvu9N
P0M1/i4o5+CbGcTExp01B/m+tKvU8mtQgvkh4bliNKpqDNA3+WwC48tDRd1N7Qzd9WAl3kfZLEd6
2aRxTt4XNt7gq7kHP+GYDIVxZM6v1fZTGzVMxsxFe+8MdF3359e+Uv1j7TY6dRbdVbzb4s7kmTrl
ZGfAYaZDcJEf8ovii2Rganz7Tj+idArJzhYXx8p7gReQXU4QEmjdSW/44igXFSfQVXJcUJlWn2NH
BPuusNHLzvvkoxHbwK7yqXY/nV/qqlViVuqdRHivGAm6UWPMXeGepnPz2AnF9qNUzZGQKIJDPTY/
rboPHs+bfH1nbVniJZZ51vhV9dOFtk1XUVAiTp5D70Maw9k4uNcd1EJvNsPNpzzKZZL1l8X76wZj
EjMKQSModu+I866ivrqKNG1jA5e9La6sjR2Xj0MOTzF2+UrZejCkBuUxBVSQPzbz+7ofQ5+Lifil
sw/c6b0KkjMMaphSB/tL2G81rl97ePJRi3iW20o6sOSqzwk+yqDhF+QuBCTPAwdD+h3CssuMSZdd
natfsxTemrfu74lVa/FkqlY+izqR8agIwAXO8Y0zK8Bm22TrLXn9SmJJ8snzKZkTWOaN9ayMqdAB
Cg9FXt3VqjE+9OnEYNr5Ba2Z4ZzwZslxZXXZ6eg8pTaUdCIp6L/bI1NWbxx4IJPnkdfJpnAupPRL
tp06Sme3Kaj4WF5mAQ2O1F5cBWY72huJ26uVSEN0hRAwQH1TXTZS8Ih2rin0bFAeCn/kaggTMB3l
D+f3a6lC8Xc9VHhkdmhROljUQzxhK21VgDJr9tNuOhT7/hOOJNg7kFIHfsXU0VsHm/9jkrIIHksO
l8uVv3CSvWWMNH4SauZaciwFOszxXgGocX5lrzyU3D/piKFuZgRhCWZAbdhsWpXEp28+18lPET6Y
BITnbax+I1nnlrpQjIMvChNTpLSJEwDgaaNxR4bsK0O5cUNf+XaWQWGb9gKxM833RXAk6tAwgH0W
YGf6Dy1nrUyRBA/nfetVh7Sf929fEVgThOFhB6N3snC4duuJTvF4wLKR+T3BwEKQIVh83sjrp1ku
6oWVxaL0qo6VygYpIdkRrcvhsjCS2+ZgHv8iaMIILhV1F6TRRh9q7UyQzJGHULniSi3sWmWjjkQd
cjpb/VB2wdEp08+zEd6fX9+qGZMrRcUW6mhnEQUwmBericqrZTbWQfR/krDeJWG8EWeuHT6m5CGl
Jren9aGfXqNy7Bwau9Q/miJ7VM3hPYO7W/HMq1eJD0VKBTxHsn/RRTy1UbtxpmQjYXMfaF7ve5aw
5dx8x1RdVrfim4h6FNFGN6i+jMTCW8729UbC8oF6CxU5CiaUr07N68ZQtpUxkgRPHbFiBKN8pj4m
7a+3fi/wEYQyNv1CMF36wkwt1JaX67mmmTTXamXnQN6LppxJ+4MtatCVNcHzTqIKsoDIZllhrJNZ
6V0FeAEaedNObRpoxJXhMQyS5PLty6IrRugv82F6qKe75zQ0tiGjJahR1dTa67Vlzn4wxQ3jRqQn
89atlsHCSbJB+82k9w8IiWP5Kl2sY0gdbLeiWNLktt/0zLECFwivOyNkyAJ5eEWJmRbfBVUhjq4p
JHNBaG8s+rW/ZEvp+Vv8FuQNl4gyMEVNaLr0/EujJVGGS6RPQTxXVwzTXHnhmx3KqbXFyWky5rAy
DbSDO32bImgv/+TBRhzw+gqempD//sVrSa2t7HPZz+rsxtmRXBZHQkXlYLjZ78xVgw9hWSuHktGJ
jcdtsZM8mg4vNPhXqhukX8vjk+pVhmoNTXsJuy/MSQLk9zFmMrQqheVtmFvci2dzDgmMTgWFKv+S
38lw+1Ey0DPaAHCz9pIHq44uSqPbOB8Lr/nXDKOEKohg26YJerqdWZyKsoZtgBFr65Ye/RWKqBsX
YWUl4E4snhmaEPSlFyZanfFjqC8qf7BH9Gu16h6tSnNni+bj+Qu+fEflYijtQsUAdJIjv4wRGd0i
zcwIDpKeeZl9H9qVuY8GiMH2SWbNZEuivUbUqJ12I33RL6LK5ndD1JfzPi28/gPsGyLxa3Oarvs+
zx+ArNdbNYhXG84jKEuYoNDAX4LoO91wkPJKM3gdic2oEP1X5nsrrjeu4aujKiukPBOcHkQ6SeNO
bYxuZ3djkRG1NMO874zyc+9Rhbba4VGLsgczsrbYpOXD98LXkV9gUW4976Is0y6+cVoxDZ63xEkM
CxfwJ4L9iFVmPfyOG/K+GRXvmgqRfYhm07iIc3WLSPLVGVvYX+xqn8ZFN+lcTnBFVwV8bHk+/oJK
5Y3FzVfrNE53VuilYaYG2jQDY2m+OQRfR9XcgIxsrUWeoBcezmQKb5g8bMRxd9+n8/Wk2wc9SJ7O
35aVQ8K1pJxO05IXagnaHoLKzUzBQexFcqFE7rs5UneM6R3nQN8zt3933tzrc6/xzFO1IFN8xqKf
rsorgjQbHE6IJEVoXPUWKpmNFckHfHEIeWsZPKZkIZtui0MoidOjfMbEmCBbPZvOpVYkV7SCJz9y
Ge58+4JeWlscuWyuHPB01KCbuFe7+zIxsnY3aJOqXvwLQ5QsNboGtMiWd6sNbFOpHD7UPNTHfjbu
9SR/25iAPNZUtf8xsViL0hlKBs8FnfmxR4JjVj7adr/Bnbhy3nhl8H4GtSWiocXV0aMq6nhoQO6r
+qU3aHQoPyhu8H6iYjo5in9+01Yu0Ym15SWaPTtqIrAGEFb4RkcJPWz8Jvh13srKoT6xIn/Fi6s6
AD0J2gQrQUt4JWjKXtFyKTYOwOpayKlpqkimtaU7d+sSJqhBQn3LBvatbm/mxs5lBuH8YtbMaKRP
Un1Wo0MuP+CLxbilsLJsUoishPhOM+DTxJyoXzjNRhHzlQwJp42E8x9DixAunI1usByEy6nVe8Z+
qjJBMdqDDuY6mwNxj9hcgYZcpE3fe7dnFDErZvdX3lWSFzXoqw+F1pQeOVif3tVd7FYHwv65vKeP
bdiXHkSq3bWlqEa4M4LQ2uqBrngZfj3QCxwndbulAtCg2kCUZ74Gv3qvxvdZ7/g2D9qIYNq/+CAU
P2VSC+BjWYvqwqKwrYqHwEhGY18VWnSAfaa6KEa9uPoXpiTgXxIbSm7D02+vu0kPlxHRpmGAOmra
vSPcL2a74QJWrguTEhJIwtwJqKOFFUOUUWzokpq+Hp/gxPkeWxTn37wSbHByQHcDWFli+bJkFGJQ
qUu3M3Q7etsXX1ovdW/Rg+g3DvLKhZGIbnmUKVLTMz7dtCEwsi7O5DluKvenVoneZ7q7/FQxdHk4
v6qVQ4dkDvUn4NEgCJdHgWmPJKtqdo7+lMQXpbcZEryoQjmXtgjHjT1c+U4vrT139F54AiPSaWnZ
dDM6qz4yEPuxSZy3as/gBJ7J7olQ0Rul0XC6ealhRfbgko0nSQXBXdYESXjUjHbeMrTylQANMAZE
gYGay7Lj3gyprSUt707hRf1V2oz9IfDG4CHv83DjGV39SqT8vAmyNLlsLyqMU6dKz5pU2oO7oLV/
O4l5JAE6VnlSHM8fCeklF9EO6/rH2CLaGSq7DeIIY0EXQFaSqpl6OU9jdoyFrjHarEKaSEt1rzhW
8vZYzsIzs0QcIZDmxVMeE1VmaU5+UbmhtaunJrzKS32LCnXtFEJKA0qb/gVeaXm9wnZwU5OgRJmd
71o77KdQ3ViIdDjLPeSpg12DeUw8+sIhBW4yiS7nbJhwBj51UeV8HrW86g7d1EAzIjLQrLsmD4Cq
v/3j6bLizzVg3HbZL0znsWvGSqbdk1P80TuEMAtIZz4nZVnsMojDdrGmNpdWkbyVY1neu5eWF9+u
ETPNV4g7GHKn3Z6GcCrcaKHYN4G6EU+s5IQMnMhxK2QcV56vYXCIwHgoKXAYhzxJ02PKINtlOqVM
8tZjfgF1D1UBwy4Oat7PG4/N2v0g46CwAZiFJ01e1hdOrG/ibhTA1H3FCRygSQnttl0+6/o3LZjE
Nz3yij+xq9UPtW6BQjj/fdecDl0WwmowYJTd9FPjAnIYe1bY5V63oJQjyEmbXzqkmufNrK6RtBvY
JGgy8oNTMwOUeHE7kfbGrhl9zqpQXM6Jk10OSoeKuDImHytbJFf5OJUfzlteuzk4bmJ1SjvIQC4s
W44SeXUDlDGykL3/NjmNPxr53nR/FMOwkRCvrRIYqg5pG4/6K+VMsF9NbFdU3ROIuw+oLsUX4+B4
cOG2KVzroXWs1dj6IKxhS+9rzaFLsV+Kp3QeqV6d7i8476xtnq9p8smOfyvRl1l5nNKtWt/qAqH0
cmjQSkDkwpXDBZyGuk3dyqgt+zjTC+z80rWyY+51VbYr1RC29T7Oj61afzz/HdecLOkfESYRP+Pb
C9OMRwVeruCI6DaUO0o84yHxxmwjvFw7LYR9JJg8GRhZnJaSYpRWTyyQyEXc6h0QFAFK4yE1SvhE
FYi6OleoG5dj7Q5S0WTUj1KY5P47/XiZXkWhEsnLUTifRKBdllb2dbKmjTdk1Qx4WwfCaKqbS2JB
2dcdsxAzSV4eqYHQjex20xa8c20HZXXNMpBJo4ayOImumhTuULGDwuiZU8uyKE4RXaqm2k8or7o+
SVPu+UM7VVtzg6+PCKhLXAwu3DUZz134Mjsq6ZpYxJ6jAw0J+KnwQwXs7vKtBxErgE5wYwDFmMI5
/VoNLLfIUzLpQ3dmiHbg6G3r4CReFm2cxWWLn9N+amlx5McySepYx3Up0UizyVC0Sz3ofqC2GMm+
nnvQMvGtifWbwBwvqtYEyZ8mzWUG1c8usjywa9DcnF/8KzU5+ZuIh+le0NUG4bNYfcuHL6tZYjWd
3Nm5kTCPph1H1aEtRhOGtkJVvikwyEUH1N74z7hnWeDbRF0w+dtFUPth1GgwJuUa4Lo2DKbbVijK
L7vKasDfLsS6fl1Zsbq3u7T+CdOMCxAsr6PZ7/pQEH3AyWXfKp79+fzKXntQuTCOrEVBmmmuxSUc
oF1t05LN1utg72X9TTTmH7M03ZfC/vUvTGEJd42zZmj59ATNWQbidOCKRFFkIL4OiCPk2d31YXk1
NWIjvHjugp7GjqzshTnp1F/EF4VXlXFScC30AfYzu6ajgVhnaugfIyMaoAofkh0ii6ofqdFlO5S/
Ard/goLoHYx1tItd7UfVQqOU658pJxS0KRKFiu/U7bye0QejDBxfl5T+gIeAk80aCEHF1nfTNNwh
hPzmJ5bFUJcli5VNg6WvLOjRwBXMYtJs0k3Y1o3wfVBH8aPhzuJAPwElH80vg3C6OP/RlvORz7cR
g4ws0gGWJCKn25iIvGv7CgR+qgzqLteN5p1lRv19ltSAOnLlicggPHgtJIfFrCr7Xmvt/eQm+hHW
2fHr+V+z5up0asgk2LyG/KjTH1MYc6m4Br7cqIL8e8RQjL23sjRpN+77c6XjxeHBzzFPA8IXJD1Y
FrzqqSGNEoYYJnjxowl+RT/zpqe2M5/kCIcPiTSk/faofGlzT9kpVf5BpGHkxxALS1ac2m/sBKHt
PFKhqHPFdQNfzbHvveHQW4o49G7pHktrcCEay+pd2Afdsa6Lae/Uzrd51uDWr1pjF5RMKvXJ+KQN
OD4AVdem0Kxdhuf1C6Moj5lahTsr065ME2IBS41uSG4vw9b4XXnBTRy67/rG+8NIkLrvLRHeVHoO
g1hQPVVD+jULYxgxotRBomFCNRr4x7ui65CxMNNrb6q5NmqD7NVsabu63ewHLT6ki3AqGg66nEIk
sgEQcrq/XZmEsytI7DLHHS7GLOvf9V6Vvc25PVuBHJcMTuJ3KDKcWpkDBQC8w9kdbciPu9ZuIA8q
xTzsNKhGfSMOtybHF8HGX4smdSACDRWSooXFeFQmb2x5ANDwI/YNEcSenKGCBdipNs7ownP/xxQJ
FCUGnuNXevV65lnFwOLssJkuDBj29nHghHdK0Pd3ltNuzf8vQadLg8vqSTOUY5RJ0KlVly4ECN0f
uMCTd0ml/AkCJ/vZdF35J1ARiytCTb1M4A+EC0XdGg1fRFp/fwYVUIkT1/GIcl9e+HXbhCahyCee
Yg2tSTUNg8tm6Ks93efpq04W+QDze15tJIxrB5bYn2yZCQMyjYVViEorOexMNadI92qePXlz/OO8
c1s9Oy9MLN7HjOl0pe44O0FjNbC+Wd0tSaV5Ebf29HDe1BLz/3cT0RuXBQD8+jKjUXriq07aMsFn
/ybagNIonPFtgxS2iFHcaEOR7mFtlPIDJfXsdNadw/lfsbpgmMS4KZLTbBmZD6LSRK9ILGddVkev
L6YjEfxns9pqn60fXQipKNVzM0kETs9MWAsz9GRcpvaZD8/nvrGlygUUs3jxoOr9MoadmHTSt1r1
fS+2ptqWMe3zflMhkxzP1ASBwZ3+gLHLEl2LROG7fX6w4YVHJ4hXTGPASHXaG0e03xQiiLygKmj3
3l54CQqcrlCulGi40dx2ozywtvX0kVAQZyjxdboyGFowdiWIRj23Ix+lj+rGSxz7i8offzv/ldfu
q5yElVN24NaWX9k0MkjlUAQA4mwp5n6Ke6DOeTtbfqhUXuvXdCSG46CCDtydt7x6yskwQdXiifGT
C2+cUt2KQ0TLfDg1u4uscZsH3a29AyQ55XHIWlopMYlS1bXWMUdx4sbNky2Y2Zqbpm4AjxxwWLoe
i5eOsRWroBEBdlRp3a9ZK+wA4lCHoWNFpHO2dxXD22RGk+HJy/BFPq/0cAz9OeOl8HR63NS5lEO6
BqH2QFsVDo/gweiiz7WIbMSqDITGQi6CPjS/EqoJF9PYBRvp4soBo4ME27nk6yMtXfjLNtT55Aq9
sdEdboa0ifZzYjDgFvbdhmdeRqjybrFOaO2ASRAdL1OY3FazEkklvrJuJfExhi70h8ClBIc2U7Wf
Tdj3EYJPRfHJG4RycHqn+211AlaCvNIC1y/DFAbj80fv+VQvvgBxKoBxYmY2YvlYujAQh42cstPs
sd2juKgcKyUAdUMi5w/RCKcbRGuFWad78r7BdwsLsmLhGVeZOaTHyKmSY1CX3g4poc8ucMT72QlC
ydBMO0uzkuteDaGaLp3DpMOg3sUi29s9wluK49y5bQ5tUf+p7sxHpWpU3y5Qu5r14JhqjLcWSXoR
QWW6K1IFLuJ0OMyl+zmP7a8E8LOvpYV22RVmxhRLOFxXJpxcyG/0vivSH0lfPSbl+AMoRL8fW/NK
b9C2Ndr8XSaMT4OIdqNjv8uT7j428t9t5h3TIm191Fp3ujW3fpyoD30EnXhrfemqAYZpY8u3rV17
gj1qYfhP5qiWtZhCzxR7kr86cUsCdJrM4+SnUcQo5VQX2v08qOMfGBGhRbHHNDF3zNL2+UUMtO6N
iGB5NuVf8Cp4ski5dH5RbYrRFQE8NupDPtsXWkjDJ9nCrK28b1RlAD9KNj0uwvK+R1nXwchOw2ec
VAN9mC74VgxR9CFBb8rm+7ZBEnxhSCb0mxxFAL9SAd5pItw49TIXPD30/AziLKDydGycZa4o8xwP
ARoqenOp3zZleg/zbnBP5XjkriXBNy+rrDu3qssNb/M6OoPaFEpQWog2w/xL7ApM0KNUyZHlfEiK
XO2WuGmjmbxiAvEFOkFULGHDW77gCAD0OfJolEi7Fq2CUIS+U5lbX/L1Y8nknyHh3ewjaKxFnJBo
0RSGY8XRrdN4kizVQ3hoVZS6/TItwV4zF1rr/pS3ZbJRYlhZIDkSwAkQWg5caAvTUwlxeSh09nC2
g9tK1QVyAobx9i+FFTqwDCYxWLV8ku3U6bMq4knOFBVq99rSonifp0G3NVm1spNQWqIWL1N589Ug
t1mjWYY6OPtmFPr1bIgn5ko/2C5cpJ7bHwgYgovzPv/1kydnxiXpJB1XSWFw+ugqMLnnmePx6ELR
yBvvHXO1e1T15tN5O6srMwCuc0QAOy99ima4KP3EPC1lmx4YDf5aV8l3hX+uHL4e/I9vP/mSlQyQ
M1OHkrXldF32PEyOTTcORYnwUPfJY27QtTu/ptW9e2FDP7VRtA5T6R42zKHHfzERak/7eBQbZl4H
Y3JI6J+lLIIxyxRNFVuoAOtaSkiWokbQynau1h21yUQFKW/Id/7F0iwQ6RxFBnmWsC3YTBInDrBJ
qQZC9jBBirOFI7xzYF3/F6ZkO1OqY0L7tfhSEy2ywIPrHl63onV3tYhrYiBXIE5GgerxfzO2+GR6
3Y5Ra5LFIGP4IyKq8pOiU/1JdTZcxtrZcChS86Bz+F4BRJKg80xa4tQd2uY6dIdb5JUeOZEb61k7
Gy/NSP/4oq6Qd6KaGR8CNKHGwYVedeq7ylARe8ic4ma2smGjz7G+LDAaDBEws/TqY8HQYaUDoYGq
IV/qVOiKwHI2ESsmWwDFNddOj/+/phafShDfMDPJ0tLcu2BU9MEV+ce3nwaH2ANoomTNXlaj3K43
p86WJjr7XTMl5c6KvBvU8t7WzSOgouz7j51lXF0ZQE5Gl8OgD524GKeq29OCEQ9R7xobt2l118jb
ZOwGh/DS7zHzhEoI0S0ECL3i7NPU60viZqMe9uf3bs2hy9yF55DZOFKZ05NnqHXZBDp7Z4X3QWP6
6PGgyRz5ofG9RSPhvLHVY04ZgmoSARqDeKfGhCf+cxaK6H0RxN9Mp7ybFf0gi0HnLa3u3wtLctkv
LpQ5lGozK3ijMMzv4FraT17457yJJanS83GAbJwEGzVgQr+FxytSvdQUg7cwEX13EyWq8d5AXuKY
pRMKeQzPXDSR6HfzPD05UaftvL/SrxRXVGvydrPdmHthzAYN4cy+Hs3pTxyF7k3sVfZGeLV23dlu
ah202ZkNXHzksta6PJ44uE1Dk9DSfUcXV3HztsmSv/sBTgBcCyjhV1Fq4qHuYklfmRbWg5NlYtf1
02UijMfa4tEuymnD4OqyAO/oQFzwYctCftpbZuJOnF17rA9WUF+PjKtqiBid/9DrZqTKEhRX5BiL
7xwKT8thQy/92h2YCXzSdeFb6Rupjf/uHmNJ/29l4SejNm8n2JIgn0J12Xet8IPVdM3GbV+7gNC7
k0uAd5b0xqfXwgP2WgKuKoGKumLXgA48eHMf3bS0cfZDb0YboMe1a0gZgn4ErCJQCS3C0t4L4sQG
BO9PBmTvO/gMqHWaUWn0GwtbM0SlgwInETA4hMU3CgJgxaQQiEO5+nTVITtMbS/bQq2tbR9TysDy
WBOPzcJ/qaiLN0A4qadNw2NaVQ+ZoyCaMJWZH7rdv4moqCNIOiEDg8tSAmUBMVgyouoz2GO0cRfE
9xCcHs6f7tWde2FF/vsXnnIe1TZAsJYyS9MOV2aZ9xdzaycbAc7aHWK0TQqFAEuFpOTUSpiNNoVB
mG4N4XyfooFd65WruA/eHtg4kgGCTwQJLWXfUzuGnQC/rflCRqNcmk34ZJbqBSI2D+c3bWU5mAHV
Q3OPsuoy3SoCIRCrZtMsdYSEeM61L33XMXbt2OLjeVMr34eYBlgm8/EAlZZ4WqN2qnzQGSXCs1Nh
y/Q/DRKq522sLYeXjIfMJtgwluFgGVLKnSe+Tuu6wXHuOh4JlN1USDvOG1qpl9I8ey5KUZYCgS9/
yYvT1oV2q5moozHb3EzKPiz5lu9gB6q03dzXrek3Sl0N+8J22uYireaMgqUt2mEXBTEasVVSQxhr
Frb64/wPW9sBDygoCCPZll3ebJA9kXAcHJWbmFdGqn4x3fqqL9Sf/5uZhf8dRjfuvJTjSTW4+q0U
EstgK+U9DWnnjdh2+aCg6c1TbElKq1fDpJ4baE1rcHC0GuVpEWcfEbnV9wpKy8fzq1pxi7goCh2y
0UK9ffFRzVg3MgfdEF8AEoEadmeRmXVRcayC3+ctrX6mF5YWDjibjbwsZo4Pb4DYw569H1r32Kmw
Gv4bQ5ITC5Io2MAXfiQ3+zLIe5aEnu51MGWTH8ymt0eFaOPgre/dP4YW7pfwv0xsCwK0qFdv0AJ9
J8z5WqKWeSbn+H9c1eJDURGLZ+TjuH1xf3Tj6L07igsvijbgT2suC1IviXoE4UjF8vSSG9ClJ2lL
LDZH05Mw8kRirbbe4hUj8gkG+w9Whj7uIrSwrFhWvEDJhKI1fKtpbxpX/3D+FMgfuqgp4xYpZvCk
yHmGxSmIFJwUw2MlzM7iMnSfQuB2anxrBQKKhMN5W2vrgbxDo3RNz5CK/emmRU3v0i+TsYVu7x00
y+mE7P83E/InvHC+Xp/oZtJhAtc7tfsoSzSx06eubzfek9V948nCI5DqvXpPCPlbnQ4n54xekWP+
ghnkQ915x0HTa/Zyi31hdesk/QLPFAXkZf7fWr3aTLX0dJCaVsGxpMl4fudW/A5gDxINR5czlsuw
QqsIbeHHLKHK7cQBhXmaGVHgHdq+3kg2VtfywtLiG6WD5RUABkn8y6HbodD11WriX/9mNdTqDMB1
DI4uguW4zaJByUc+T9s8UTcLdlmu/+n6TN/YtvXF/GNIPz1wacgcWl728NwW3pztJtamHN3ZpF94
fkVbhhaXB63f0Ga0jyDWze/6snxAdPfPeRMrjpoj8M9a5E94cXkKhJsbD/Flv86r985c3ELUf3S7
+LtT5o/nTa1eH54eOapOfLkcAAp6N/MyiFIZbrL2KoWfZL4JDeWdagrfqT+dN7a6dS+MLbbOTuqi
CEzpdwKtRH+jfW8xNrFxEFbvzwsji83zqigVluTWbAzvT+won2q3+VkY3hbJ2NpHghSVRJ0pT5rf
iwM3e50MRvhIhuVdKDwJiH0KRz+SHv6LFQF9o3pp8zcit6fHYcyUkKSXbWsRSkhy5Th7AOGcrb7O
2lFA2kLCGJgkpf13agYv2jVzzVV1k2I4IgRWPCbMMO/rXPfuHNQCd56i6ht1leUQtgwdEUD5r9Ul
PzXA+pqKtIqDgOYw3c2KiGn/h213UOYcog5Dz9+LsXT2TpRElynyrfd0M+qP81B0F1VpKRA/xkCW
g9lOHpLQyD6kXt7fBvyF5OsojPsQIek38nz8/dUokzG0R8WBctfpXuVWYIDI45ChFJntnEQ8RnV6
qMnfNsKotVMmww5EH/Cerzq+0mN6tcUp82D7CYV7F1LnSu3gc48q7YYtqGdfA2okYx4DFnLM//Wg
kVCrrjEAyvpaNtvpDshllO46PenLuzSvaRAkaof2ql05fX6cGM43jtHY9MZeRIbT3SEanKItM4WT
dmHyfxIX7Wxo0TuomELjfd5QnGfcwc7H4jIsC7V4rHMjmj/ratDVjx3DBR9ipRiSgx4HWfjYwnoX
fh/UMosuekklkyITTi4s54HbPP04jzDi3boD3LX73kgy59oovPyb50W2eTlpbVg+WlEaO8coE7py
G2eaMu2DsNGEH0ROwSJNhqr8IpZcHVM3W/WhELbRDr7H0PH83Y1FHB+QyZqS+z7zpPBcF9ffirrP
ykNe2J3uF6M6ZjuzczkKJUuprjq7GHOUz50q/WoUSTeiOzRHIYgoxQy/AdrxxDsj0fu7OgvCJ9H1
kX7Ic8fNLue5youLQVOq8lBSf2ofGasoKw+OYhRwL4CXzV+t3hboZ8NvYX3OoAEENyNqSJPj3FOT
Q0IsFO/tMRmr91M8olWv9NmMDKbq8Fv7gTaW3wK0y67Ruinez1qAXrCHJ/uiN0X6U5lr/Us6xs7g
U3nSfyKCF05+aRmwYjiTpVwZ2aRecsjnr8Uwd8XOM83e2NmFORR7kfNnzKg6mUu/ceiRuog6pYcn
vQY4UwYZ6JioGeT8hwjbcjfGuvpp4hhR/4/Lut0HNJzhOW7T7mc8xdmDkmluuIPVvYUECZrmHcR6
Ir3tXav6nSomU6M0BpV3OhWLQ24G03dhtePvThdMxtTgz8sdI2XOg6Z17Y72QtX4Yq4lCLCu02+d
0jqgvtuuvUOtrtQO/WRrv8N+9A4NIjzI2DuMTvoTaXm6c6xIT3wtzKZi14upvXT0nnyJwCbNgXOK
Ee7muHXTy77VhmuNzAq4Wc9KZ7PUXb/XYsjcIa6d3EPUm+mtXjfWcZynxtyZ9OJQt58iKAJDtOCv
q7qanvqktv7EcQTh1jQOH3KtnT+pbhiaO9bRX2pmmxyrSusJqKvgT6nOyX1dj7XH2M2QHfrKyn6M
yIw3R9ukPJ4VjfszZfGXeZw6Ny2Fs/tQb8Lf/aRW90oBnsnJp/GdaVWAgzi4R1fN69jPFeY/ykCv
HxCxq37UUUby41RV94RceZPd1C2K36rXNI9lq5YfLToL340+Fj86vXXGB6vTRLSPjSCp7/SGYsje
C0T5K3XC8nekAcmzmtq6zHUOMIzcjckd65QCKE9U/GZONO723WAmFiOl5dzux0kzrnPRRrxEXnNn
e11zUILgCaDdV6NOPldOW+/a1kiRiatCZKBmQvRxvA3n9kKz+8//x9F1LUeqa9EvooocXglNZ7ez
xy8q28cGCSGEkEDw9Xf1fZqaqRq7GxT2XnsFOOrCSDcyXYEJy1T1OkgL+Pi/u7Y3OObid+gCcWt4
Yb9r/G7GbZTcOIg4GCVYcWxi/dVPSuzcYUteSaTVT7D2zY0TvlQ0Hr6WJHvodfw3DY53S5IBGoWV
bTVeh0ALF6hP0kI5kWbjkfDQKyaQycuIEVLYedzyjQ1w3CSe9zZqNe2VXJwba1oXcsQ2NvwKkNG/
kHUOdr3H1UkH0r3ZeT5AdMAfo7lJvuEEv7yN49qPT7iYwmqJyOwdUr25cxHYsb/0AembvOdEQUli
x+xpdfzgqIFum8IjPZx5AwG7jXCT03u7bTqXg/6leojLbZJpuc6bqfHJQaqTzo5l2ZbH6cAKxCyI
0gfzbSek8IsJj/Rg4yksUXSd2zQ6xL1CfN89Od7xkrpZTXfExSDw66YxwACFOMUg077Q65xVILq/
R0qpKhFBdIFFCIRwfiRuEgY6xRKMb/7o+LmbDNsJOfDNkx43enAlbMyFH1w0909uxjNYxQQ+/KGD
vgAPNEQmU/a4eeM5aEWYdyQZ6jWz25sx6VIObIU8hHi7wShQBG2yFAu07zkJsWU9i6xB47e3baNR
jnYpLLJePYQKnutDfPdS3BROFR6ku473MQzckxHRcmlUSpP4p9lEN6RIfzm4svImW++BJv1WrKZB
qHQnVQGNHTijAOTzKNo07AMhnIsZdJPBEtepZClMykVzHOfgCO1YmsdTJwrlZgWZeV9taVszcM9y
L4W6JRMuWN7DFu8iqWARPBubjw5GgmMmRKkw7MGJa/kVGFSyh/19W/QU6zBwHy3aJTwjpK44HcGz
ibb54Gra7WKL9AwIoU4DBYvXx21ROEG/gX7jZiUsMz4yrb181EZXaYqJC28h6PPklxSJPTtd+BJO
yVRCtPSGVOmgmFxItCHqshWAie5gEzaWWePqsmukrmm3RieHCKdO3Xl5TTC8zZmjw8q1yUnOCwSn
gnFY3S833k4S8yQhCzkuPq5d/4AwmqE2KtqPrSozO0TVxnqw8lp61FSbkja6zfXM8J6dOai22PtU
E+JjoaMd81bgAaPA34ou5PzAOBRm4dD1hdeMad53vF7DrskJnc+YP235ZHqQ6n11DgkuobaLggNW
lYPGFgKxrmXv/uzCk+0+dm22l9Z2sgy5Pg2985zgel5l8sGC3i/0Eu8RKw46RNLeZEReTbiNxbbI
JzKEH22I8zvrwZZtwnF+hJukLPH45xvL2LLjxg9KV3klsb0tlky8L90SVANdSEk7YOmZYBJNsHAK
t9ENdDm+qOBCJjFUbGRBKcq03kQq7wGO53ztfg28f8oONugFPJGCstXJD0GV4tH1H8yiP6Qc/ymj
cJKnV9qaB5klOwFaf64RzRsLx3mjjffQJ8itW1KxVsGUHq1r3jxFnlrlBrtk8x68eW2RdDTZv2FB
1GcQUQnLyt5l+DHpKmm+dByBP/PEDqHy6c748VY4SBE6WPjoocKKWHNJwk4X6eJiWaTOVhkdRKhE
mVtpGPzXg57okwDdqezBRj+xBqGthK/zkysH8iYy3KQqDOcniJWD3ZzN4iIR8l4jsYad7ey3SQW1
wGoL7vRRWomFjeujKydsynjxqC2zWIz7SCavXkRDDX9R5Knmjor1UJJNeG7eyb6lxehOlykK6iZw
XfildaSCg4m+dnZ03rQbr0BE3anEg/xp3GiCOkyB4Lxs7WG2Mxyl2mXD2TyuqCsSgqJ31tUgE5R2
kUHQVoRFG6+0LZAv0MJ2JZX5hujKfZY1J0uGD2RfdgXNPPveq8xUC1/HQ3YX8Ro3Vqeu732QPHA1
w1VgR01/CwN17SIblpHe1C4xwXqDF0FYEcdbdkzqfbPJddd4+kBJs4dMdwXjWGACJSmtV5G4uQh6
vXcWiE2irP/y4m27GtPgXJOgnQ3Qoblbmh3grpYd3b5rLlOHx4Kn6h0m0kJ+407RK2jkqKcZAhJ8
v31oO3MVMlxKWJ1i380qQHBg+xhuVtRZE/KCjCN+YHyeXQJ+OUQRBQrhoJjhe1MwaYNS4HX9cjP1
NaSjz1sWGNiWJgoi6lAdPN42JahPVbKaGF6glORqkAz3XHdFkboL9QKRUJQBi1/kPrIIYyX60Lnz
lsPE6XPS84/EDL1QsCupGQyey7RtfjVtL3RkB8nlQXG1CxzRnUPNHjaUxZCT8RC1JE4Qd0izPMnm
NMc4oangkYnTc5mv0YYWB+UZVOfdEyKwjjijSzQIP2yS73xeSsKn7WYwNS4kesICc5B/SS/DXTdE
v56lXbUm4Y9osYQw4XKL1uKAjsx4AHVt5xis1Nkfz4wsLw1ps8q3cFwFnO0td6nye6R9UjQ+CJm5
FPxNRt6zl/aPyN/NHlxE2Z2TuUN7MKFmQwe1GvdncbsqHfi8y+KxeYsJDuje8VgZNdkI/jDfa8tP
SPV1ju6MgwFRthbWzVydU4YmEq6nj7hiT7pZVlD09RkuNwjb7dZcrHArzhSH8ngiR063Ei6Ln1jR
xZzwi7/CER+dsMvIm7cuaM3s3g9RkK+t94UWBZ4VS2cQn9nSHTJz2zKR6VQwBnpg2DJQLhcgNZjt
ZDm2Eyv43GLli8YpqTfHBV0Clrtxm0CCrE0RJTp5tUnjjbmJSXjsKNi8SPWC6YEaL2MHTXTSDhS+
rR3uAj8594lXI/KPlkoGTq5cfJKu696mJVXwmZsg9Ec2C3oHmZUxhNvFhnvbY/0bZtYnP5pkvnrr
g23nP+pvuMeH2Ms7xuciXkx7JnJ9IKhWC3/xHjeeBhXIlhBWQGujQvulGm5KBgFvEXvml2QyeUAG
LvzByfy1Cv3Z9X4DecLgFI12OeRo/iOfg8eGq7olLRh6S/YMi3S4bEfpL6xNWAENCS8oGvbCmIXh
nWqULXT6sM74jTSK/+I2DEqEI4vDqIjF1eiPOyfjTm4mHyIQPlZzItHsZP2xi40+pk4iIan0tsr1
R3PS0gO6zcM/2Mm1CNzzXyVkO/h2I1Rq4k/4rPZYdJFduhTosDZ07+3erO2xIcODtM3D1KAQmgKV
s2T5TFvypODIW20j/U+gQM/XWRzUNv/zN7gUbGPW44hDSrmnmkcHun+k0FynOTmD7fdnkY6dc+N8
LWN6wDl4pDQKd7Bavti2yyobkaQwyOVWML5rRvXdpORJzBKV4Baop2QL6zXNfoKWItRdWVgaDeE7
spVvAe8uNpubE1IF/1EKOj04Hx9wcO6LiY5DEQ/bv8GBMiYg6Z6wtX+EVYHdGdDwCzeFTXBPzwva
iEcWq+BiCYObtYiKqF9OwZraEuu47BtzYlnDc8zJdpulNRAZfndSwnMRwX+uP1Sw5XLqtoH6vogh
Gjlx6/7Hkulfswmnwp31sjXtbQjWDyhgCuO6qgxbR6MJt27hGloznx8Sy056EyfoQ6fCd2L31vTZ
QTjAFjqf0hzIDWqyJUOI0hw1IHksrJpHEuBOZEe2aDA+PL/kPaxkpiR+asmA299Pf0m3PLdDUuNo
fCCeY0sntH+wKdc5+FjBfor0l8L3iZfeQsepqqCbf3ENX4XOaJVx1IZLk10DLy156DzFjWdKPohH
WJXqgo/hLpiQtzOTz+SeAGSwIFFZIkAmWg7eTP5iZ2R7MN3h1NoO+62BjAiTBLCKHfjP9pv+bUfa
lJ4dARosFfwV3lraP1Hl3xXIb6hzLskYfxsmwwLnzlApJ05y4wrnLBb4nYewy9akT2om4ReU4nuQ
cTb5nLaiopDBXpZpy1BusUvnBseoASDTLT+ZTj/gPB/syETIKcZnyX2HQY2PxEYDuXexpul17NHk
YlKkyySZp7zp7ZZ3q4YxiN+9sDZ8nIn36BM55TIkfs49LF/gOJWCRyywGPIED7+iFxE9tCzVdTrh
9Al7tH2NfmvhWusYiXFqww/IZX/NnOHkqHCfaOfcKf8QEVJ2fYrSt41qwGgIbupTXA1D6SM2bJ9u
8b91bj6ydaphXIAt2R5WWOvncE2fAUJtSBhBc6l09pzGrC2tIE2pFOoNd9nTwfcLljmnBqVAMQSA
kWAVVmsVnW0clZi+rKXbsp9h8GLoDdlBqF7lmMy7By1F3ZllKXDFsEvKnd8wNm3umOml8ZMxt4if
JE58Aoacz2MAsHsArjUFFV/O2AIVnJ8qFX+TVj76WpaZtj88GE9OqgtAtNfJ75/mSIA4N9fS3z5o
1lRLkFRWbBt42+uzME4ZcJxqgPg+I5+0RbJQEC5NmfWhW6OhfkTQVN3YpB4HVqmMFNJvKqfz4QCz
VQvGIRQBhmOcIAwAR2tAj3z9ze7oGboj1EaefRlS+3HXtSJrLnrWkaknNy04hUXi9m6m9QJ69RWS
Myj+Miy7sa/8xP5BpgJcc4WlTcO2V8HW9zX1nyMJHko0RScYFzr1MoinFauoMNTZD+6402HTFHMc
PcQ0eXTa/jIhoxe2MO1+0OFnKpLvSEcf8IWOiyjEYhkjXWVhvEfmGYC2aRyrVbv9XtP+oPoGLtxK
7XwZ/61ejy09HfsFJ1To7sWW5KOaX1Mu9mwJT5hCXChgnFb1V5qJEtBKPSHzEY4y8XFsR5J7nrNv
SZMWyGK8eSYUFaSeC6iwy0O2kpP2xIGR6ByMA3iUZF1zGqvPiCxFn81H0aTIT7Gg0JIp3+S4E8LZ
O9oEuWiHJyHUmwzm272owfIYj8hXkBXaZMQJ9H0t9QZAYgSOFr1Guqmkf/WdZd+jYLYDr3BZNzl1
xkMcYHpv1wOirU545ZdWJRCnspJmTmU38iANroC0TR9baWrHl0WTNgyXQ8ZzNAEYyInozQH1qwD7
AO8INd+s5it4zTu4KdYMXT8O3K4puM/CEgf/Q9c4h154fcGW4SeBhgWHd+77rMgmWyMXPU86dDsb
5nvd/J/s3M94bc5B2L857vwUbRYpQ3bF/5L0wNbpOYjMbrpboYT9h9ONZbM61RpY1OgI7s4DDx01
FF77Xs+Fkk01x3O1xmFJAOJgNEpuwahR7Ei67/r4OpPla8uWlzRb0RH3d4+OY2Tdo9JIP13TPxdd
XA7zlzCfFMnNOl91nCSF6BMEfLkVPL1wbDafjh/+2Vk/zwYslpGF7+kMg8uNZr/EGZ18gczgSP2V
l0OLKmaBLGTdurPkbpf7KjsGGhB/H4SH0fo7mXS7dYveV9kVA8H7l961j8d/TUQOVNNji0OmHwEV
RskVpNMqFf+PILNfrgyOviUFgZqGOtuf108lOv2zh4pCdX650OCh8dE/LNB7h9ty1Fr8rQPwop7T
SwbIgkIhLJvvASWjdttpFxB1gOvw0+o/I/jwHZMZlNVpGbd6j+sjn+V6mzwTFU7bfsnRzYNhOTVI
Vo2mEKGJgXlBTMRj7HBIVxt1HD1RdR3slxYLUIo0Mi0WJZNCAUwuJJkx/VjMVMI5/gD465uRrlIK
cal9lj7ZuCmkMy27hGw3mGO/wQoDvk2b3DfW+c9jwqINE0+ZS86py/1Sj81r1KED7Fe+g29lGW+A
2MM5vqTr9rXG0S3rAJIAoNj1WAOFXNFd2AX4ImwAAEaI8Jh486FD4xwZUftCg7VJ0KbAMd9NAE2I
WF7vgsdhGUuUhk/bykAmWfMZ4w2kXVzazf+SjffdDPDlzPSusbr0mqGmMYfXtgITwLhh3ZHgOKVe
ldoMc5RpB4u0Bx7HCqBOck4wsqh4M5WazT8tXG4GHV2ZRP1qlvFgfVIyjB8nO70Nfn/YWqOwQeFR
Hxu4x2ht99aM32oIAWOPwV4Z2Nkwt6msP11dg/nUSM+BfponDRRw8w9QfMGDIHp0evq5rHE1ZtMO
3PKHCNOgXpWayFOv0yq4f9E43EEleZr6cD+MaeklzjOMd46OtHtvbi7WLi2SnRXsLMInP3HLNoTz
y5o6B5TDiBlfMl2EEyYsXu92uylgO7296WDG38kpbWRQLT3/o136EoNUXYqwv9OB2LrzUzIUaAtE
gYHbgWHiAodXLFbpt+UoUL/FG3I0vEgVlgE99MkKN0L0KJx1FRVIwoKjf5CPpPtNZXrdMvsTbslj
qHHG8M57XEiGQDv5axKGGVl3xHAbexDbK0ix2sd3FwPFdZxvo7nM2MerbF4xLvrHzGR2KDLbnIOz
BCU8PCSWqSbSr1r0ihnagRXP3tmeHW/CjhlKx/FBlzbkz13aPbcjQoRG2GACxkmjV2z8qm/fZePW
3E/3NMRqStFN0aUGIlmMSVbxjXs5gY6ZUjSyPftGcs3eSL+cgrRsnHjBSIJEOdeuKJsl1GUglvY6
bQmsIC3wWSO8eB91aNi8cMai9Yh9mFt/AoykUYeJZLiMDdU70GHW07jqoE7jadqNg2CP4DQ1udfO
P3MTyxL+0U3hjQAIueuKL0yn2rrptVdy5bPSjZi5uL7ileMCfSJD8KHaRhRe31Ru2P9xZzii0Nvj
cK6S5dvKBcZycT2L7Vcxr0iAZjR9rZPmoLISlFfQwAmQV6gdNM5vL5EoNSBtZv5xHbpSjNnRA5IH
zPzSaqixh8YUk/X3s0wOEnlNXYcCSPAJlbSa6ojD9MTTmEjOuZ3RJXtDHc1DFSUrFqx7ExgzEex3
Ak8yAz91GFaVBqU2omdu7v/bz/miYRA3hXAn60TZOfIkwEZIvGWCyJwfMPjLGfzCGzN+LcSp57si
HylHG0RnvY+wc05fXNjN5kibPffWfARsuyT3oTJ6E2I+/ASsOzXm0HseZdxgtjAWKRou52deEEWx
hDAn8C54WGfa+3sZpgUaKZzOfO+w5JjM3nvrxz9xNlwEGytgH7UjEmDE8OwmV0A53Q8dEl3EGUIt
lJ2qzs92bPb3UGnipXllnMQ7dLewvOqPo0/PFoMYP+weeQNsQ+3AQMHcgpM/WNMckh5DQG0uoYvT
s8Gnc8jb2PgFBeaTTF25QCgQ2brjAJGAAGVgCjAnvgn+OiwvAxoLJliRACyc+K0DOoTZEAJQ7UcX
z4URvxNNXpox3pshefCsfvWI2kEH/tvoeRfMIFTMtNpIG+ZM9p+W0Gcyz0CWfsmMQ66nT8ky1Hbk
+0BzGChytJ9eh8oOK3lq/mXyIlxaG1wvkzU/8aAvEVBQsLRRmCZ9IRTieETs18niXmC4mG8puoos
OWJYcjCdqef0Fd+7HLr1aQ4wVmqB+Zgvk6yVvq9mPzuqxFxBkjoNTfjm+OOzB33+hsmhXoITi7xz
hz5lmcc6gvlX0KJmBOYNOFN36wme5+e+GUoWLMHR082D29DKpmnpSqDMffMSKhfUBnaUGS5OZ35o
w/XUAZ0wGnG6XCWg0wLzdrYT2dJv3sT5nR+SOXTvZEhet+7L1Hon4v25Gz/4W3wyKLAl0MBuBeNg
TCzgE4mzMJk/sRt+MzBbRIs5r98/8PVg4hvGmc8t7MvIOF0YnJmlWG9roE4bO2ZAUNKtzdf7kJH4
NcWwYM0Axy0yOAyNU6tkugUqeIWLbh7eEdN0Sb6Fpj+SkwiIfywAC4hDf39Epv/mqXzBCVVabnYD
mFMr7kyYghYcmPhE3a8sMWdD+Mlj7TNy7EF8wswkXvhHPPB3HxmPhWH0wgnF+eA8ZzTC3luOA/LF
pMFVBpLt7j5gaSM75RC6IEGzOVG7ldEWXzFORRMy1B5mJl03nAZCDpHsynQyQO0wUGrxNAU94/Xc
sITO3K5/POag86ObdRz7JmAIkXjqz/oKONSqqiUePjNfAgdcnmc8mQ7prboZEZWQbC8kwgXW+nLN
Y/I+3nG9aHrxGoJ5n6m6cdpTn6giNH69oDzOJcAO/Ndigc7YTM5jMNobAhgqFnqPSfaJdPMqQDYn
N+ubZyHYmZO2EoDBthTYLwBfGNXkLp5shvZ/XjDjlh5EN1P7Jrfh4Pnzrg2ekCfxBReJIpGPixuU
sHM8dhaB1R3Bzb+VDlGVXGGitA5IhxdlTJZdLNtTEIABmx4N89DHjOSKfXjCLGWfBOK1Y8FxTRBI
TnG7ZGYHjklBNvngxFseYDCsoteRLA8qcWQBADFFrpCLFMZ69Jz/BI4G4CNI+qC/Ngxvli1nd3yf
Z1yt6D8GQ2/uxCGIw6CAbVfH3fbb3F/nVf7L1uCAUUE+gnhCJl4g7A1kfQCSHO4dDapgBkR4noA/
d/xnhvUo8HFoITBMMMH0g3rviMUl4RjanRIavgfeXCtfHzvlPLr+dkD+5lusbR50Gzrmh9ARlVUA
R8fkMVF234ol5/RgyC3CadngTAFVRG1/G++Ledt2CvxaKeK6hUrd5afBvuHGOOK2+CNLU/nSyVP3
labZns79Wa1zNahpB2T4dTNT3XOLSr/VlYq2Nyda6hZuMizQh9h0O7gUwHoP1wUG2ynKEG9+WZzo
YhvIa+f0MQQOAqeuvFdf8biWwBYLOAxd1iE6RBNBtshc2bD74pighBOMXbosD3WW8y0sfe3DacYp
BRZEJL1dCwszl7PS+3/nZpHi52av2nF/W8epeY9KOZbYmxDjnmCkt2sbYOjjcpsnetZI30LUBppq
Bx14EFY4+EpFocm1swKs6ZyHMHvXQ3Yx7fABqOU/OzTnENmmwKkPzLkTEhkWAIby1RYduw4DR+VW
bXZzlvAjoOzE+VLfmxxX0jrxVbH2qoAAaIehRzl4DuDiX9CCizTDbp+Cv9mQkwL26TivsAkCr0Au
t7BfjyEoEjAuexJ+RHOPseuSzGcdy0fFwqrV3ZkNIEkPwX/3mQhSB25L6L1bT+yRVFL7QwCRmcHU
Hjao3VhB4XPgoPl0vagYNCpb1Bw92h8n8kVsd8Ulh3kfBTFHoHqMHiGU2t2N4fG134OQPgG9/Ac/
cwWCEBA1S3AeibDiwAFG2++SZirI8rr2uJyiYMZ5BirGwr4tBtnDKk8+InUnVAYTmSF/BuWgQmZg
gaAtUKbgEov3u0oDt6TPFCPRHnMZyoK3sJsR2u6ik8AAnZuHyEW2aKsRx4W9G7/4LYKpMTEGcSGq
MkAFLkJsRrA1pCr9NgZuOlxaYIQRhnzeOZu/xwmWLphdhfgzSHR1z98NyPDlI2agWpAAv3nsGGwL
DrMMgEKAGRhbHvop+BgcWHJysBoQsYxctfU8sLRI4lPv+OhFb8ZHu+H+x9fkOvGwgp3GH6x9r/BC
2VEEJstuwxWvz0v4HTJw8ztbsa3LV0LyoP0zcq0cT2Me+oc+Lk9H9UNZu1tJco5tVziTLvtpBAjW
XjgK8jS7IDyzaJFQW7o8yhFHdDaocAVIirmP005305GgxUoTiLvYgbgtzKO6nI7YU5F/WqcPrfrS
UZzm3DcvGO2FuBjsdebBd6xwI29muKIU/ie6vpobXAgpCoE8DVHFxqP54pG6hQ6cXSQ0SCn2tUe+
YwGaWtSOqIrioTCw+MgingPUKgK37eGAyqrFM49Wd689AhWMuiPW3S50QHnxaHNcp/Z9xK+GAvlh
7eW5wQNdQNFzDbuTWjg8TGWukrRU01NDviX9JyO3CO9DvCjF3D8EwwnHikGoNz7+Wkd9e3+o67ul
3mcL9D2Hm8ZvNLoZfsqM+Uzs79sGxZSWX8Jd31Pfv43R+I966Wdk3oA9uJW/kpowd9dH7TuAt882
fbCi+9Pr+ir6elq3XadesoD+Cxu789EMSfoM67t/7iLOmQda3+B9aZr9B+VnLr0TnEcKxckvYpH2
IqbfUaL82tXgGcYNSClZkwG8mTtcav0vGbpzQ1CICWe9kqmlT6ldyae6L0m29Wm1esm0a2L2ZCJi
6hSJ3I9aOn1JMcEvhUB5qDbfrSSb0lMkU5h4Sd2VIQNPQ3coCF3aBsVoM1UQuH7vhW3R/oVaon1G
a7+6Pi/doBvzLtEbuoixOa1uNOaZ0GNhvWAEIRr5m02bfi02/tpWmK9i6PaZ+HhvvXcHtP3hqR+H
bkeS9WuJPAYKGOaAjoW8UtgkzOnavJoRdmbCMSgW/PGy2djUYwgAdGK6B+vJnlrjmEMEc/wCAMOw
cxJc2qAF36Nq2W3xMPWG2RAvGoHxBKQJWARwh0vwRDAgUMfERg/zmj6lM00AovYB6q+xAvPTgw7M
oyAfCr9O2+0cIxwGxytsH8ww1/MUf3W46FBmIlQuaZB+FYIzB9okkEHxDcJyaTpU7jREPICU+x7j
ptxvvJvfZY9zBOg6ivcdLLAKWJW2SEnFUD01z6kwe+niVxBZServ4lSVCP87LHHzlQImSYCGsInc
HAeD01WNT7EJzpky97GV88IpPW1jUmL6jcIx0d8Ma9/6kGxyH6DOkiehuOJHwwUNz7QhAc3BhlQH
kHu/oQpwC7W1ttp6dLaLN4dFm/aY9VlVRMSFfVd6wOv5L/CHuAal/CBi/rgwWc/J+giUTFQKHPQy
iCDBBscD2Gond5HPzwkK2/tQ82VZoWjo7DuFZczearoCS9MgyaXm0EMNhzmsjAo4ZHwjDjO+9f0A
1IsoWDTOIKNq1pUbTiKadgeEy55SF5ySqZ3+QyARJHvooBElyF883f3SzV4Yx9KP9JPx3Wc3Hf4L
t/V+9wAVQzSmgW2I/IkDx8Jwrz0IdyilCj9JGqPSiJxjCBNMcHxHFM1z/+vR2ANLcEnyaUA5MAjM
dEWHlUvSLxL2DJ3rdvDbFfQBru0BbjsPMm4vbJD/bZDiA98033iuP14v3WLjSY1/vIEl93mHtoZ7
LYKUYaBPqmjHiQIKgXXumsCkwmDSsaiU5FABzMXSLvAvZMunpzdYTtOL3bavLtx8AElmN0LQBgYp
uQ5Dd/EpTji0LjSfe8p3xmwd6JTNbiKjBgUhQ2Plodn22bSWMGkYixBbK2d6+NLEf96wuQU2Nt7i
RsFux2ZsYQ97MAGg4EU1FJNAUN9ESExuY/cXsIGt1kn8j7ozWZIbudb0q5TVulGNeWi70iICMec8
ktzAyGQWAMfs7oADePr+glfdUsl6ce+yTQsVLZlkMgLhfs4/IqXMurekV9dCeaijTHQEuep6pwlj
2lQUjDpLQsNLMn2WLSKbwUQosHV570RDnU4N8grqX4+qmT9Z/c1RKteiU216rOLwCM/NTlSdLLSJ
26I3qboinH5tAc2jCmkG6wzt9b32413Pf2yEQbhiZmZOHyMAGp9bog7tDX2HyEQoh4P1KHjKXecm
6AsvXdvJcCi4qIdZmSPBWetV1h5uZ19MNhdzHbAg5/qQLf1LN9ffGcpARHrnUFP9QewIU+WU33kD
a5s30PiFAnrbQ/X25MTswyx7XZfwXrfhR0usq1RdWtftwyT7b4NG+dhZkJAUHKWlYLFx3eceQVma
8KilRgV0bxSZtfHn7jI02Z2fjDdydi9COkfPHyOA5a+US9v7egmfKah+neJrFD0dy+0yflRjcb+M
+tSK6FYIcRM0A5SPMEe/cB5kCQjiuvWBWON77fjfVJO/r2Z6w6j8Xtiz2ka2d4En3dvaAmFOfrrI
bE+FUXO6uIC8pXDG4xpP4EXrwSvsTwitjQjWQ9IGJxnWfGQoZVq6fEhJikalqPKHqCUWHevQNvPH
k+oXVOyu/Mrq5eGIjhQA1/C9r6CebME5CSeGwaV5EuI6E14doHjH0YRLHg4RyPu2ilGZwz8S3Gqn
VcSNQ6IqFIu4q9i/NhHuga2rS8WW7hPY3povBcLpjbfIr24eFymtXE/5DCwXRTrnAJ+ifS6HZrt0
3rCTRHTynPqQRvp5cOOznmmOvxa17KqJB7DLOMTcFcGZbr/mS/5g6vGcdfJjgt6aq9JPFRpe4ClS
37OhzfZFj+LZpn6E6JILBql7J+7/XG2g+SXCaTxZzE+OWxWnvjO3iq9PCtZDeaesD5djqPhsDhl6
nRJLkM7aHHG0AEISoOpWqy9LnfRpGah7E+qzl8+nlU88UpwDXWpX3f90abyw2c1ON6TI46j8hRQP
rPhJdO5Px1NFSuwwt7ewmEAzGDhwUHRKIXd0N3HOLpXmcGqDagvsWhJkHz0V5AFshjU/ioRnUkH4
ZOh9UEztlnKedoVKvioreI+cGjohu424YaPSfkya8kytIJuUVUPmdghyQdmfKEu7GIUGYVpYT3vm
81p3j8CF4DgDENAMCW/88tuA+mJlzbby/AcOp3I7u5xYgNvIMN0TAzg87DyWzzom74bori9O685I
dcLdyD+9uUp0l5FIZUFP33UnFOFikfI/iT32Ug8EU+mjSgqckm4nb3J7Yu/u0eVMUSjwTWXRw+iN
0VFm/TWd+9F1fWfvtOFrImL7hE9oSVcdEnjqduxypcPnsR3sVDe+QPvNRi8RQzzYyC62iGyrvXBA
fusVnV03LLj3EYIMMxUChuwMo8Kc4zN7dWE7exF+62cw/tgr3rAvUANbE9lfV2/opp5sWZ8KZGKj
wx7kIQkoFpR38aOOrJc1dh+myH9L0BYG0PvKCBhp4zJouNGtXteXSUeXpSGsNxRXafq1vd2rROpa
HN+9dKBaC/ub7s1pRK3oDdGXwSxfCT6wgRrVsm+qkuWBgOtjSRcTGpOc+axZIDocb9rFxjVbmfQ3
k+e+hHlEPYLsvsIg3E2Avbg7TLabJvu5Kpj7+jB4XTv1jGvk5LfqZEUwg2o9XhdJ0ZUvVmHdTW3+
WhThbZZY7Or6gtnqxpX3CeKyrSuR7ffdhVAoRG21xTHclFvll3tbgRjL+TZsW6ptm/k7LqhEyFeK
JI7QsmcMQU9tx+cr6S9TaN0IV77aEdPSCLBhVwytbthl4FTZwxosXzTSpK30W7gzGc0QCjrlHWIl
97c8lfkFdeKQYu1/1TWDepVdCgg+FXQ3MaJKttmcqd8rHgOqlWwveG8L5wP5xVF7xWXqhju4X9DO
btpOsf7Rgaqmlmvdz0mNiFW8I8bY1i2lXtWuLubXwhFfukED8rrHmZB+cAVxJuLzBv/Jj0CocJ/Z
+cvYhTcIA3a82XAyzIYCeYmcgFaAabMk2LuRSrsVGdhcRxdLfdUTsr98qi90UBW0pHhbuzThRru2
w1TXvJGb/u5Z4blG34Ln591f3JSKmXvDyACMGvNpgYtvmjHmSC0FiIIPZ6a88NBo9jBsioXXsuyJ
9+yqMPC781QlL4QkH2RS7JQTPLV2jXg3+CZWJHfo0k+ChTuygmNizS8+kjoTNKnTI9lFDqOcdd1R
1YWlIEKi61/Mkh9xr9xbaw7g0H7JmuDo+wHjzkc3wF8FWY9OfC3fJ+1/B/aINs2sf3ArPzc2x3eC
gDUMnlQU77ooeiAG8KdCfA2naH0yE+5G4pgbJ36SLqhQU8AmKsjhndZELZsZxVBe/elWndgs5Te7
rusXdqnXgTWEqxD62xfbIrIe6jq+E9WEzNF+xq/3BHaaDld3lEN13F6wvm8Gkli+aHhvgjghFZwM
xQInIdQy2dGCxyqx3MNUD0yoHqneK4PKqsw3PYQH31qZpKz1S3QtvuqT4vGaLZvPjDBOsBRYAtgE
FjiYRcj3fEZRZTeM5NOfHrfkNpzh1IehORZ9djur+rlLuotM7BVKSrOY0isEfj+KVFcjSE1Dqmvk
RseAKq/Yo/gqSWz4bLs5W7OPdU7Ls6lKOLTetXb51F7myILQWfQXepPfI+l5B1qHD1bN3RBiVcVc
dhoYT/tuTIfQ25bUI2wQHhY46MZqN/nrm8nsCBJ9Lo5Ntbh8GFz3wsr2EtgdnC5GTWxC5TZZEYx3
0zcc1g+G2G9r4tvb0huPArvjYRLZSxlG56xn3k2K234knMsfpyOH2auqQfOj5axgkgfP3V2xc7fI
wbmQExrLXHxUUKyfadf7sAr8w5IijcsFLjYBaAoGGPyuXe6EiHdWIC+tZGUNqo0vrR32ERcUpDxZ
5NSiD8J3UyXUoVge6Wb2Ih+WfoHKZZhM5uWImPoQJlwUSdM9jdZsoesVl7ZYUA3yOvaFnfDYm3rj
DGZEw1q8MlRtHe3tJmf56jCTIRDkY+8lGEymwVpOKOTwtUGT0wGAoSMwiPQaSNheNE/O4hk+tu4j
PZdHqwg/Fqc8TRIaiBjyLUSsYVbg31aYsD7EscRdN/LxZ2XuZ+dAYyM6AJjWdORDSat42lfVuZ+j
OwiznZIixex6yHLnyzy0O9IJqp0vuP7snsF6HRa1SdBKpFkxd5D7pt8WVVbvkj5hHQwtZgSRnQNY
zhHNaKqdeF9mcHl+SNpu8dxQSMS1pZgVvRjE2J39H+HMBYIgNqV5iydq5bFxfYmJteyeSCtGDkxQ
PMiwF5ud9viojHhmZr0J5RBul8q/6+lwO1hZ/ITZkauoRuxgj4h+RL/+zAeMT2UmX6RVxVv0qMBy
ecEWMpWPWRDcIf0+iKLkdkN9BJ6jDn7FZTtq1oWS1KVWT+zjzfLauclnjyJmOzbObVc0Ry8P+HG6
HXHNmyLg2IgkBW/BYwhIuO0q1vXIHyH6ixecSR/+FD3r3n92m+g1YabduIwKni+P4eTfR1dmkI3m
yYj6a2I5L0vk/UiqYMFmk11WDExs4MPX0eAHCPv5IZppVxPuANI2mQeF8xdYuliwjs0N4xYnO63K
Iu2jAgQzE1/CmR/rKijC0JfOXffhJvxdtvPuBc2XXIOOr1lX7PIM4Xrs720TjhvfzX4wl68bN8rU
oaNHfUPLGV+TX5EOEC5UfHX8bBur+Ag/5h+SLASbWB2TAqoxiQ7mvbS8VzMs5zprAHndp8jveLNt
xmPJurMo3u05DO+VDww6oMdJshXoHRR4nD8lot92FahvHJtLwH4nqolTC5s/cK3tbKuappAsbrEE
qeVtSaKLwR0h0I1mxXQbl96Nb5KjM7MpuNFD5luA7uGAnKzYMQNdBDKzEgS0ZEFkwnSOVpufEjPc
56SKgIVlu3ZZxw9AEnGDlai7JCr5WdpVj4GzQic/3yG5OlDRxE8CorrNqgKDL+q/xsq+TD6iONwH
61aX8r0f1behXG5JTqbbSNJlHLk9iJhd/nTzTu0rjxEKdtPY9oV+b72zwy7e+mRhuw0yZITibEPt
ynUyMORq8TT7ES+yKXcNKXvkWpVp30rIAb+YNuUkra3Kyc8esnm/ImLGBAK3bCGz53DHhJNZcJd6
ZL1ahg+79PQVe2HzwoBOrS3gkNfe5LH6kbuIhJK440+LKB0vC179CTX4ENo3bGFH20GcYA3Trm+a
b/kYasZlJoFKzJBuln3ws7AkBrKie2sp+SwMbFzlnAwPi+rvHFd/E13ABosZE8+fZe9BGMotBWK4
SqZ6wi3f302h/90eCvTZUz9+G7OkfSs7FDJVOKCfVvi19wE9VTsf3Jnt2XJuy7BAHJn4+ju9cEhz
vAmzkR+1yJBm9ZO8u688g+12snNsDqJ6KJa2OMgYzSWtQTKwPgPMAwfHkQMEiv6QEgBCBEn/4TGS
Q3UrGI6SDxUX1Ftc6FM8etkx76cPt23pidCcNblpnVdHlvM2xD2QlpyhMlHWKSjIZ0vaCuzeCitx
o81gHhvm0U2dU3necC2mXWh+GKzuaR0JwHq8A4Pv30Ql6Bk8xTGZsu+cXbjiicJAxCxLZJXJipS+
JpDbmnhopYIhpqvzeY0zGmWL9rWcWipF0FtSR+YxOmXtDRm+7jkMhnrLWK6elsETLzWOgbQgCRWK
Nl/ZXRbasXpn3EcDLfA8pxJziv8CnwweMnPDmDqwUu3LR+Q2/T7zujm1w6m5VCPTUK94XOZcGA6m
IBdnJHrIt0nXnDYU8fBm1fQbqLW8JZYyegmzIP90IO2eCGLlIZ/VnOzl6rnHrB2L1DMSlLbFjjB0
mKuC0h3p4LGDfatRUI0dcQhxMfbHvvamRwpgWWJ4qnbg359cvGrH64hDRRU/AhWbUwcU/5DrYNln
me6O2dLxxDiNt1+l/93XCChlAdaHJeeDErcFgRlSgdHAp7tho7ZWiLirHwv92KzVskUCgbiahhm6
IGeT/1lHtfVzVNOMsN6X8SUMhEwZeuXXDkjv2HT+lMY53ZFwlaP3BgSsmTdKlCeOzoYLNnDnoRhr
daejKv7uL17EK70OCCYsS7yQCdK8z4Xf3JSYp5k4GgvhjZWrXdEg2d4or7geQdzjB3LT5mO3uICu
BmqQa71l/IlovPSgP5qON2VRjkXTpYwgqvrldi384dCicGRKk4i6lrA4B62b3Y4r+vLau0pPhvwq
79bV0aEaalcHlTmgzkBjU0yxu/O8MPjsZlQFZYcQeLIDs1/11NOFMpZpm8vwEilQgbWqlq+GzwgK
EQYWP8Gjv8wLqRFSGDTmbc6SMDjOV4n0kg9xgqnUs9WpkRLRQhlikI2ZPW3bjR+UAJTPitg9ejU6
g7l1rq9dsTzxK+tiq7VH0SnVXYN2j7BoVGC+52d3BhzgaJo+PFSSl7Ouw/ZjdHTwI54as69ooTzo
NZ9eWtCc+zDmnuYly565ydtbmBBOcylxuSrFMgQfshtJ7b4broS2mKnlHVzr6pNLipu4tZPLUOTJ
gd9cEg+Q1/upTOJTXib2jlBJNi7Uh2kyTPqmEiPm/XXS58w01a0ehvnPTAPuNBZWdqQv9X2kMUNk
qlWXsKGxqQ/LmCoYZ77nTbPOnuVbSD366M7LEfAkOBR2Xlk5TDANtmdw38uyCI2/b3WeSUkIzmIo
11ctHIZdkJK0GMR6jz4ZUp1R9uR2Nt00U8wx0HrmQq43oPtEvES22g6FKW6H+I7tlmPwHbUd+kny
WfpLJ4y1t1vSNmQH/xtMvr2tJC53u+5tLs8gfvN4p57HuQggwB1eNT+DQ8PtvsVlPt7SLJ8dKixV
e2xOBQXgfXZ2vBiWrBBqb2eLsxNuxrqCGfw275PxwceMvVORcY6OV9PyWQ7liUiqGuvYXO6Z9JfD
WOXtW5vF8AIoQ/etLLyTPyhxb0TGs33Vc9a4Rcjm8fjEexl7g5q73bi60aFtUfiqwi13ysw/hyu5
Zyrd36g8jzaYEcOUOvTkktR8XpuMsGBHcXVQGipuDRyn2AAPsZZ62r+RQ+Af0CAPRysAUqz1MqaV
CVEolIF9x2ayIhYOKHkVUYOZoS73PnIVPPGiu0df/hiXvnweHTGfIMXhIZDbZynxXmhncRmnzEuy
3k7OgKS/9mvKr7VNn+KIKHrcz2uESTCqGjh/MyYIZOwaZ/wOwnZ4CJq8xQI5ivq2jVFk8pTWqVNk
4vuQtcOToLXygCnT2CKFVjQNCQscNf1HDeqwMdkiT13vJafFH4IdoUbTUgF1ddRx+1nDjZ6VdvYg
rbK/LafZG3mOpuYwka6ebcfMojFJDzZCEq7w5W0O6+DJ4hIRO8vIYOTHtNnkR6AKbPr25IL5UayO
z8oP5RcVZ1WStlmE21jkk13DBCn3Lm8zbPSBTfpAWk8DR7IVz0j2BWd7yL5VlRqJkwwITuHIfVq7
pI2PUSesZBP34/BMaEv1FWexY05CRhmf21EPCY9lVEc3iBAq621CFebfeRbhF490EDYYCVcK7e9L
7tqmRiLAW3TOFy0ZQ/1VjEjKpAkkKg3mml3bQ0l9jLSO5YhcEsllVoh5IvnABPPVkmSi1y4Ym2BX
LI3Iz6VXA4RE8TUxUvWeCfc5XgIOGpxXr5VT5N+zvpHjLjBV8kT2FaKzpQ9QiWl9NSMig12TbeNR
E8nyxDIZbgQP90AWcP8cTZKpsmnjRWzLsUKfx24zY8K3h3XZSJ23EsJ30cb6nJrchIgClF/cRWMF
Hl3R1NQ95+u1xYps5Cq+jXOnAmPNY/crbuk27XQb71a74rW1ERz0u6mRQw8uNJXjKfdVuW5xhxAX
ZVzshDvU18RzxHPHe8nSXnt7KUq+l3zI0b1wpvT9ds36/GfeRPynF3MrpPHIcXqohuH6TZRhApS6
cytvqMcau9TUCeeWJdQQP5PeYV48VtaXeW55jkWoqcjt+mX1NlPh97D7TQGHLvg/ToFgRjKlcuKN
9gZxCp1UjXKI/UIJKHY+cUpss/N4FWTlPpiSFeNaO3WNsfOTlSVdfY4YFVATzSFmhinGgHtf8JRc
U0E8vz7k2gRkl3mu+bCjeS13/4MsX0633sazFWZpXGNGqH4M0bPPFFbgTFd0b+c6Tn38exaxAZm8
buXB2myKmiAkIi4EIEOELB3cCfNj0janaa0Q3QbbEiIsoFKyyaDs8Mj+Ssv7nx/z/8o/u4eOGKyu
VX//D379weshy7zQ//bLv9/3n+2zlp+f+vZ7/x/Xb/2/v/Xvf/0l3/mPPzn9rr//5Rc7bjO9PI6f
cnn6VGOtf/2d/AzX3/lf/eJvn7/+lJel//zb799/cpGmpdKy/NC//+NLp59/+921AfD+JRTw+jf8
48t33xu+8/a77n47yE6p7v/xfZ/flf7b71Zg/+HaEQl0juvyoSf67vffzOevL4XOHyEZ2EniA7+G
ECYEprUUQhV8W/SH58cugaYhhXSeG5DIp7rx15ec+A/bdzBJuRg5Yyf0nd//z4vwlzfin2/Mby3J
B13ZavW33xljyHf7zzfs+q8MffIEEoK/+R9JW/RZ/FvIoDfnOBcFu6XG11EfwcHGn05XYVgQeEc1
x7K3jluMvFTQxbRpTyenp+P4sbg2i+BojKE2icboSDLSxVRix22lfShGdV2mlHY0AcreSH1Tlnjv
hsblaySNpxU7rJysZ+6hNbpz/dH7Ez1AB1I4c2zhuvPuKw5FYumc3MKey/aljmSdcWnFedZijQyI
TL+PQWWLjTeGKILssaDyrpitmGCFsY3wxgu8g90e4mz079cMUT82F3qmvEsVe6bGAuv6n3VTCfeO
1YPcJpWrINz7fcgpZIUk2GzsIkYKYF8zbHZwibFkKV5LeUfn3wBqAhnrP9GCNJMkZ7NEp54MMRpa
WM+XlPcBEQJKbAXRN+iQjb6yPLVthlUg88Rak6VEeMFdeuWqzTbPsUU528VWZXhXd0lfi80akAp8
Zlobxu2c4L4F42AAPoSOn4dvsxR5dchbf1kP7Sx1dF6yEVB/CWQdvI3YVJ+a0orESeat8h8cZ+zD
e5vOUgdXOsEg247BpUNHGyo4yCQ3iGRs4+OzLlwcpNiuEOgxy6eLCbkYAgspc+p5Zt4O5PZEK1Pe
3i0oeCHuAqPpNgH3J9qGBJfw3sRu+xBPjser4SaPbevh7EpktuJj98drgesYeim9vx76cpcg4e8Q
D/aMm9BYcWqycWrSRvohfavsw+6Re5w8ojGmDy8loolBVsd0Qt2OU5erz4rshBmOt6Eae+SRilJi
jTyEJdVV6yYDGy1Y4lJnSKRMEKXXEC1SILXGYecSX9edi2VwhnMk3B6ueLUqgdQpyfzgRVY2plry
GRPn02rWxT8PZaztI8nDhrm15XYs6PbmuaoQKu4noOEM24dM1mtdI0T7lvoBZ/zm5CzOOCJJwM22
CJc8ri9fmuVNx4Xr3blZ2RWHsiQ+HhF/udJtQvdlglVlEO6TN2ZjjrkGnUwai7pqkT6VCMLBrTPS
mDoD7U5ERQ3jSQv76N8kOsx64kB0ndyGftj0V4yinf0HRbQWonlVXtMevV5PFqUCdGvSqUr8yo7w
BwAGNxxWlIRWBKgMLR/P5Tn2e6f+YQNOrceiCqv5IYlQjbKxdA0YLxpoiWadsIQ76UTNeoozsbr3
PF94Z0JBJBh6ZW7CV7LAnKxYNpiaenwDG6dsAzYW1YfNfRFaEGTSkbP+NhnZTceOYS1BYI1gdlOV
nKa7KevqJ3fI8V1XZiA/yfVC60cdLsDzkPgyQKpGy7RHrM+EKHsqri572E9Sl0bb2oVkIdj7gddT
byVZQqBxhDm+447v10PE8Ctv5Ti19iGLMY0fE0INmj17CL2XhfaS4bMdWrhdA5Icv9tsR95pRZ8C
ooGTk3s/5pyIOVFvVEjp1SPNZtfJwJRrXX5ZGKvgiQGw9CM4uPtlrThQt9pXXY14D43b3tFtgNvZ
Q5CWAn2QtjNNMwcK0Thee1eiuh3O5eolyO0j4K5g2yLhCyAxc9s9Bk7wU/kx+EXvmNo/5U5cu48u
8r7gVIAPjjt3pUR16/BZDH7wGxmVBZJRGgUwGeER0FL9CA2i/uM6N/qFmcw8LoT8dzdhtojwRCSK
1X4fg+6aTTXKCu99O3U1MhGwj13NWVbt14kg6ed59aZgpwgjIrdrdNoC1o8InhxZC4RU7YwQkqMH
WylZRoDH6nYtbxCPNX8aKwqe5iTo0RzmK+r1xK3yPy38j2ojw9K/DcMYOnNFZwOFXcf1N3Ln5GeB
luury9+trmXNM0ZbTGTjoQobshknF9NbuWZVfexRNMKaZxF7O/2srb3j7FmRiJB00RAQYtZGPK5j
UAvqftGw1NPZCwsiAvZVA3yH882aXEWEWd3kToPPfPWsbQN0h+jKkpqSIN4Q4AQAjvAxHycJsJ3Q
4ZrvCSEUFlamitObOWHMDmL05BdDGy5oJDWOGJYH+BrYUOtNtnPfku7AKA6z2xKhcVABcjAIEhfh
meXbfCziqq3FC0hFjHYwLFYurdAuZfDF8VtgkwKlld5gs8/do2uQVPSKGKyu7pf20NcNzxyuPSRa
gMb5cqdQCoCFjIZy62rIF5t9vdUCUjTX4hwMQe9+Jdq/YfcIh4g029znlK5EFKPxE7Lf4pyAHiEZ
JykvbjXIa/IVHB1XU9+es6Br623cERRyMCMqM8zwYoR60C10TVbLjjfCm3KUo78KT0o1tPoYDUKO
l64fsJ1UZLkKKK8WCabwFXFaaF6HU6bW8D5oJuACihQotYO36t3XYTLFjS9CbK8LepqZZ6vwpxcx
kR9HSCL0F/3CUQy01bMRF31TpU3p7xViqxyhlrgn1oMcuYWYqOUcl7ECREKjaxPA6ltqO3qhXPYk
isEtmsA44iNA1rOcMtazaBNSZGnOtkU4BSaGirDFheiK5KV2bBScrikz557Iqiv7ZkQZ3baTSib2
fpoA037tscRORUlyV4m7zyO2jd1zSkmb4InyA2JMHugHVMl5aOwenXEUDtnOSjghb6nYc8+TJAdo
gwvySinCd6miaV+WTEFf26B8GOtG5Pn3QxOhlRwp9SShhpvJTUnTcV+CpW30fzbA/bfG/9vyg1G5
+1P/ddb/687w/+GSQH7+f3FJ+O1n99vzWP91V/j17f/cFRKXTKwkIoc5CpN/2RWC+A8njNyAHFgi
mq+Rxv/cFZyIr4UehKLj2BQh+P+yLLj+H3YYUxgfEYjOxhB5/51lwQv/fVkg8ZEeOlLCme1pxEr+
rRIt89wSKbKDQZ0knfoFzVeXn8nMLf1HHfrXcFiChoP83VWR1CgjOTnPtWhGPul+3IfqzCI5NmfS
7ef6q2/1BRwQYQ8q2sWVp6wHG1qs+LG4KvC/uwHt4N8IuYmTLRhY35u9xSrgkjEncu08+BU5e9d0
omaYv3URcPnOZ9CCcEFUF+yqpcJrgLTA4XzWkWkwBWGPfRibbKQ/PVdOs7ODCS1k4Tm4fhfkYt0N
6gqZXKo6NMlLzA/p3iCrQktPIh6CJTsZClSjrFS9887+gsIWgrabssukC6Xfq3wFtjNkLoRpHfZ9
vRMN3a9n/GYWrvXBzyMo/kJ9Q37g88nUmf9qSJ2Z9nFtmMbNYpLupm/Jrkt6EdQPpawmiN2J8i9g
5XyYj3YTKjaBph3PjKg6Gq9pIz7uEhYPObP/azQBU4IVIJWNj/aRRK7cx/pH8PJbF5ddcpk7R2G9
Sly3fAudZSUJoCp0srNrTrsHoXIE2ZsurvixlE9JwL1pr6HQcYQYfBcviRyQDzgMO6YdF/3ot/Xk
n+MZ9TkRO3lFli/ysvDYxHW93peur7sTsIk7HaPMpgXAl337Tn4OWcpTx9WbsiqK95xRiBzbJlui
W8lRz2AYKjwfeRZPHyaE3vL78s+ub7DiAsuv2CFLkzwUvddnaCCuJ2EVDct6zHEKgOWUnQwfG62q
bEpriBiEImirw612WNaODBKctckil+7Y5JaOOPVjOR+zAGP6nTfK+cGOXGGf7Bmh+Kv16xBXeMQw
KPw63HHjXw/6X4e+jyVCfPRLRG6HH47OwLxoYIGWXxcGu4+ESf91kaj2Gk7qZKIJ7hQkhhT9KYjg
1OArtpNxPqdoOpreIewGBJo7qvp1X5lfd1c5iiw5qZzKyVwss08IUVvcME64rwSxDXPq2yRu5mC6
HTte25OVR0QSeuhfVyb6WcncE0m0XZHhTdWR6gCkm0nBmFtDnh8sAym+aTNvGOGDCDXfJYaxnPii
601tysX275JfN3jWzcxKoxgzFPlJP7yzqmAfhzSZD/iffe+OmNMML20ZRVWa6zWITwS1kjTg90if
CEFp5MM0xB0W7N5a1s/BJ//1uV+T2Fz0r0EEgCqb77pfAwq7JsOK18+ltS8bOT2Rs2eQNiLboCAx
SqycgGztyYPFhAZziw6WWcM4KJ7Y1+1+O64GWSCxyKZ5MNY1zSWxSwKu8kYkPxi1cC5sPE0G2lte
4km+6cFHEWFZyw6HMUmM6vpUx/Vq1mNYEb6epINr7ElvqNVrp0ssNLAgYbE5TGpsQd7KrhzYPsYc
bU6HOyZTbzqvIqWwd7fiEzAlmFLjz8VI9gIyHlBG0Mat38EhIMFepf1UdlOdpMqySUsQNlgEStO4
4ywjNgMjHxmK0QEVKgYgzxVD8DC1caR2Sz5eA0NNMKiDbiGsbvq1RTZGOHki09atZ+pktEFxm5cr
pCPBlN3ZEG+B1Sxcjbs1VjCSM4CYJ09Jxsk7XH/Upz21wZD82UjXRMeEKAeUBFZO0oOb9JPCJcju
e476mkrh0qJH8IB9EqKIWl5KZQg4D1/nDIn9AUFmqHeFc+1VrgNjqaPruVnM9F2EGEkj6XyRM7lf
WzKwfTyDcib00quI8kaPUOFVHG0bVxk7SvYyjSZ8nstmfZlCNxeHoKMiDNrdrTLC8vVPL1xIYTAj
XmpdML9uW+HkPvNw1+CB0POI6zUnRnETj3XUYKNqaDTPM215x1XWrXUhclzAlrjROuyXCps0JinN
QOVktnn1MFH4ZIjPMCcD07ghvyHBNzbEWk23a1LwhKuJpJYLLIAZ37ImGYZT6w2Df7Etyd5pFIHj
yHh6Mz0ZfsLwsViz/83emSXHjWTbdip3AsgHwN3R/EYfwWBPkZR+YKQooe8BRzObO5Y3sbegyrIr
UTLJsj6f3Z9Ks8qUEOgcx8/Ze21QqEHQuPThxDwVD2XRhchYPQNxMLmT7bRlzZfNOh86vFKGnIvk
Q9TkRfehbiwg1gPybVBMsdUPV1HbY/HPOl7oC3tU43zuOjE+WaPL1qrtXIA7LszQh6KRPbRfLx3t
U+p6s70ePScODkXlTOaajR1MebJgt5OqTsMI13aVS3Zf5zzN+w5ffTn5Oy+AD4K0QcXDSaAVwT2g
pBtdmsWyQx+aqtTbRvsYICRw/DfWUVDRTT8N9KQCxjS3Vm4h1KzHwk33/7z3/P9n8bnUiNR6/+ff
7d+fO9Rx8dL+1/5L8xK335edf//Bv8tO4f/lKUaELj1gi0jjJW707xa1sv5iBeML5Vn8F4KO9Hdl
p/yLjrZH79p0lEn9yb/7d4/atv+ienBpoJtsPwi9V/+k7KTIfNejBvokXApjhqXEo/neu7JTj4Xf
TIW04YxHiFeZBXXRLjMm17v1DGhtW69bAuGrfOZz08WGJ7eF6xl7r12oOQBJDMDn4UB31qdk3DVa
9+o8GD10gKSHc7c1dAf4yy2KArkE3goJoFm347ljakP8DgaijoUt1sPBdsmDR4CLXZq6Ku9wlM9G
/5hUPc5fp0LkdqtGo//qOHUHCLQtVTUeh8wL2oWuX0wXENFGc11XjPGvpBQssBNWtfS6bqrqWkPC
uEJI1w73YlQBZnHtdtYe4W/oMqaaTAREQzgIPCao98gFKGBXgnIHd470BlL6BvRiE22SoBXZbel4
7QjJHvovwB0rwncCLBUDrGkYyEKrxJxguEYDOea2YHxgHrJch91imrHRfM3osxOqyNSa2Nb7sfhs
MVNHCGfMSDPTIq8evZGuyVYgRAsOTp6ArrCdcPiYD64OT2Nr5vFVYBiY/E1p0I6zbEH8U+dnuXUc
6yZvP/heJOXaToKZcTNjSuNQGK2jNzWttQc7x8e+i5oqc9idK+tpHkVEpyPx+XTVQd6iN53QxR88
10rc3ZSQSEdcLpvz6rLKYr+9kSYl5pp7C2cvsQYfGL3d+90hoamuNtNE0b6hllfi1ipk129rlfoJ
tlQ3QnygUMTjaIdnvmFl0/7ZjRi+kkztjUzT4tYZ+eYTXb2iF2jnqH31MN0z6p9bINEahgBJSwvQ
P88G8ZpYMyY2fNIRDpms6rcRYP6XsslwdGUAhvuNk0B9OOet21Xbpm11dUGeBEKG0UNXtDKNHv53
hZt3fJhsiZ+3zQIT3musjG3JXik9Ni56WGIBksHfY2MLhtWUqfmt6XPnreN7dC8dXM2bejYbhbIs
9eA1DCMucr9rhPosXXt8GqUxvTh1ljjbqWkMtUFRKTtW7cYAp96HhtzPqtTiIjPmst5nYZenpzgn
ZOYhmmiEbkPL7+M7AnhJPPKUodGb8zQjzaqmabwXFYUmvmpHCSgTvvmqsxL7QjLh//qQmUPinQeT
9MCNx094li067j1PnuOsKrZGEOBBkjMT8SfC9xiQuz02eipCbyvtMDfWauRTKnwv3khmMQLVQGc9
IjAgLYH3GMx+z6uyldAZNg5xdRfJQCuMPzA/+Zaqq23OfiC6gXHbDbuiFOTtTNQnJFUxEGvvggK1
KQzDjg9eLRqUOd+GzfAU0mTnkhIdY74dNJyq3mIzx4ABd5Iaha5vi1KOeE6DhmY4oIphS/Vo7mO/
hB4cRTT3zDoNEM7Rmxx2Y2rjisulVX6ZvJA2alVORXuiIYi5so8nVA1tXlfFBVEn04EOnsN+jS93
IVAf2711bJIycPeD9tiXFUahnb1K+H3gV2zVHfu2jqZ9hXp5ODphz4MBvI6XvEbx3khj4w5qDo7Y
Bm1v0/dObx6HAUjLB4c5BDYdEH4tLL+WpmXo06MHSKoa+Ay0lNPFQA7BCRWa1T6liJx5bv0SNeHa
paYZL8OJKQITGJXkp57nCkUKXS+EdzopSQ/QtlNEO5DG9UMeuqjzS1CIVz6Z9PNW0QxjkO0ZeXLG
Dll9Anvt2tcmKTSI0BXRRuui6Er42jRS3fux8eNk39Z+LNc9QcH5BeQTA+aaaFF6RpFXlwcBOSCH
2UJG4QVNiykGnjgH41675jwn224soO3OyBfsBwswtr91+MkGNliyCO5s1Pa0v2U4L4JYMei9XRE5
co0bjYAFj6Yo5Sf++NSLHj2g6R47lZBK9kAvp84JFPCG+W3qwszZJRUY5F1EvATbG2uY8r0lrPLW
cdjqHHUgwHBPNbLzQyqnkIq0IywJwYTGgXs2JGLcEz9OsllHwoYYwtZ1e9FWCY9gGpAtu27TltBF
xg6LS83s3Ly+LmCIl7u2mBEvaMauIUyPTrPh01pEN2FVByU4aDbA4bHwPO1sw6FGbiF9hkfbsKWv
u7yEaGREiqZl53m9ctZGbgwPQNdjvY7Jygw2dg7p9zwSAD+iAszhfeFbzuLP4Kw4ek5nxqnXvQyA
xND0bOJLYjZ7carimeY7i21ubnvW+nrrE48ynfLUH+bbVFezOCUJPjkGVyyUF0iT2PbiC5HJNYsd
RB1qyt7fdk5YvZWjgf3SMZzwSwFuCNJ8Kip4iL4LhG+6zDqkWJJt7h5HvNme02mk7d6TwAivCovV
E1jvvL/xh8yx+diYSMBb0VvzTogAwJAwUkigIcPjbVu58kOZB8jqEjJxyKgIMog43rLjOWMBUz1s
O9mpdeN0LB2cHu0ahUNOf/HhZbcqhjgjYoJR5rWIDV6dhrHJE/PTcssnJEHg4qV8JkIknK9y9BHV
mIwvLWDJYdCggYknAFxNxaDMZNvcoIcekpdvmpaQgSjmOlbDEu6G4BaaDY4YHJqioaNjzjw2JcPX
cvOvBtqAVTa8hOxf9ns5EwJ1ktYAS1FCFXloCGhIVwZs1YxQynouX7B18fSlbDq71UC2bX/qpjgU
X+3ah7lWEkfib2L+BogrOMdRRAvCe82dRwqavxkEjpEdDtvZ3rYjQ3h4KfbCEMhzcMAeWK5F5ZuU
YISMNlmTaOO4a49eON1sT0XDSUOkSxirxKlGtVl0GzMV8Ja73u0hTLNq6PAOMTArg52Uvcvi3IHO
nFwmjqjiHLBcNaEo1q7DecIOJPfiARqs270UI5+E3TQZHe/CNC4UzaplcnWgR1VoSObfcrGIZuPm
LVdmM5NeZVxir2jkvhpQ9V2RngBH16hT3hfE25mztTWdxTvGXTjr1kY2p+STmKQgXOtZOdPGRdk7
LsbnRl43FGNwPxIRhPmlm2LSuW9ZvQLockU7lw8yp3vxDAqDe7uMWQOecozp62ZganJTe7z1twmT
oX4nDJpNZ4XyNts2jdnPvPOyxv7WgGXLjsxwaEM2ZlHcEWReFbfCm+LmQzIJFR47VJUMxN0ipu1n
yjF868BJltu68Hx33fEBxVPPbr9mEgwxpDvSFMSLAiKriA5FWdKD4Y1Mk4fETaH8UOX3uG/NNKHf
qDA53JALBIHWyxxIAJZZ+h7o1xjnxiouzfIrqQNT+pwXFZbfNio3IMGwFqPdrZhDhkld77XsVX6Q
Vjq+Dgg0APsxmjKvBUPPYp+4BhI0dzCqO9nWJtjl1ClBSYTRZAArw9hZP+VK4OihIVgz8St1N18y
87G8dRXTatswneuyHTAOzDa1hXmRSTul2QBQBul6Y3Hf3dA0Z6hLgtfINXLB9K/nlIH55jNE3Lpv
W4yDeRwviEe61GEskCRGHsOaoy+z6NhbNpBpUv+6cqGhU8uj9JThBo3+EO6osytnG7hiTPcuT+cV
MkgcqiNK6eJkoiH5RBOkstcoNpJhO05qWljV8GCug1C35sbT4linff3ZcEiPWY1TmTBsqj0c4NhP
vY94D1r2/Igt4x2sVZbVoSbz6BCprqvxvtOUuJh7lKKb/92Yd9M36Ziy/N9Kx25emv/739/vyO1/
/Ym/d+TSYWojHewabFg85htEDf97R+79RTKTzf8n6PlJ06EB8LdozP4L67GPBMJTpnSE5zCY+veG
nC2+wJCE+FXxz3+6H/9hN64AK7nEqlqeKU3lKPfbkOi7TF/yNBV1MqRRJLQPrqGzNU0gWsah+/xd
t+Jvsdr34rQfY1y/HYisUI+jcDQl5LtoUptK1w9KXtTKQ6ia5cUtCTzXy7R513bpRRVbF78/4NJH
+B8t3LcDusqWJuYBiKasFvz7784sx/cf6qEngh1Ny4Yq5w3TGXjo8D5sK2b3GSoG/GT/+KCexHov
2GBJh/najwdtfI0Rs+Nylh4QbNy7MkBCDdMKqyt4TnPqdxDLSkqbOflXb+wHWeb3F/hdX0V4nnDc
pXkjfMD26v2dLNkf9rlBwVPM5TOqs5U7f2xd8+PvT/AXR/HhZHj4XRyfsPF3abxe39Qz2Q+LV/Rt
wOGTZp8E+LV/ehAqXYHaH02loMX4rkXkT+h6qKvKFWb5o5tcVnC4mlnv/pOjIM1k5770y3j7vn9A
ki5rdQijCNjDsJt8ii9551TuH46y3PH/eQx5db3lXDwbw5VrmbzsPx7Fqlr2x6A+V+xeZd5e9Q0e
+uE6nz7//mzeTXP/dRxFChKTY2lKb3n/vnvcUeyNeYVsj9Ar/0JN7iGhyv/DfbEQuP58Mtx1KDG8
WkyxfzzICMyoJVuKXtWo2LmRqMKuWMr2EiYmtmAE81vSiNI3D7vXOWohEjERJcPFRmqT1nr9+1P+
+VlUJusWbze+dt7ydyHuIOtjp05tIulRWFD/oMMsHeIOwiL/w2v988XlSHRGUe9KaSvn3U00Gtx1
WYgFsbTj6Rwa1LolzoU/rFi/OorFbJ92GMeQ6t3iES95wEGETnWeBRgIFT2DmH/8/TX71THoAivb
sdEqo0D48Q4aqSLy0aPbaA8F3TLzVMj27veH+HHhXZ54LhTPvM2p/CIXHK5cOOQWK70IQwLHwEuT
zjJaG3bGzcuE5gajUKLJyqBN+R/cJ0TQnBv6CB9J9Y9n56eoxayRPkaeTy6Tc2M8ZG1rPvz+BN+H
gy9naJkm8dpCmuiExLsHTzNWj9XyrtHm2MQHmW6S4nIaLpNiZaxxF+3scwREAdhqv2lIP4t3w6v7
h1P9eV3hN9gmryIEfc97f6pIjDNRUrzjGwBjtDH9Hp6qWzeLdZXQlQGDi5q9Pxz0F7cWWRNfU2Tm
wsQ1/OP1dWynC6uchTkyrM9d5H3iAj3SkN3IyXryWX8gLld/eMuF9WPp8O2BYqdpW4qVzbN+Kh0Y
sJLh1vBAEQgTj9uATCtkWyH09x6JytZz12X+VFTPOeLroXsLSGwcdbQxQuAd7gb4FPrMlQGFIkuv
M8zgTOyw+G+0d4IEiyM6Zjz80MTLe9dt4nxNokeIH9VLzHVPizvN7vr5xitNKOl6YxbpliFn6W5h
iarqKGZSebHB4UizixpjjbUb8K/Bp2cnRMRIZ407gJ/rplVnhLo4NHE37YT/ohFAF1GzHmg9h2O+
AZK9hV6fzkjUCKWzyE7L623FKBXjbkcbKjsPfVKf8mj8aEATDY1P4ICyuCEoN9n23ic2ryvSzg6o
0Q5hr55U+WHodi6hOHQuxNoCJETcbNodJ+va65nZBhKy30Sv2l6Ta7xiyCCnh8C7NJlDWofI9EB3
PTJ9ZLT+QWoH1tahJXhvfGDskEQwkey7vqdv4gIWgZNHcG49XzvmNfNDgG9Xafl18cr044fGYLls
Tp0Rbhn8bNwo2ER+yKDx89yicXa+Nt5+FlepybDW3mH0XRH3ve7Ufq4+K9qnafeS9neOh4YhQEJX
r7SK1h1at7J46ggvlmTx4Di9rkn7sthzzumlxjJMFjyWJLtfa8liAHBrVCf26ANgLHS53NrjyISe
uRJ55Az4EVYKQETGHnRkCtnRS861S4z4LgquoqC9GrP9AN0nbS4J/TChfwlCB8rwA8zzLLi25uvB
vB/qC1msTR9o0KWZQvnFaqX7U0TObacv7Oo2hCGtgQSUePy9taNvAr0PffaRuKA74wag966MQDMY
H+15N/uPNt5dM72Ph5fRAUzwESSP5e7z4Us4f4AybvsbIGjTuB+6k5PehclWZbd2utO4yCpYkG1M
Z7D+NCI5apLXBtVI3ZEoRn48ich6rFFc4Lk9zEAVXP+CVsQmRm6R6KtKHt0MgMsiUSf1p8iQjjQL
ZxwC61U6rHI6Amjw2YF+nP0vpb5P4nsCtchYKI5jQr/sGjGvyuh3F8jNHeYnyvhQFCWRUrgplQ83
YCSuBg0vGVdMqZaQRh7vXeWctH8boVqROgBYTbtvkoAPF9Bpf4hNZvuSiIrexKCoN51zkwK50bl3
OTI5pBECeleSYsBdcrZ+cE3uV2nAcvdXtvFqByPZHXprNQeg2JjnmD4Zu99/G361VjnMWX2MQtQJ
7ruiUjqTN2MApuBXTEAgIwWMSyIdQfrFi3kVpM1sPdaDrz78/ri/qIWwHcERQlnInlKyZf2+/Ks6
eg2Tw50qpyEAFMg3gwZ7Uj1qqFfBH+rAXx4MASKlEDpGKqJ3B5NN20QVRUTvOoRR0j8JfaKvHKCi
VDXO1e9Pbfmo/FhB82fYOzPRWna77zdydN210BnErjC+tLyPRDL84XR+vmfMpLlh1lKje5Z8V9X6
k426DgMyLUGQX3PMJJkJ+652600FBSo2yRX8/Sl921v8eE4OHzLPdTkjKXhWfryC4FknkwQBQEdj
8FYk4+eAn7gFhXPnG4TpoO+YvPxSLF7WLLJgshVX2GDPv/8VP99GZKZsTRwPuJHnm0u1/92WwWwI
dsjZlCOsek3Eq9UAnG0+/QfHkBRJchERUKr8eIyxzwZ6w1BJ3axaexMJTr6A06f/cAutpeT68YJS
znI2FAgOWwH5rjLB6iWdjp31qnVY6zSTPtZnC0i+oIA6YkSM4fkx6p0s0e1TOLnEeJDiFxEgmvyp
Cv25NOP47MQWjYXJ7X13c0v8ml1aUU9oN2Xk0n9gkDbDhXWOdle9/ePrqwR9DguFscnNfHcP0TE0
zL+ojSYiWnZZBiB0BnkCJ8qoDr8/1M/voY+dhq4r/QVKfOfdocIY3jQvOpu/qHeOCCDI1Db5lP8H
R7E4FxaxxRn4rra2dMebiAQCiSrEgqQfoAHxcfv9QX7x5PMGC4X2wWH///6NF2S+JTjkcQT65iom
HM1AW5Flr78/yi8umOsunTWL2nWpmH989iEaJ7W7HEV0GGqggSXEYP3jQ3AKXC7lC1/xPz8eghGi
7OyKZR8COLJsbNmYRvb/8Bg+DzFXi/Ve0cAT71o+Q2KPahh5xPgYHKrQ61aqgBr6zw+CpcnCTY8o
3nzfvhCTzi08INUq1xg8oiIeNhZJ1P/0U8Kp0Aa3TcGTzIq33LHvVrwY1TOjTvYv8/wWidvmH692
/P3e0nuD+iyF820n893f31rVbEMrpHFVZ+kZ+SCxPhaJeGlbiz8UGj89wvx6U2LrgCS5bOTfLaxw
L/LRAhCLqZTVtKuCa3xFH0m8/8P7+Kvj0LClbys5Gp3qHy8Zc2iNKr6Eyh8MVMdQdQ8MpmJy7Nvs
D4f66X3hlJZ1zOHSQS99/6CpUnW2yiStsvDKnJncQnL7/VP2q5OxORXwXsv3/v1XoumTSfszS5gP
BUknT2J6oZnwh4P8VE74lqDzi6cC74dDBPiPV6xBqzm6aJVYwdhS9qTAMeuyJavl8GwY9R+O9vMp
WQDAXIuWkWKdeV8dNXIISQvkkUbSfy18Czl8corgK//+yv1csbDb57vKy/mtZHjfXq5BVrdGxqUb
a01uadn2r5Lp3MZs2K7lNGhLtRBs0RNjyJtGRoQN5l2tSAe25vrh97/mpy8sEh54wHT9kBIqoEM/
XuJRUcQlOHRXKrSepoac8QptzUrl4oFh5B9O/X3Tw2ep8ASdDBof3FXxrjw0htCGcsUXySWFzpxQ
gXliutKOcxzz9syMcWu61R8WKu7cosf8vqRhlQIO4Vs8p6hCbOf9R8rSlt+2Ygm00x77TmbU8Fqd
ShvGtoqyytijA3cBQqAR69pLmYYk/shsUvkEqjo1EQIORUvQqSosiTG1bvHzsjUm5w7GjqnzR9BM
Y7UVRdLYMFOrb354GY9EfqxUNfY9n18mUNaBcYmRHWMDR9OdNdVh+1DNTltcmIWj59ck6mW3rbyJ
tiK0ZccjNDdX0MAewRVBMidgJugPguZw+JwB1Rj3M3ywijhgu1pURIkPjq2oDMQwyQTc+kwwoatv
ZEV68yN5JIWxL+M2aE59mi57fW0aV6H2ySXp3dFV8DMGUDO+VydiJQaFGx5hpAXu2U6wNQfGtJtK
SFARKpDkZNPkRYqE/jAnobLu8Dg5gpmJ3btZuWW2Pl9qGFp3zVj3cDvmBXQjheEj3QF+k3ZgcPDb
+MlT7c9u720KuPh8qmKUiDFM3cXkHy1MnSbIEJC1/IZNqghSO4YGtdsagRRYHsQiMUJz08NfZKcm
/ul+sqwlUyrZurazUH2KllgqPFUdYZsL9mcBAMUOZnRQwc14RAnV3CMlvHR7FBUpmVp5ta+6QW7K
BukTPz3ehVNU7MIFMxRVGrXsgh5CPAtLbsERcQOZVX9DFFmh2uO4kOd6ARhJw4Rl5C1Yoyqyhx0G
DoiqC/QIOwOcK6QfG5P960rZOr9UaYmosYYJqpCvIoohV8wOEayVBVKXbiEstchUV+lCXcoXNOe4
kJjI/U6uy4XO1PdFvCsXYhOAkGKhPE57a+E5QREiO2Su26NFVQsWyWtOE5qEzdSW+U1laeNyIajQ
4cAXlSzMqFphD1oawBejCZ8zL+kluYM/EfQ995fVQp4SiNU2uHpw5w7K/tpO0r7HeOPfpyqho7Dw
q7IEJjRuGoUwZaT2DIWxY/eIgNNHNkKwn//aLjysVpuCBwKJe2PKFNQR3CyMwOZFbpXjzlqoWjrS
JQGBkLYw3czXFS8H9DIgnulC5PJt2Fyqg9I1LryuZiF3gbqxVvZC8woWrpe9EL6iGtaXXKhf3Dzj
NOQdPKx6XLAH0MGMhRNWmPREXDIvr1Fy9ntCaPQh9xNIG2Hmn4mA7zDuwR3zFgKZCuW8bvB6H4xo
4ZNBzTm2nhoOPFTminxO+Eez719AIIzObtC8ykEEe73Qz1gluXINRDSMMUSh05a5JIuO3ncinTv+
juKUCEOzh5Xm3ZzLFp4hrDWbleHVzoV7pEmR7OJ0QEi2gNl0x4sZ1glQ8QXblrl89OcF5eZ5Uf2S
L3g3ZXfT3bQg32b4OxtjwcC11NVbuv/i0kBLSQgquDg7Je0uECDk5gquELQ7D3QlgLmpz2n+DcLd
EyWNkVr5oOh8pFS8hnreTwuozuhp0JYLvM7IwdgZI2mOCKmHXbRA7qpRWreACdQXvGHh3ppLfcqq
Id64mU63yEtwLPHhWFkubqPE0NFesyYds3bwjphuDFY6OHupSMS+tCzw5plB0iMOIvb4clgn00C0
fJjou7aR0yFaCH7NwvJLF6ofc/H8QrGpPasyHLdx3VdvvmIBWZl5Hic7YWv/xsrT7AW6ZwSe3kus
k57BCcJoZdDeL5DBDP37VbOAB7lFzQWq14zYC894bW3iIpJqIDQDVSsuptSpFkxD89FdqIbVwjeM
ZeSEGzYA2eexCqOvatZY9stW+Fdl6yawk5L8yVq+HsAJBe3buY2eSuUxLRurCmvIhIbnCaMWMSCh
qUnbQjwYXhhuAwUYC03jHmiTuA/gmNWxLUpSzfiOs8BYuNweijFOrmYtnpB29rvBsMAA2zZNZ6uW
n2c3xgtY63q6ECiYnjvZt8ie/OgxMqOeq23Yt44KSe4VvftCHwc9HSAl+Pt+ZUE/i1JWcELfF8K5
wTm6sd0QiNLmBBGM2UhgrZWcTSsa7pvYF1uPJvgmnMGdGTDSdskwfB7zqYbcjn5WM3pf6yn+KuGM
8j6drTmM9rgMbyw3fjY652TwrtJgCT/agEpBbcPQNJxnwwvIJAPBsR4dWlBUO8DHw7A51rUF1S5F
Dozi9HnOQet30GmxqCN59Juu2LakF+yKSVsXsxnUR8OYbkerwvo5PPu5l6PEN58Nm+A4vwjWvhD9
J2SA8KWb9qUfj/jHrA1C9hzYtiAjngtidQB95gQICR9tsYZac2HRvFz3DCOo53Z17R3MaidD+0Lb
n60AyBjNB3HICmLgjUZd0O0iOQ0yYOlH66aX9+MwbcwuvwqD4UA83QNlAA4DF0IY8XZBdqvH6XYW
6h7C3R5cyNGlUWLE9a6HmOtn03kaPERgsfiCyeNKZMN1H4AIgim9S5zPwmwIwEb8Rp0CQcGeQHVD
waXsVEbJhCbamsUMdjpaOlyar1OS8IOSbkX0EwpXw1tIjPULyoCcDHPuB3Y7UNlVgSSaCEYb0LxA
VOwTC0j6FW3rHDlwXLRfFDBoQK/2R9vqv+o2uPO7kOa2dcAceT1HrEuUVquM/IN2SdpAM53A6dDP
zZLUYCrjySnIuJ2q/GOs6d5b2X3lA8l10CZWOCvISub1/MI7AMOAj3McSpI2jXWQs8oIw31C68En
Oq1f27LbDtQfGb6rNWG3+XYwyrMKCKi1RlLzRn9bYSYYo0XdH73mNmnayaIJg6DaARSjb7cOXeaG
otq6guFBzCBkmgGWtoRbq84PD0FD0BsCNgQfyXkIscFUyXSGHbudZbAqsHivmpSbPNiXXS+P0ktv
7YjJQQwldhXU6UVnEIg9SaahoiYkRkzeS+35217qC0J0q3Vd94xTIqwHc1GAfAI16w3qPtf+nVVh
vAwBdhz9pjRufD/xV4HbnKeGkyQqsByoCoVNkEhNruzb0HhrhG9rK7U+kVyxCPh60lz96m60u89F
UzIqCwd3rULj2Rud+7waIKhjL590tovkQEJ0MVz7iQNxSvDaAd2k6nbfZK0/lHPwiBD+8xRQnpEk
crL7zw0ARHou0X4mfzJoxMrWjG74HIF4sYevRfHRQHHOknxfTN5l4af7fFYXYrjPXejaVhmu0bvq
tetbZ/6DO5bdmGZUdeOYw6c+8x7naiIvN00B88cjz2FsPiepdY0999Jr9ddoyGk0wMQ6qUA9VF71
eTTLdLVAUdbs2i9wW6/zKLqAUrdlZ39gRUZejWgazF9YdmIXFfYjANwvST3xebqC6gGB5kLO3XOB
w9bu3LcgNq7Qr56acTxhaXkaK6wQTQoagxuAuLCC7ws178YNCeow8suYbh0sLhKS240INQ8gQS5x
szHnD441rNha7mVHTJVxMUXXNWdnsaVKqAoZ7K2rgGFQtFLSWof4NASJ40lZ89OvsrC4nkjXK/VN
jSi2nLMD1qgVPuld22C+jPRxoPERtqQtWLRdLZYslOa2mT34SwQsH04wOWSAGXTTzXXRlhCEOh7I
pmPCK29Noqqgr2zd9mYIX7TZwBr6YFNuNBAeSVS6q3V66qD58cA8mmNympeobPC8KZi0FdS1cx+/
qITwQ16ret71ZAz1lXGAHAz329uXqrgkcuLSk29djOyMqWjmT6tJGNDfi1XjPiZ8HB0V3xfhmwfB
Eeruw5Q5L6RNIkjPyM3FKRMMzkG3xE417AW8DtOW/Vopc5OMdLQJETHD14ItSe8PmygnybF7gB5C
9nKG9cI9kC68TlJ4KT7YVcHzjgg2Nu0XeiXEql/w0yKk1wR2EfX8SCV9WRQIpqMXyu2dYhoyCrkP
S72ZW4Jvu3zbFhG2FhL7XP9I3uhqJPPJoyi0+3BTYYowqCmyhs8YNGxsLSvW5Q9UPkdN56Uhc6b3
zsmU7awUG79PIpjJwWE8kFVHHmu5MceIiL/XgoJChV9jmwSWMNhZw7DxvHDfGP3JNj8qyOAL0BEO
8y4WciXaj4Y40zLj9msGiA8TUlzNYlg1e8BAx5KNT44DAxPJhrDedcsoqbXafe1ARvOnq758zFEW
YPCrNlF0ph4jQF681ROfPT4rVV5zKYnSILBwurf7czbcFwMUByCOw2Huj8lYbxSoePzyK7bsy9Bj
n1AjluFnRgW4uYK1moGeog9AUtyQep86pzkprzxZ7BxcL34UfkKheJ4K8VUycmXDg47ZKtY9QOyw
Dw9dZj2onHQNk5AWmvyLxES/SdbNkLRdU2dbRiSs6x2xQDUj6tGeMbC3CcU9GOZqqE46hGzqeaBg
J8xbKczr8q1pput2vDSUXCn4F7ZjbLHnr+0qBFuDmGJq9i3fXjnck1XApMhjdDoQdrP0gwcJlt4i
zJotoCBNPqeKHOr9xG6XNR1cmrPHhwPCX61JrDlmlSLmy9sSALWy54rq6qWTA9yQZtUY1sZjkg+k
i4aSe5i7l85vGRz7mJZu4+5RkVoap9dROtG331Dk7izeIq/Nz62PpeAqRHTT1vByrM7FWuJsRHXd
1SdtPti8i+T+SLZyjb+ewpckbA6G9dSUR4PmXDzcDpQX4c3YfijSq07aW+ku+VyfieddVVR3nrXF
xMSzJLc47rG7PyKvI7BmpRhh2wtpL8fFwx4yRlgxuku8Rb4n3nbXhnI7Y7O2nQrsuknVDteToC4b
ADEwDKmRcKTAFTPeEJxcbCDvJOli0j2b7o6JTjoXzFte5+apIrEhhLARhNyRiKubEIGW2iuDIOH6
yPZsJQpvNYgdJso1Na2ZXWT1uZpeoJeuK5oyc/iVVKPK5WtyBeSFgPc1apuVxUdwnq+sKF2riqSu
rTt+is2LPrgmRcwZd6QwwvaAM7EfGpD/7NdAE/FoRwe2CLtkAVGQUqGqXe49tNmDQwXNht/B/5Ti
vsCGA/ld0nkSoF/RF2i4V41/5cH3JarnRJtvZcj6aKcFzqdm0wEEnNqG7J9xC5/6ohFsYCd9SmxY
3MJ5awgdJFFoW0d866k/K9+kiDuWNtP+NwdZyJxe2b7Yjx50hdHaY4FHxYIQotJ8rfKz9I+8cyQ5
rRb9SCedNa23Jz/CyG+nh6BuT+DLER2kX6AEr7uy+dKTkB3a+I6ise5udDsTZ1uJO8efAWaS4QSM
KsL2NQ+vMszSQzmTzWHO464P+9OcJezzydhVbnJTNM4JLhVcxfAyFqiG4PQFhNTk5JNQ9tGh2SEk
3WX+IZpuuwCOvXiQFZnT4crSBePK+6wILhoz2dZOsvMdd0uZeYpaCM9Nd+NSSRLLxc6LooDsPzSR
x9y89th0WQ+dwpZ3SZTNym69AwBj1qFPIzaMXhqkVnzU1iUQPhKUUgJ146eW/Jwcwxu6jQul743E
2CJZJLISjl3snhwCu91xQ5TEZlDPpkuYpVxZQC0g1G9IdZFwWJxnf1hDVGbDQ5OMnODyY/f/ODqP
3caRLQw/EQHmsJUYlINlyWFDtBNDMWfy6efTLAa4mNvT7ZbIqnP+KL3hrSEjsPVwHVMaiyHXIjm+
vpby8y3jvohuVfww5HfZ3DchuSMAkdZpVjAhSV5f0fbmpsCEyrxjXjWtcVUNgaJ/i2zeGjVqIEC9
dnrNq3mta2LbDo5Pox9Vo5Q15dQXdzq9xq/9EujOS9k6NCNSghoRgR71+0H/xoyySShXTnGmB3MW
HZ3lY6wKIiu45eg+SEw+L1LEgU8K4zTT453cLbJQlJtdvmuc/JTcjfi2TBtL8s3kATTS7aL4RvFF
eQrlpbbyLtMj0gb0qLJm7Z7l2iYB3WO0GaazTkTaeE+ck0lxpN6RyZe5U+8/7ZKs+VgONar9ktRb
upcQgYtBgJqTHeIa5NcjnzDgCR1J8Q9HC9SLF58L1aLc7olxsp9BP9ebVDV8JZ1f8IJJa/IIHZfw
loIMVvudlpTR1ajfXCabHG8AD0rnPbz6d8L/rnKZewoAeygRBN+IXT3mQVedy7ykweRGI+UuM5dL
LpMuX8rriahnPQMEpYYrzkBMhfOZj+kXYe2BRNd8JqHKo41Afu+1rTLuUfet28YkIcQ3OjS2+Gya
R20Rp79tWwZO6TLqh6h+HdvzlL9LWVBkhW+r2XcS86Bi6dpPCD0VdVzRYLjW5MINMy0AAv+cSbFO
etv0BWKswq5en/k8zqBt6lQ54Hb+I3QUVeF4ZbDbPQPKGxSbXPPrjGWO7DR3VGtu1kNT4U1rB7rX
QTVVm5V57lbYcOD5JtxtYtvJP7otu3JibmXsO2o1/1Cp8DIUw2Oxka20S2BKdMoPNaduqX1FVryO
xo7V3kDrpTTPOknkhf26DzlfrHbZjQQGJLjgV8QwR1J16WdPobql+5joNDSdVaKiSulgW/Ro3mb1
q5bcw4p5aXa7uT5r07QuqD9iWS5J3iTw0Sul2e2nzZKP/1KJ4R8FbtQWHlb+nQBFw/z9ZsvzelR8
R2zSduB4pS6x6OlfyJnIa3SBTkLkaS6fUkl+toywfAzvOTZ1STOCXm7cWP8dKnos8MflR7y2gZlr
K3s+SKASA8U75PeNkiuWCNMXf4sU7l1uSet9vshUP++cZCeFfslSKGbtQBnJZqzOtBpxoijHqiN/
dyFOJjHG27Bwk8SLV3d0CQn5opgjaGJ9lxTrYNB2rBDOM1r3OrpnabYeWXHVNmdAIcOdQEa9p1yO
gSxU443oPDzcF0eLf3TJuZTVxIiYI+cEEcTfoFlkXs48rGp9YGIKGEubJaTFu3pRuMpVCSmpEQda
Url6o28pACNGnHJN8Yfd2o/bd5kJYoIRphPZiXe69F7IhJVK3+NUbFX5BzHLOhvTtQQi0VTIFh9k
wfJyM+br4W5MzIP6FI/aSjCPzXaivmuwOTPHNxhy4gJVn5I+1ywybKUJ3UyYJ+PZr3VKnftuk09U
FTTxNouaV2JPXxISLqrFV6MfTqC1pbyyDlN3vbBVmUzeNJQM0gG91zbPGr8frh2XhHwrGmvLuy/b
3zLDYN69t82jNPjucBs291i0YCLY/gkwyOvoNaTgPqNmnipQTxg0lgCRFMz/YqR9yqr3JdMtxb7Z
zMCX6W6PTI+9nHy11WQPq6wy3VrT1934obYnAhCbSOEqkrZlh8KP9ifoE716m+PHEplMNOwi0CdP
QuBpBxw1r+ZrVurh3HcUcWJRnOxdywaDS89NNI1t+qWkO6wUmRcavI4Dn9Q4hWdNKl8V52UiRyK9
d+p2INxDG6/kX7qpIgXR0HhN9WlJ3TGPqasnJHcwtLeQj5p4nKL4sq2rDQtVo/YuyvNUwTBnj7b+
aNXFbU2e7Ol9THdto2yqyXbNpuanmX9JrPUFua9dbm2ed66dNqCvw3PnYmrBtMV11hDXTL/GOK6A
Dle5TMEl0Z4LCHUyt34FjN/NdPkpuks8sRuL5SSTr5yzdYVS6adW57Hqs0rlnFvlXtjwRI0ZEJu3
QuB+pPD7lVtincWSi0KafuNki9vVE4LKhhq0BYEypnFU0eUqtQuXPZTeemgn45pUbLJEqdjGtMl5
wYlYuC/oXBcywcSk73BCAf9HB4q0t9TCb1H1PEqR35K8XcOer6dn7seMbhDgRDhkaOSZFzeIOR3b
S7LBwx8fVGrrFabwkG/Bgv7IjLtcLvTotiENH/RJUHKbLi0jtLJxBAb73AHt/DTS5Ez+0jkaESsY
5vap5l40HAfc8LOes3vKHi3nRGvpay1NtkIO/T6c3Tqyb6nF2ZgQPxymODTTQ6baW1PO1LUVzRG5
47Q6KsUrAIeGzTR9H0wLiMNiW6hnjbfOIbq0wwDLwy1+65JCBdKkyiE5kgNxX4aWYLuCQP8aZaqz
yvssAHz9J6U/hVk8GmN5zbLfpogoJR7fplHlPtJOkRmv6W/ay3F0Hsd22xnOXzQ5bwRVrxpCq2vW
niW9DFQdR+KlxWiPjudnNPvfjnBH21Q8spmCYq52RMm6dVVTsV2TT/4oSmq0nSc6ajO0tQvsj7UE
jaBeIotcW8/3ZOucyq5+NHMD7HQQerfGNQ0kQnSG6WOAkaRhs0TFzgZXisv5RrOVr+lKAKJ/xe7v
LQyurTyA+2qYdqVATDVhCu9VfhnMz8RxdhzYVJ5R9jLTkGGOo6dPw47z5Esk/IwcvHJV/hLydhax
DjKZwcbypIM9pPwcNiNKNhSkd+tHoZiumI7kwgxETKvMyNNfKX3FCwiunVofSykOnUoQpZ+ZMA75
zzzi404lF6T/3nGYUOP6kYUgJsqU+3KEZ9lJ2QNoV1LfGl65Sfx2hujY6VkkKfqKDJPci0eC4u65
8MwTyeeKQCnu0Wv/G/HRj71MI5e+yaK2XYFu+5AqQZN3m9I03JKMrTT/HrLXSWdlMqERYLDG0KSa
u9oqOj18tnnE4HtuysxNa/OiNa0rlc1uaVvXmvRAI085m7rHQHZBIVN4tFSeApbKnXSolNq1GvC1
Kr6oQBp2Lv0CZT4McU9puavvqZSdrJByII70SBmZdVtXX86UidAF25XPN5gMwn+Vxn0mVNpalQZf
PgNLpu4N4IOCFlVrbtzSKhDKphtqBzbcIO64jP4ghgP1FjtB8gqh01SUbvX4Dn+1LmBL5ChhPsMo
FiXnJHvakYuz2rwnxIcT4/Yo4472pCf4Ex2khBQf4dyaQb1Got6oQPMjS3c4sBnN+qqVvgcVSpSa
STpsd0ZCDkIWdzvbYaNmQtOT9kUjRLpj6W/AXhTGpsL2TW46Cc281oq/jCGv4fQibT0BkIBxmXai
t2hdIs6fKA2DxkSeCP3YZ8ZOVgQtmBrOkcinuLbtjVVjg9kaBiGeV5CvFxF2+7in7wzxe8pviPEk
qdEitFC94HoqoUXKIn/Iob2qTeQSE/ZuqWPLT+msFvwI3bP0Oe+VK/7+ndz3v2Jpv/p0+BIO6e3E
aFhBPJGmMpFFuhKaMFdDP39j+bg6U38iIM9Y5wsxV7S80OsogI8W6f/akjCGdzN8coVmPgSRvVIR
3Z6LeQ7PcV3ebb32cwXznFVw1ef1LRtoMmnV7rPHZsS9iXVFL8LZm4T2SoLVj1RNDykWv2ZZPYAh
fqclZvZG3+fXIwFNcLJAt6TMUNGpfI09MVnTU5OLPL33tHqkSZdspU3RCYMM6Xg/k/VOdtytanri
U4ymYnMvswA67OAk09mE4KcpT/rRNHExmywJFpw/RRW+5GwvLpIM+j51VGo2uX1BIfS7OnL4zmP5
fKxr5ZlkCazaA0pqhFmika3LlzHSgD+cnjIgDoi6Vf8q0UfM+xoU/TCeLGJzwC0tmHzZlNZDqTjP
+LubDGL9RIUuqEY4EA2NR8UwPqJkDmwRXvoi86Ol3HWNvIlVTt9CfbUZKYmXD1Q6WGnTs1xFmS6R
Kdxw0F8aDfi+4CrUx/qvlK1bFKmPyE7eK5nm59apOG1laRc3xWvL0LvKtewvkaS7No5v+FCQkoj5
rsnJ/dmw4Ba9yVVeflgJGTtCIXK7T+5IdBCRU3Il5XSaW9HZsBGs4EjY9ZRIIlbYFsgJAMWtF7MX
h0FqL8k8HsyGxHTQT8SyZZDmy1tSZgDeXfyqxpY7RGyRg+Rjs3sZM6DHsPKxBfyzx/oiKZ2npc5F
ngCNJkpmtXoXiumDDoJDVbYgMEQWAElqsbVF6vOwCRjMuuZqKCyklUIuOCWxB5JEIB1Vf8Ih04zj
mpo/DzzkjvP4kOjZS6ljHellZVM35mbUYRvAKLjPkEy4Sp/f7Ci6Dgktto1q78s2+6KhcadCwyLj
eCnj5Q8u5FOvCV4i1arTqrcBv0sUa2BpwriV2nKbJ6gyc8nCFZWOBynkxNHQbpiawvwVvjmjctUU
/FW2OJt5/hiy+Dh20b98bBAjTQdqCgNye7YULVQ+zSl+qAIF1D3JGrLX0sWiJcqpUqM/cFe36aYt
8qRta81swZSf0rZGJWXHSJEz6MS9BBQon4SCqSlBrZQCqUbVVdjk61bcsUoSNI29TWFrc2naSULd
IEZ0MZWShUlQfgGTQKHFQZL6jyQz77UNAaHi2AEuBEljkcM1eZ5VwfqVBO0w+PFc7ks6xqF6t2SH
7GKgH7vKNlNGMKUzoSJYwPh6Wbw8e6GKKmZS/qaS5SHGDT143oQLK+EGVKENSfdfF+ZxaJh/qQQH
wziS1BfkOb54+rRMo3st4nI7Dfk1FaApTJoRDi7ity5Z/ZvgLRqMkMPWFsFU0pcVFld7zs6cThs1
6dH8aO8NlIxUWg8aqzZE0FrLu1E+HLl/lWXJr6rw05YiMmysl1G9oEA9Rdp8NIZ0P8L2jSmRNqwF
iOnWy2xda014sZlvC6nalWQBrpYJ4tiudtY8bzLCPRznUERw9RqBwHPrduTLhcyChZMEKvlqZkKw
ET0vaa5T0G0eouRLfUJ1Uk0HASS38to6X8VMjGqH/AMCIo41z5oZsnghKTojqRfezOHnATDRX5aI
XQl2r3TeZCjiBtwAIJpnesafou+6MKTRjVygQnVbbtLerIJnurYc/ua940+ZTsqZFOQ90wh1pYVl
rpHfAxwNaHTAwgXo3XM/Krkpmfn50v60qvyXEQ2EOM3eNdZRtv7BJlKzAhG9iA0iL9A12g+m6o/5
cdsodzUvNjV/aGu+kLPtPSXQTU6xm/gnikfVIsyb9Q9tOsw9X20N14BUU5SEAtL4W4yM0TVgJPIo
rhd/xqc5Zq8JaW/ESIETWCRQwa4Rv4KQZhWWtM1gOoJlogUCrW3W9C8qlQWyIm2RbuycOfbEMK0J
b2NzaxAT0Ju3IOrSDnb+YYOqtyVM8ILYRDlE2VVZskBmtdNKauwaIPZsBCspmdOyDgiFC55JtyBq
m8d61Ywc4njM5mJVdt/mcFeeeK95e8JNvd2sDLn3I8M5OLm80WRpTYLsvmH2L+3cj2iCDPvvWtmL
0SD3j1+9fFtwPZGs/KjUjqzSBdgQhq0OYZc7xGgm5lAl+lJE/KIYI9Xp6SFZ6mO+0Oozcd83IcHN
uWdHDWTrH/3P6VhdzaH5pjZ0VY4Uwi0pdG60soCnEI7uifjizRWID52tXWkB2nt3sm56w/fA3W2T
lSe32FaHkaTefKunCOl4iy1aZszqXx+/USKzTcBYlHDx1AqF4XNymbknW6DwgTGVQtUc7SNKAFLN
5F0Uqy6dly4D/SfHmMstfqA37yBDU6OMi7R3lGjS+DZYKXRf6hpy5E+t9ajT6V9hWkRbV91u1h7K
bP5xQu5kWIY2lY9jTs88rJWaX5Xxz0SzErHOTOm+LtZPfYPTHh0B+z3fcPevyufXWpabYg490hK8
zHgNIazHF+KP11NxzAHETV6ujnjDdUKMNoE5yn2SikfYyF/01vpJacpEOiOXHfoaAFN5K5anb9G5
qxYfVi+Nm0lt/kZJpTJxP6cT9FQMoBqPIYcFyFoq1lZBvlBGTUrzmklnywbQCsfDmHVrAktcNNao
OSiKkNuXpc02y/JkfaZ9UfHlkr+cwY5TBrhKtRyf7vNG7IHWGnp9niFhjGD07d37Il1P1viX6o6X
m/XOhg/hSe94BPPSefQlEvv6g0f9IVDcVXy1CUT3WCc3s9Ue4TTzWoJwU2dLgngQcb9kSRYMQ0Mv
/L3NXqjkHkcM7/zpoAz7Ktok3SHFYI1zbnE2FMew1C0YvuqZ7I5DjC21kzfAl2235bIey7V8NodV
7byr9d1c3vOBZnAFhkrHw/1rQI/YlBdfLMKKQUw4v5Js3YGHdpRQapdu+l4kr3a8Sf2nzMeY1DtI
FWhbCOD5onC7W7mAYD+wCfaoahjp2pEAislvOBW1YlgbX/n8noGgtL+yfSCJBSxAuYj+oA0BsZe8
S1m2Tdtv0kyRLyI0JxQLSmu+U9lDxMRtMW4SSZdKtqeciFDrAmUHjF1ixsEYPUiZXytIc0n5N7xe
vtna10TObYOh5SSNw6a1PlE7yIOrou3KHcoR1QX5ZvZuF/eOC5OQRy+xzwZLpVFu1CmIor2WB720
A0BfkTtWphULYaAPMlWD87kTr0xfaz1eXB7g0ILm/pSaq0nC/nStjaAug8S8G+L0NNXmKzqhLYy8
7Y+kkTv6ZuaBJR8ZDfPl287q9YSj255W9Atn2mEsAC+rVwP5V35FJZBK/VoZH2OFVMwrjJ8kYS86
GDUrhUT5QyuC5K0OkW8S8/OUDNV7I7w3Bm06XkZe/OCr9QcbrExQQliTNtn6TrJ4TfnIysAqXwj4
8hCHFTattG4LG2yvckRqkgTL2XhFeF+mP0vxpkvFXmXVp8xwCVIrEDiisrKs49zAAb9nBiUoo6eW
aJfPmfropkBq7r34t1hACPZxGY8FSd75P7nV3Xr2Elh+NX4zBhJgWBQKbs23KQmyxD7mQ7Q1pcuQ
+yVdFOiwLkCp3DXr8DXCn6+5mXPppxTUfsPlCdWuJUxWQWF+TvoYlJFYdZSRgVRk/KIOfEiC1EnJ
DXQ0aqeQXYurMr0jEOrabR/fqJjm1YrmY/NVjPhTiHkLelJcwmdGPPqus1neGzXguixHrysFv9TP
Y5qcNhSzr+hsTt+rt0LcQoOT9ZtFZ2tCn6EwCVHgaRuaAXgALsNrKy48KRamAkc7Azynlc/PZaSh
n7HsGMxttDsRX5CWR6sBREfT3ezl/E3lpxPxVZS/dAgAFOjShQ538tzQeOY+CWjpuO1aEgIIAk92
8+zVegCZMnCJx4MbWj9EqCXWRsOmj4YeHPogyuSVtkuVlm9jGvcaX7rDAiDaeQXBDiVKlgNyKoJe
DSLuZD6rdK9wf3z3XDLRTiu4ek+TfZcGIqVcVEbxWUIFlonR5cWpqK8TntZ7U7Ohh47gu2M7XzUQ
MJxTyNaWxyR54fNYGwEc8uMATS13gTEeOqd3h3/R8lPgEIj/oE9QPHtygroGBJLAhvdxuZCdmoP0
Tvr++WShGEBByrlXPeho5OBiLkRirkYubXSujG4kYt6XJ5iHV6PZD/OnJr2NqGlK/Vdbtsg5KHsv
LK/AUD3bLmXPqzY6Kv1WQ2GBIjDm4+ABEfZFifZKect7MhDMUzJ/p8WhUQ/5FLIwHGXyCq3vGcTd
4oWOb9noqzA0wyo2z7bzoJtaigmP3Q7jn+D913ZFf3P6QJI3pvJi9IccSRSDloNXPSY/atx1dBDM
CN0EoxJdC/Nxth7JuGFWKk2/GG5JfxiJpjX+Ze2HVflDdBbph6H5ScjS7RnWjZw6TFBN/m/mydQD
/i/yG00RXkOxpSUbWX5GO6DQd2l8GAZedX0zIVlYlPexPHYOZG64RrAz29sSzTWGB/5Zy+rsS2gm
66H1VDK80UgtD8r7uCO+5fmD3qvZOBoOzOh5nn/G+KuT8zV3J4EgJYmR5Noi8UF8TS2hfBhkQlPk
TzBxk2oKm1iJ1RMF4fwzznZau5h0WPxvFGLW/YZ0NDJmSRUoZxCroSFKkOTt7AKsNSyHXseCAK38
nVJMQXbD8oF94yncYWIeaOb1gK0s2SvNb7K13QZ5YC+d8+iRV+9VDLYMYzPkyymlx7HtVj24IQe0
E33G6hcBbUV2Mv6/jfYCrtS5O9rrovt0qYPNr6R4u1B6neUvzfIeQUwR53agB9uN0mvI2p9g2M2H
r5bVLCIKejunRzPa2FlA+q4/9O8zz/UUfmT27yj/JNo/Yon9nE2tjd666sOClHGu09ObArqL9oec
pa3aBlNE2NibpJLyoMprydzw2CFQdyftLpByNjp/i4EPpHyNfyDJ25d0Gnf2UPhcye1wyMsvRiDX
MP4t4l2HXEVglH+n2IqBS1bgvg11Pmq5WeocO5PjhsZ5MlUfNhGJPXdw3L3GwvKVCanm/BENH8Yw
eNMyuV0WuimC+FbDryoWWiAP3fJacHDNoH0MgBRvpA5VZHzl4/hwIosBQvUiW/NK9JwWS1RToFGk
fKg6VfF+QbuSlZvxhfDYM9RFKZ0J+pUoCVa0u0n+lKUfYS20d0v+TnkOMxMgVfu04UsGIhzxgHsd
VBWiewsZEIlwavpq5ptWYHy5OOldD89md0OdkaU7TbmbrWt3+xpZC7TQwHHJoQjHLyNeolsNZFMc
0sbwC4cIFtxPFK7y1QDqrKNsr7Y38j8RKdwIZUZzGyyTs6rHSV91xh8fXpyedXT5uul1PKSj9sGf
mxx6Cd6R1s/wFObX0LnL2rUztopyGs1LU73loxvZfpS/68uxoTZJ9RJq1GSK2pKVWNAzsKBX5UGK
YCu1tRpBuXM5b8iXqax7UX0oDJ2RQ4JlQSMJmCMMslq5PVKUjjtYQYwWW7uhO9lVs027P2n4N0VX
2loRWLkZFos26dc6SnnDQ/EjRpsvdSVSmGLZnQmuSTzZOSTGm04ZYd3HfsKoROY92rS/FkJ4sK88
Tmiwar7FZisxSWNeOJFH6hFiAl2JtXFVDHdZusIBOcX5KXQNgbafpMO16CY2UOOo2fom7wIZi43C
CPYrI+DLPnuL9Gy4ueVLGf85sN8xgehmt7erNxMIRfaKyK1tT2IBYyDEOgsEo2eI1ifq26SgUF7n
8sMBpE8axNfpOUw1t4eGVkL+A47zmFuDLJjk1sXv6lvW+joR6rHgBlbJBXdT8Vq18PLd75Lfhvlf
l+0a5HHgPTGxtKlz0qrLYvzMKRkxR9v8evqe2ss4f0Gqr+P5XZ+p9/QwAUXPewIaVZofCRkKMQvn
esSvqgMr2eunEAIVnbrtp72MSj/V9igRnOmPVhOSv9lkaw8qjeTRY5Kka9BqhGQuuw7RQDOVBfqm
BvsnXSlT0N6jyYyak4SoeZZdtZnXvfZAUZbEGwmZ3QRGXQpo2ifP0+B2UGIKsTez4ofmPVI+cvZX
dBQ9GpxRUGTztbSSq1hfKWeUCtELltxLBBoNIE1HvbooxDzFJtMCj8UCbuJ26s9ESpiRq36afo7g
KrUa1JxOMtZFzRvTTVpTGUaHerVXKm7NkQmGRBzOp/ENF8Gse/LyBiwQgNLz7EF7FtqVXsyx3pj1
p7mcJAesd1VIH8R6qJTZFsxeqdjQvpjIvBgFYBEx1fU/kZ6V5DTr/vIsQRo+8CggVsJMlBKUDSbA
Qoc3jDZe0M01KbjMzf2qK46y+lOi1e/TQw8C2vgINVYzj0FrQn+JUxn+pcx9injG3fpWddHQRjXT
P44Nk//Y8MiizRcCeKiOgEd/69JNX96TyJt7JLXawy4+VJZaJHtx/Wopf2p1aR1qHqtVR8p4WVNL
g0luXatvIXgHVgRYvozh8mqm68zhf0HqFvw21WkUvxilXYFGeTmVCmcoXXEHPSld6MtE7nEFKquK
wzKjPTWzwGTAkqxNYT/UZgVeaPLRE2CsTd95/GJZX2gKVk54Jep2ofvRr7NTs/xGNZNAA/G6TorP
DFFr1T2imOubn4Kln8Yw5sfIlbjCCf28tXSxt4fJ8IeXiiegcWtEIL2xrstdROt0mriL4Zrtn976
Wb9V1Pd24RJxUBG2p8Jyp5OB4vOp4FQI11pcI+Kqp8moN/YTR2PIigBkERFTP3Mujj/Ksl2ImJgP
qTg1bDjZKo7s9Zj8pjGP7F9ZfFfIWKxF2Qr9114+428DhYQqbTPtM3Zy33jG5HcBjjSveT7Wb0g+
belFqlyVbclGUJl3t3SgZRfKy0HhFSj2cZ7PxBmbpm/MRIGGAVUpMnLnZAw4VhT5D/okk46htKul
9TTcWEPoYGIgOfVpw45I9FWLrSbe9HUVOGnipeFMJ9BVZTtQlF8zOlr8mg4qtNdQ7p4Jwidve2NT
Zh299eFDA4QuLN0zOe75ozhHdeE7y2dW0Vtf/ejxflDIMwtdmakkydxkgPaKh2NcbWT+QkLsheU5
y1EzX/tx71QXOdpTtbYKH8YL6rlufDcl8LZ71tbQx34Rs3TB1P7TUUXZyOPMSQN2vdU/Xc8T/hkP
P6W2Jt2MvLfwGCFypS5TfbCP9M8Eto0dgouua7iVAVwPlYH8qZi/KUXLHTTN2hgeVvXTGK9auu2b
aG32u4rXUg0K6qmWU9xtnBSE96hAC4Q6Y8jzK9a4e2/W8C9N/pUI4waSzgbfICtf/KnhmlceItma
HmO2pUhUjjnWvWdSteWP+GqfdjCa5LjStlzii4nnhJ4vxICCw5SnYy637KsZ8dmOi+nNsDF9T58L
9xOfnsxBLY6kk7UoZAWErHljxRvCPwGwrg7AarswpAgEpzjPkxP7oroiTgXRNfP98qx5eYvLD2nw
QdJ0cYtzjFLF55BBQdxkGa1jYODFmzhXGrfR/VC/2PppUDzyPpPs2s4v0GJD0vNa/QoEdrQKA5rh
beKATIfED+mcwCyrnkR7mLtfpRKbhtud0H536YGl6A5XVmT0uGUCoFc/ypLfCghTq5+gJ4tt/mnF
X5Uidmb1ZQOxak/rARTEurQuBcsLRrBVVcOqc0Ehx2h8yT7UPXjfJieksfcrpLs8SjC/KNvT/p8U
oqjptmn++//Qdlfs1zhDGwt87eZEo7WcucQxc9782fMz0U6giGZXTx+6hpnp1IMKPmvY4vjEXh1D
GCvfJByjLDribtbyjVNeWuk8cExLe4IKwMUOastMgeLX4LjHlr6fwl1i7OzRHX8o7uur30UtVlkn
XBvV+wh4zmppogIWjxlWIv5Z5h8LYUDPMJnXB1VDlDptEHrgUIZM5ZXlqQza8mKxYabGTwRWLafK
Wn7M4iLa21hsWgVJ5CbUroWDEsK5RqW2klLi8bkFBVrXgXogSoLdYUJt+swYQdyA3az508zfPno3
lpsRDfz0pCw+VzxQDemZB9HK61CJjlG+pt9IwQlGwc9RecAuCV6+fhfxbaFiYfMZsAug2oVUKHJf
/33yFZqdYLrFtLGgB1ol+asgZt9Z62IPkTAa0PxEAr0b7XGxaFjbiuhY2Y+s35WMj1SuxB81m3I+
kTqqreQL7i+eC/sCV9mTlZcFczhRVX0apD9LOyUPKcRVg9WpQRoDHZrqCNCgzauWu+aUIh2eRg8H
GouV3XLd0f7TQCBs4OPK1xawvEuTNV5tibMk2jhXCH4MRbK0YgSzmw1k6hpRLp59fkGrPqr8VspP
Zx8OB6+TPsh9TIcgJrSxwGk689AshBZcCwQG3JNmfJQixNu/JBBE0z7CdD0VE/eMp1DnA6tY3UJh
40LCg/9P127VFMzwBBgD6Q9fYVlCPYVSUB73Ucl7gTJpNR9T+7WHLAmxyzHX1XcUPJrJ6PZZYouq
ZkSdfzKt3xkbyKbNAs1B2a2xIZx6VtZTJPxuuFI3wDRz7AVHoNsUL/B00mRsJIc1BF5a8ZN4Sz7F
Kp4PsfWZav9i/a1dvifpxRm/1GoDjovnfwWz6fRkpeqYgJllh+ZTUW9xFwIwraEBAPwQ3/ptvSca
FCfG2unPOiyZkeyKmkZL2CNBEEfH3abeHDjwpNoCYNCatbYM/sU34xUJGFmHbjmQsDwlO3ozbsRu
E4TJmNg1K0w2K1XZ57EfZj+l6lMlz6itoB/fWTcL8c/4tGN/y8Ox7k4lDGBY/2oqZkEAUpZwGQYZ
j2wRRPqDWErG1lz/4eMKqCNBA/5dSV66TFRXVqjHr1wiWHwXZT/295SsR5Qwa7R9NQjhR/tPNJck
P03iXCxfOgIHDaarwrKyiwFXrL1RX5/51DO3cQonhNpl2LfoVIA+NGyGl0p/ocWWg26jGruq9cKZ
rE7Y3IEGxcsQfw0i4m6jjpvwwxQpsh0hExh/DLHBuTHYBxvtZoomi66E1QjRGNtUJiWvnca0nv/p
076WD3HGp+V81DNhajaaehpcznL13pY0LY0nVPSyzY2xTXjnynHT2urBGi8iDSaEI5mCGT98FPwI
TnaSkuNz89G39rAFM8uyl1nBQGOc9R+6mVBwXuXhP47Oa7d1KwvDT0SAZbPdShTVuyXLviHcDnvv
fPp8DDCDGQRJji2Re6/1VyzsMv6hfWqYC6/gjTtQ6L6Qt3SjMlhZ+JquvXJhnyviS4iTCxh9abBB
qSfNc614ZZLzadPvJdlv6rDBqpUZPzlTOHfytJI4EgvMHS28AA7mUiMS40m1mECamZb/1B4/9qfK
Bk55JxBMvZL53wYHUJQuC0Fk3LAhm7RK+d3YEHwnLNAFx+8MTTK8rff/Lb/i/Ws1mD6F64JbrJ7R
/wKarNavqe40srUPhi+6toACWhThXDco/WrU3Y+OUjCtd+1ERYG1jPVVJNBJeL9y963rb6mJpZ1j
CPl1ClcqqncKVrTyAkXSIamAHp2ctuLoKneTETpJUazTGKACvUXt5U4RHPE0beKg/DHC9MurDnpy
p82JmrBFxfnHtPiBfkUXf1Rjwem5ltgnzEP1BrSbUiFSszL/HwmYjA04ounUkI/edJlUvkqCMcA9
PGql/olfczwrhmtQBJPiYeBT+bP/9DFaGkm8ptqiGK8Mfxpgi3gj2LCOedrXRgeNfzaqjaL1uKZX
TaZuVf7bDq4fYepDxp1X8cYuYpxE1Ru6pDh0xlBzuBGHQl9ENddfReGozVk+LqPsq4n28yASpMzr
vbLI1F0ffUZ0ibAGcvpkYjeKpwLmPavddvx4NWObLrYySrhthoTXygEED8Oraba6trT1A/yQ131b
ySUjQ5WohjS6x9ZZKZ6Qd4hlhTHHwHJ4EPsr13wFezu90HKr5lvM+tBHRUKQQHcB4NasPR+xFxKc
casQvgaYX6dmZ8oXST513PqIf+BuLNA6Nf7pFQwVqMVQj/vFsffLlRF1y6A9G/UpBmRX6nPYHkdK
tDuAhjT6kecz6QB21DTzHUvJHVnFW8NimkHwkWGTnh6Z/qHqBaBbjKazBhF/V6IYHvEHohI/6Yc/
bS00cVgqIA73PiZYmeYiV+6fTXvEc7+oM0iYV5EjIuTUEzpf7VXSLqS4IOCDphAXo7sSSeszJajq
XbxK/TH1X6q3UMtVxw6T34LkbSZmyUnl/BQ+UTSrIP8OFUpLdRl2+b0cnkF2670bvdExXdz5tinv
I1HTpCPbLRXJWJIXE7W4w2LqWIYhqSUUxKig+osHoJ2tphYiE21BsvVAX61rrOyl8dgTCms/aiHc
oj03VQ34y9D/G1nALoqbZH+JrB0bHdwL+B9F/CHSBodS45UyFcsIl6UnWJ2tHB0kIbuMh6UwlyqZ
xwpRBBt4YWxPCZ8DZ0dyMftbpNC0fgnFuVAOFDczzEVZhb19lWpIGqOl1Swj7QNlNKE5ZFo43V9q
uSmgLyNNizpcAOkUPPpK8a5iPqSkpw4OGbN1QHRBVYcL4b0Z+sqaljU6yDp82Zw643jVs1886qSZ
TMjdYEdR1avFGdq/pDN67J8plU3W2mNG4nyuuTZm984pU77JaMB76beHqjx2v5MykrU07UQRuwDv
qXjyVzY1SQj1wG+DbiJDLYHnGw+8BZIdfqBP4fnXuW+8R2DvZb4gbovAWDTRv2I+onjLq+gvzT/5
UOGFM/+zAYaLqYqatQSkiefpQf0bcxhZbiL0oxraThmy+UHEGB572C4oBpxLIA87kzdMgKZdc5vD
h+MKP5T0xZNJ4pQ5wq+6SrmxjZsEYFmpe9qGZF66Gt9qrm7w8cUYICMdydwMhdIG+McgQgkSINFS
yzdljK7RQY09Stx+AM8+IQltV260nvXpYRY/Wm04Iac0+MYAFNF/8baRaqGJf3AOZbq3MqQOiDR4
U/cAV3ZEVeQHuhH2tSFyM3C/fDeaOxs6BG9arKLWBlxNHrnmmvLN5BeJTNSK57YFnCboKOEm7FZw
D+ozqJu9bX8qyaOKZQC2yK2taDmeguBcsG9LKRHozBuB1a4q+RxWc4PjX4tgQHE0cxvlqONRMqAs
pIh6KU3PyHhGw2XyXnZFY9HOr59NxPiYX4MGEJaOSCEj6/yUoSeyEligaQ4NlsNIP1TmrihCaKV7
FRcY3FlY5LsJdxw9teANL7UlQ7Kfail2TPlcTOinbkgD7ArX68XT3XbeM9SL9v/Ee5DDt4GjyTLY
P4aVKMY1nKBFKnXOVoT0lpX3PTSfKmjcqIAS8Tv3KzN6l/2Tje2mLP+qae/xCYATeHvyBfinDIuD
Rycji/kTEI6SJs/bhNEtwCeXdi8TfsZD7mI8LbSKyIixU3LBEi4ux5+Sf1Upei2pSr3Go1tY2/4U
pUcWGCJC+tCduJ/yfxlaqjymLxsgYtGnjjpdU4IgRbuScfCoUJI76K2EuuwHujPN2EzGuslvYlil
Csv+atCgCmqAZ6SWefeVokjxs7tUQjMDRRtnaCqgyg6KY5cNfyOqmuFKooI6bEX71refaoYK5otU
MC/ZaCDXfvnodYKPqKnmoljpot4a4jIYbzJBEDK9pTHGhFucMkwMK516WB3Py1K8bLY6u/pHnvSi
sB5JcYoFspmtNvym3mY2p+ij4SjhZhz+bLx3KYJQ/gT8NvqJFnYWDkRG8U7FKx373ygvUsYIA4HR
mvGXHtD91N+0BMl7tolw/2j1Ngu+UcKG5i2e15s1gQWeOA0M1nzAUfSv6r7RV5EvPuOcfnocCBgB
NQpMtxjYv/GY4hftknNmvcn91eOzTRHy0x4sr9Cywu7A8BDE1rt4YLxwZevHBmouAlOulmjglupn
w2oaYH3osmYpEQcSJJcQpb9SL0T+suSlmq5GwtD6NYr7NrqZ/h7rX1h8S+aPDomNYBCqX3Bc1+E6
CJdluBTRRhX3cWJwpHTYfxMhll+3/SgiEPXLgI64QVkizzdbu8IB0fvX0mfr2Y7arxbjsULNCgCO
foQFsU3udXDsWo4Qggi9OxiGMMuFld9S1DkF9i83DTe4HYf60jWeY2en0dCw7v9DC7Wu+wIVV004
nL2puC47oP4pvlmzTL3+FLNf6lMrZ9iWaoAY+NoT3OE0zj4LS1oIYl9DVlnImsXIAK4xwMRMUSk/
TSPL9+YvHA5Z5aaoa7oPP/7oGTnK8CKZsKgDofajyu+HyYLQAeWjuqk+pPCzvicRmuSDafCSsnNy
+YnWleRDO3xSa7zhCmCYlzlUmjVLMykjlfengiLRVqedjInne1MZZFK443c4bdSAEX/6JFNFgrfv
h29hPALCKkfvU4qwi5hnSTpYw5NyRrz2YbeSdJdI6hC3iLhP+R6MdBQbqqIz7SfsfzoiS1Rm16Tf
9+IjjbbK+PLIH6nF0VecCIn0vNYs2x5bEMox65kjpCzPsxE7/Vd/lNmwrFCAQWCp7V1DHVLwCLJ0
JeFqMo7COI0aJe2vNIFY2KDpRq6gPcBovezcZA7uDYZYRwJMRlc+8V5aGKalZwZLanLbT9Zq4nk1
5g5GOCsyUCQTcwGowHtcvQkTEO5rSoiA8P5p6UHW9wJhApboDhVh8MAXpg1PVdtnCbMoj0BI7zYX
Y7URwVHnxYgN15q/zl8tP9QzHlfvcVImwU3DCqYyuAxMODHE4ujfhvJexDoD7JeVnpV8PUvva3bu
dofEBANw6tOWTIe09qn0JmJjx/iWETaTs9KM5wgDY568guw7sq96vhMvv1na1fvcgEF85P9F4YzT
NFPzpDYqnyeDZTVQxCAtfOMm01JYl+i0Ei5oNmNP3fddsOs64GLO2jZfKggSZ3X97Fls/NZp5c2o
uVJ88fJnjt5yFFcdX0CE6l/NVmm2l3BokdxAlfW3qm4U1jj6HWLkv5l0Zm9MUWpLeNbqn5L8RhjZ
jLkAER9Uw9lub3W/r+pTY+wpdCSDyfxsgmsyyevKpBIGHRcxS33jtH3qWmNHwiHhXQel+y2lWx6t
QvXAx4oCux3XuD4W1Zc08x8d2lmAP6DNlgfBwramh45V/qTeyuiZcPw/aVj14hfwOPFcnRAHTWHn
YsMJlJ+itBcGkpsWAEK8YnVZBuAKj4QrAvm5i4lAOYqMPLDHqKGhKZ6m9N4Rs5D4N6u+YBUDiNS7
t2og6ucZmyYAJwtEuxlQNig9SQ044Xzb8fk3IxOcz0AyAvGlaF9mfc8o0pCSYxcfiQfrcY8n3k4r
/+HqNORva3TIv6eW86i2riLZDqY9vsnfoT2H+a3rnl2BMNV+GxjLJPUzVIu1kVxHzHYNqtyAH0VT
8yXFctBl/bKY5YrwmHaEo8eR/XVOiJ6sPhpvM+dDEW05vUawzBrdYsv0mh+ywaVLATH1WSVXxtyI
akcoPyf43oz3gTjBG+Hj+y7jglcNmli3nEm5sAEa4pi3xz5whnQXF45Epy7+X3mP31DknzVAZmw9
Av1utf8IdijMy5DfkSdyGJTpgSu5iniNKeVmfL60Jf8MTCsJPx1lLAqi4HKTBYeS97xOUydQbwJt
+RT180VUBJuxuWfNHb26o2aHstw2VIMsOYcK8WklDz9gq1kkygYnA9qQ1Lx1wxUQ35qc2Lyl6pEr
qv8wVFR778RQLcs7FDOUBhRmyB2WL3GWUQW7nC3nzQbRk1BAJW9dflc+0/jWtN2yeadgq5f5VPdT
+aFY3K3tsMZiv1JspOzOhMo+DO8oiHJ+X6Ac+HH0vdZdZzcLeNVqhNoxjlYVdTnFwIuM+m7sdzzY
H8ZBttdZeW6RzYf+3Wu3nuJk5p5a9QuxZQ4Nqfx180Klzm5s8NYsahVieI1duxQAUpM76/LHZ2X6
SK1v+JnlhLHHjStimBdUtYcPqrTvXc4rCB4wwa5FJzXakj3ndX9kP9RV57QhukEfhu8oTVe9JWAs
vcntdRigX/d68k01LdTLX65f4oI7Giipci0ENA3RY/SOQ4h2lzj48MZXg4SdA+kVBn+VQGRKnGLp
FrUz2YNTFvZaYvSj6kXcrfmqxOYbr8gfRP0LscMoiKc+R2KDIRbGO+3efGIln0GIJlYIQsquqI9Y
jiUks+jDhmJpoLap9Pe5rLpD2Wvbf/T9TrAYlvfbyy9VHVe+iByj/WBRHguBxxB5CQlRAVoMAQiV
hJyr0U7SV93DSJcjXu5gh0sI0LZIHC73ghQ7FL8KaL71XeWrfvoGrte7XwVFxbAC8GN/ipVdZhxK
xsNBf/TxfpQ2A1+QOpIOpsCA5Dopnc9Jj69xBgxO1Y7JU80qtcW9997LAE8NA61JEtRdaMcCuqq6
StORSKMlSzXGEk5B2sUN4lvIVJJK2lVWHZ/BLJYWq0ie8+uOPHIZvCGwT27+pYxZoAikG9UGV0j/
XZvnITkJveKcpTTP36QMY4b6NZrkoAC/Nyjm0qNaLEwmrxE1LNKEcs0DLqKTLm99dn89NljKSVAo
F2A+tfGpPMLoB123JK8ifSn7L636KKM/ERIQeqphPIAG1eZZlDu7ogzoTeVGxuDf7MVw4UsmVUHY
pzntpIevt5fUShHfgcQTdLj6LbSNxoeCYER3VXtDcqonIRbcdMRhkXso7z39iOKZEFKnQQ3FaQ++
MEsu0P1zvhS8B8mA9KB7YlGhluweG5NrdLZTDc1DNb4xs7mTjiPJOo3+UhI3gQ5a5M1ilFpnHJCy
8fdmqoD9548DLw9TD1F1/iLJcplJ7aW0imUuQ+tQZi0NsOHyWqj3tHpFUrXVmyf+7Cr88DKdOwu1
qXntzI82xMUJJqV19xE8lqBStLTKekIuoESntv7nR9OqRlSnMhigEhz8caNFAi12cCnlHbDZSrIB
DgO29ZrScoVbgBGc8SzWP+N02+aXqjr6WA/CkNsuyh4J9n8bA16puJJ3SdA/aumKaGUAMGIp5lhY
1QBXmuXNQC3iOajBMpk1YoTKBR4YX6MuBNkqbbctA7eEd5Pja4aOtCMNCVuYO3n/xoFE4i+bRDio
Qhjb+tB0sZPU97RkHeNUtHR38N0IzJYq+EUP3Yjjgcyk2NHRr1jw0FNkwGNBDGH+670CxQwmGH9j
ciB203EavJVloFoBwYgazjB2HLxNS9GjowBm0Qbjyy7j9Sh+Q4PiLi6vgPgoMbrVCFViTDhfQFwc
3JUZLJ8YqTD2cPljnQJCHchRMPDB0uiyUaMa0AzpbH7ERraKkHdlw3ueic0U3YYQXpWLI0b/g8EA
cTXWMVVfqgrW/HiWxLZvNOWdkZnthGYjwEzQt9bfikfmQVXHC+iKKNqmQb8dbbeejfkPf/xrrSsG
KxyWV6/iHIS5JZ9MZFdb+pC8r9Q6kLW4HMZH510T5UOUHxXBeWwH0ynLTkH0qarXgmx4nxeu4tYb
ByhIyBXGEVIKyAXuCZqdwAxLNeXKfcc3vYyUNzm5i+Zzil6Kfayh0UbrKaPWgfKMoLr10lvS04Ul
BJxa5XwMuLd8D7OQAeQyTdYpHcp1AOoV1sfZg1/IqLiqvziy7jSM38Mg2pMy/GMXzIxkFGZs1SQm
0At/lisUzNc+aRd9P99gRHsQ0Rk358Aq9l6FAvAVIZan0uY8ScEyCPg3MBt0abRJwAw7fGINhhXi
kkkZU10D+0Wha4SLzF9o/5Tx9dsd94xK7zrZ8fAKS498j8qgVE6wt5Ri4yGA7dCfGOZPV0GR1Y3P
ia0d8r6EuC3/NQTNmTwVRJVxUQsYwZAIq3JVttVGVrlUESoOHUNN6CHN3OjVsY9EiYrjrlQ/ETHG
SZ07VfVeNv46LG6WtNObTT/svKw4h6RnN3wrMuRUqbG8duPKIzw4rD7z+UefP4y6XY22wV2QwYUb
NorVea0iuIUYZFvdFarOF9EQCtt0/1ItOtW68iehZgpIaUagsmzBLiXrTTPOZWISR8MFQ2aIrjUI
Twe81K2ToEYANTVsbHQu117Q4L6D+IgIjlLDX5wRi2KemQL06Vuh71WYAySpnrh65svqDiLiuO3X
ok725UtltpkgknOMr42pL/340+z+N2ttYm7OkCGMkx0JYVdrTkHMjhkTi83k1ksByd/1ciIcgPB/
Hoh7GnNBbFLQNMOCL5wmEEWGP2jNQ63Mu+FVGJewp5AUBAyGPe7XNhqaLl2m4ifPfyc5xv0/kUHo
VjDLdfGNmvEkRa8A9bn0YTHSMZ9Vltui8UX/GfoIiyBFt0rFY7YvGiKBtJ3cOJKuHmX/S4avLlCp
yEtAukuh6WcaB54ZVB2LiMh2rc95iRxvUjJoi4MekEkP6CmjCbSw7Zj5j1mMbjv8I2YmxhxRIVAD
joHXN/+MQDtJYt3JO5qB93FmYrjqmdw1vuw5HYzgAGYyqyKxcrgpxo+Wkx4AWBVu8b/UzTc1YSR3
DlD1O4JbNKDDob9H6hzDumg0wDfdSfyND3EX4P1xeAma6xT8mOOFAVmV3iMLIxEQiIUqJukeRUna
g/zI44iwMWYtsnIpk/RBALz0kPZvthpjzGM0R4iiOjlPU82XoISv0uI6GWfBMkJZi7RQN0q+ET/7
7a0rrqIkvI/fOVlayAGwyC0aEzs8Wm0BYw4e6WjKik7R3n4hJ4gyzdFgRNe+97AkQgNVR+b8lqyO
cP9+EQFukaMSQFZwZM151iRRBdtY2Qa6Qezxc/AQn5HSCWsFHfMreNZL/Ai5Wbs6FslPy+RPGiMn
Bfkb4rttsH32fFp31K8V/6/0NkK+yOM+rXbDv5TIPmuUliVykXmXhWVT6kvxlaH+0IV9yDM06Jdp
QtIBr+YhqTmxNNFRr2AY6gD+hhDUoKFB8FfoJWHEGAf2pip4G/hpf/ICXnrOLUuYWHu3AtQS6UBM
nEOEJGYoUzcXPuapRJ5WptWtY4V5ah1MKTmDqCnr1VhAn2APmJNEOn2D/C1FGujL+dZUHyHSfdrN
nfnfkgKm5A0+pujekBLor8vmOLY7yQJP2qaPTHpv/e/ZY8B/SgRd2qrydimZWTXRMNObFLpIOX24
H41H4IpPxypuZoh2ckgJ9gwB6sEsiNXSCLpSsXKMyJFySb5i7jx6qFUoP+CGYQ1i48388jTFM6FL
nmk9yi5qKDfAdp/gPRht62tkCWi6dtvYCU51sCYFMDZItrxT0ogYEVPXxc/bNaLLhEfDv0/lHhR3
FOvYIqUfl+gMjIfNGdNSoLmZuqLBs8TkEW+TYWUklyQ5mP6BBcIn4gwaHaO4b21QTsAz9e2Hn1ho
MsEwB4c6CbMhWPOtLdZkvujxmsQmbCMjBEyxGVVXpWBTfUo43e9qec7VZYG3J6OO0oticnvuXKHt
hCrimz+nq6MPGfbVl90BogUOGN8Lygy7YAbXvnNcpEVzNtptld0bNAHDX82sXZVcRvX7SEsq22IR
OYkODlf8dCDsQzVxWzTLoMmPCUR+zYEtm//Hi47axySf6xqeQl2r1LCyTYPQCc6KKVgLETplNa3R
q+Nu0AYJhcxTZQWKo/cx6ty8uvoJLJK/LUqZ4RJvXnhPZW896EwOZ1/Ftt9zlQygOnhdm5sM7SyK
D4kPUOUDo+yzhhlPgYsfRfdvIuK2JiMcx7ujk3Q4rBr9XiLyb6ynJVeM35fYPzTh0WQOVCWbAfsQ
aGe7uegm9Iq8t7PnYCbOyCZtFB+Uaq0nedt6mFtxQpY58YqJ787BK0NyTLVrpf0LoCUk5VkEiLP7
nY3lUU+/RJuCwWUIuI9KsPaQh2hsYvwdtbrwCyoYbnjAkoZx6WTJ1yR2c+zb4Xseb1oIliZByLsZ
o2IHSqd4lxw9RIKdSjJ/bQ6JkWWyqu9V62pEC+MAIcwcxQ3JYkQ4UhDktrVPBW58z2m+VS5DeAym
D0QDoT0j6o1eLQSB5b7pUkb/aserr59KpnBy5N0p25DHgplJ03HoIVWdFXoevvX0zdPfJzCOlhcP
TB0vta8Sy7GSjMZFvdmRRBCCgnsZwzHeLVRmiorkgyxr9R/lNm7UW7g310qxDQPYed/fyeEl6H9i
VP9qQZlTH60tHQZBem84yBUsrYY/ezmRAswZ1DAfbXSWEwZfF6fZtgtPk3ezqrsZI1GhIZhHRMnP
AGYkJ6PwZJ1toLi/fTHjSOSmI/H4C1Unmbae9270xy5DOoQgSJ9rq1CqR+ImvWzbcGz/IzKAPXhX
BLXTIPc2GzG2zWUJ4ZfBUgSb1NyZJO/mirr3JQhsncWCdzu6WspbTGQDSTpuI03uiBw0qQnuqhQw
ZEImEeCZALOKVq3LqIJi+7VYhHDpL0xEC3zXcYMHlQ+cXpcGMwN3EprbFWE7BhpV40MQ4RMOW8/Y
ld77MOxFKf3Bn9+zOoOKNvDZc4nk1lKWc8fnKKiteGNYHucLCWA5MniJX1rFry1vg/hXCT9aKLTB
HLdtv8uqniW0c81UXncqvASzfIjvogcYLIrczVNSudu0/oykEPOT7SThpbAtEgd1E2k6CJVidBtL
tbfz01t81mADg5KhVS5Ax6aHbLF4yzRIE4k4wQ2r8VeLsKbAwpOighEZ8wZSjMRD8VbYf1Z3jIYW
lhATmxJA4dgrxJ1fITCcpwSHRkNX5gPweaT/Vt1xakaUJYTyg4i3GCt83VgKwmk8m5tKG+p9b/y/
rW7bgl3M9wzHZB9s28aVsgpxPT6aeqjXJfoTQ8Wnzs3bwfMydsWifmXkJuEPGLZWS8SDIoglwNEx
8GNMxiIR1bqYngY4L+Oy/zYhi7G1nghcsq4ZEZE3RuD4mooLjict0eodAhjHrA1KpclEIt2ubEz0
0jM28ggnoroDc+Xr3lLF/612TiXf9SFY2ZHFKv8cePxV0MGu/YpljjbjjwQGwjrCYxa3+Pdha9Ks
/4cJDjit9u6BlzrFYNDXlGA/MUfXN7RPHUcrlfGFdZdyMFk6mLGaphweMYp7zycfE6dPM4A/EnGs
IfgPLV5tc8s6xnQO7YpxxeNjxgy3NBuOorp6SWjSKqzhrbcz22/uLR/xS46BIckixzblZwj/RTAa
rgpzNXmIvKS7V8PFiOKaTdoyVcp3nLXp2PyUBun+Q06aQY49KV32iCLj0HOk5muUCdoQ2sHn7cys
WT3sbxMOmlxP2QwxPfDIliUlMw34PFxFxHXe8dDkFR5xf9uAoffNV9peYpGd20laRlx+JqZvG5mV
Xo2nzHjOIQuyfUjQEfSTh2m3XVoJQrcmJu/JpmBCIPXw7eBkwG6Y5Q9/47XNta08fXY5hk7wqSp1
G4rF7Hx8YDSA1snmNOMVbSnoeIEscSLHlb230r1MhJlR2us2Cc9lB9aWUkFejeqiI7TW/AqgR328
mCkAVqQtNWJrKeqhNip3Y0zpdrcxskOHomJIt1rUOhavsjxtfHTbY36UkI7YgHcqUc5Z/1OwuY9o
bJQOpzcB4Vzm/O5i1apn8vfcqcLgSxODSeJzlRB/nd8bst69+eMd+CNilOk61Wne2CIfPxUI0jNp
XNDttIvk1BEMmZma7pIJdAWtKPqpvH3wMWxrUMM5Tt1GXaAp/lpKDzFsrySTZV6UE5aYOZWzpSZb
OZRVcKZui3kQATBJnQYF6UoP+qvTv9pVl4QtWp3tvGpyS81hU2AQEYgac4hbtbkZXI+2wrLbsd2X
AWWkvbT023/pmIyLqu3O9NOsJnLkbNlmhVuTW+TYdeqwWawljSmJTdSDL2K26lrosYBJUn94WAu9
mlM0tDpHKbUD+/9bHIDWWyQ7HFvSqRmiHBvxQ9bSo8OaKmEpSLWMXBbSa8l1oxENt5rlSBq57Riu
CF5qybjWNGkrsfm2HCBPrV+3qv3ds6R6PMuRUP5NcGPcHbCtYmmpugNnjvlmKWPhzjXWAy1+RXrx
DFgyFYjdJlXBLDq3wYqD8nLRdX8mGX5TyeAclKRFgOv7xlmhRXtA9p0g1CHF2Z2d2eB4rub3cJ/M
D8q6SXdtbqz06M0E1pdqJsLxVw9J59V+xhLdx5duEUfTknqtRUcbVbNkJo/BGD5G6Yiwb1DRPlrJ
yshJkezWmVw8aRVB1t73OBmF/5OP8Z5auFkf62RF8WaYb02uk4xTE46d+yRhkPHTXO3qYVpHU8uR
b33aVbooBjyHPlndjXUtmv6qI/b2uLJr7mENrV37rNFYUYgSk3edPnrT3Ie+vUm1GlkAp1o6ngPJ
/h3LkPQ8pMlDfZAr+gDre2tj1qRkCSGsVy5keo2kUJ2tVPe8o9bJ1HdhY276yINJR9lQEh9H0wPm
XZT5DU69kLVH/JLXuswjVtdZ1MD1SBa1mAsb05eqvWLQKTX+bk2g9kj/6zJGrEEh2Aay08fUF9ab
eAwWQRMsyWpifzgrPPdtS/gC7o7c/5oQ83p+O8LQVPjLiUYKipuaYbmRdAfFCH7+LPsBKx9KG63v
b2VbP3SQIeGitEXpHQGZCFUAX2uvcsA1ipqY7VFU40AzWomikXNrVnzXGwm1r8bLowFT5H12S2jO
UT3GNWU5dv2z4KgsO87gMzSmDP0WaHdi5Uv7UOhMLtXDxh0Usb0Ee61FGEMhQC7Anz8i7OGa71FB
wh4M+x22PnTY0TZnVnvWF/Wonv/G8rsSxKr6lzRGDNxjBea8nqsx8pGo6pZ4EMqAFJC6wXTJumfd
j9h8CdEoQ2vVq9pdIh9jQkBFTrfTwdam+NUM7mUvJdbTCzcTbHYwk788GDXfWUWsnxzKDw9TQKvK
JKv3CHvFJsqIxy7NwxRGOzILnR5JlzTq8NpWfk5ryj+oicLQvjcEjj3fJuaMq8T2O1eZJbaIcuDZ
tb9aaxc4Rku7Wk259dFRrQacZa6Z/JY9keJIBjpjWucGWdNoVG39OlA1WAH8TiaqIB5GFaPsENxq
2HX+QZ7Lb3tQtmFDFjjPNYgshvmdRQJR1RByLr8Ee2GtOj1qb718BV1Gds69ooukxmpYYEQqm47s
S3NRZN+TjqsVeJcCMtxu0iooatfAu2CmJOxbuwgHogI9NKSlW+GJltNqO+oRK2u4kiC2C3WfjFfP
b/a1UKBW5KOGPUPkyTLVj16SbsIMPl8ZPrWu2aWWRghG63jYWCkFG/VbIatQgehSAWgoQPwnwSrG
ssTNQyJ62q2sfl/znpU6Ii/kSCqOmB7YMYzFpvezbdWhn9fGdYpkkt6YVcy8ZyBpVK1wXdQka1Xl
59iZ74kxItL6yUEgFcJrTY+2veYjzbVjpEM/c1gldnOLOuFosN4tTYc2GDeBbosQgKKUyULo89Os
io8J2csBHIisu5H4QRHOm6WzJDewiY3icJkue0vbq1brjtW+yi+D2s69I7+RqmwG5tlKvg1Re1GY
ebLJZKhr1pVtbEtSvEVSPpqgZ694x7tH/GqyMpla8rJcKaLbjgwnduORnPacpWYSUyHtqguV6a7D
thYX/rY3xr2QrTXdiOty3nrIrGOcpyWGDgGLtwOOPPT3ETHrWSy/2LZQpchuhLBQ7sO30H/6qXLW
bWTAYHrNSMvSNUELUDIfpuPNk6nKwUOFz3VrS8SdcXaNHGgRrr/MU58qNlv4ibAttxF8mSrwinqT
m8W56/2fGaqvGHp50bu1KFBYePnFnvJzBLAlqpXFK1ZIX216EUZEcDQslaWe+pBgEJyBo3wqa+DA
Kv03xJNbsCw1ire3g3BtJdm5r7JdSTgDzaEcp0jsiDnKqheKU7aB5saHH6GREojmuna6ifzQCUYQ
K4S7ZqiSSCGzambFzD41vnf0zPg895EmA3ubRB4lZlfYniiu1gPV05E3rRM1cgWiVTuWXVUxd35I
jBprsAwgoHCTYII3ZfVI4GxevwkGCfsRhdhHPQMJEV0OBUtPxY/5C5ljqeGyx4dfI9uCQvyPo/NY
khTZgugXYRZo2FZqXSlKbrBSjZYBBPD1c5jdjM171dWZEHGF+/HFUJcXhVMzBMhTBCQ2sDUMLFYD
FMUu242dw/Kgqga0gvj3adeFK4gsKTeF3HvoWTNMVhXMLBu3O5APSMebAC6N48JjKd4iGtS4Sbnq
GRVxPxVVevBIpnKb8EQhiaIuOMeYXay+WEUx+yot3Oqju5Vttaqoy4HtI9eVtzbQXhrcty1bgQED
9MSoZMw5i4NuxaJf9cxCRARnTl8F8FNEoXiH2cquTP4LsWAL18y2kcVchSTsirwjx4HUxC/lWFjJ
Xp2WDAekn3wGqc47gu+uQkfuYUa1foL6s28/guRNZ+JQhGLpg2IogEv55ZbKaBMH05vvkG8VKe7O
fBli9bbN7wZQWMQ2X4lHXixTgc4PPmFvEQk7URwGzvNka4wIiKaxgf+g4Ji1Iu7IkKsAx2UCI/bV
umPwGvThRyvR/OboGvOGVwGpM2yIAPhHg7ACucHWmhCyZ5Ri+HWsJDvYjv9rWt9pSVUdanciN09K
HzbKHDCn66uR0n+ItIfmE0zRtqc2+NeNv3m8bLkck3Cuj/SD6xNcGn1K+yWZ/FUo/pTzRwzuTdBf
zPN6Wf8zHbUIkUkMmWAea+5rjz4na1Yg+JYmThPBnCDnr2qYV2OOKszZHNNOphwR2Hg1drhQ3YDs
dejiJARi9n1Yf6wasCbSpGba0gw9nMjHEIZ1lymx9DM6+WCZSqAVnpreXeROPabRTo9PI06YKho2
kcZgs7b2utnuqiw62OxVh+bFkuduYPMjGAMGRDc2pBbZ2B0cSEN4rM448La60JBu+FdYgXC2MVdS
iqNo2OZWfwzZHXspnoUY46zhYSaaQyGDnYvWQxdIRruC/1MmV03WfE3jsHOZrHh9vXEmNGlux3XB
pz2SrQAIASD6cezrV9fL9ok3XUODGZob7yxs4CUU5l4wr5ziQ49uWozT0nBAMjjpBhbzZhjeQm98
UPQxIRWr1IdYayKFsEo4ELFdoF/IcKB7ex/WjMD8HmLB7ALyM8oGzOLAIChElcpyFkGykeqA7+Vt
dM4dPXPW8/oExT8JOf2pTMxryJKvI7xEMunMpnpTVOI5ReLQ+cZiSH/i8IUt+cbVsEtAdpR1g/p3
3j3AmukdaHLmoeF/rUmso+DEWHMeWlYuFmeEQuSrBigrkY6kPD3LKn7w0p/HKXrz7JR7wnCKxaC/
6kzljfqVYdPWLYGvIoiq2FHliLW0+rck9MejfwPe+zdWGxjc6wiRX9R+0AlSvYZPFPoYi5CZXlRE
qW06KGIKUEZ4anEZZRDvE/dQ6j91uGu4G3nmDvboPfQ83DYAovOBT2COM6RLCKbp0PvDb5sysMfe
lpLPEpFLqYeckiB8R+oWz/5sq3hTshkeS5ytA4sl/WmOxJEutxF6viipf4thWIUOTVcms/WI70Aw
pO4j6hGOHw+YnO78U4yPtDE8BXARGkgHRMrehT5TPGmpgcbZ1h1ZLp7SdGGAmm87ulO0BDb64ET8
2gi+QiGwWtZYO+CvWubzIJrNPIUtDKfbmJRouLHA1oWwLx5DS9rqOY7hAQXjXq+pdwWXfQW7hc3m
MeJNrWv7lXSQF0Sc16DFm+Pk86EdQ9Mj/bvsnt0EFh6Lv9ZcuhSqGsE9rMiedMHcymBkUDDcDCJz
IzT9NHAexyOYSOX+I8qZQ5kfZmOBsFg7A8v4CJkJDAj7iKO30In3o7Ye8vJW+8yXonGXsH71MfHm
SbEPLTZzbcOuOV+0xIORIoxCq97lOul8eExHRW8duT9GoV4bjptcMyi4yPDNTPc1qxE4Ul+XaTiz
XliA1QczvBVwToqwf84ma+XJ6D0E6uiV2YHs+FvPxkCM2U5reNrmDIgavYyZvvBj7tL9qqfhFDWE
sbJwBbK/KhWvaisWJTw+YxhXiu2/MRuEXO/Nimhch2pfAIqoM+Qppv/XZnaMZrUDtuPeiCGM8bTp
Qf7acNwQR4CgPJ6OVgrWj8+wDAXhX8WqUv6pwysmpv4RUXhPI76pFPxPBSSvXPPK7NwhxLfQTps0
ryjYmX7rjlgL87W1qOD0EP9BxgPhSPRyRiPekuaK0cxPnV2lSvTqlISZnl1Icni21HeVvap+OtQW
52NtH31TcPd8z4EuNlC+ylrqA5Y/0M6i9Q/TMO7cqgYm5+sr1TJWirDsh71PXgA6RdFCJcrPLZQF
P/OxPVA21/XdKBC0FPFGELMnU6QRHvPTtjuYrsMVEpJm0lGo0TTYKFadJHk0o7N1BIJfBwARMd1R
/ioCpChzkghxCJ3r30twSbUa8RDMi74GCyITKRRcoWmvU+OkJuc1bNqtNM1zH3sbk52jXUQLXVT7
2h3WVtMe8rZEBoTEjJHlvzrID6rmOZwvQSXxDmdri2Arc2Qh4jprVTWvKv0K8++pBW5Sl2sg3xxD
bJmKfm1O4T4Xahen03NQVSsf3TNbICbf6cKasH3hbDano8kMLOjcFRcz+qYcthFRl/pn6699FAQe
dNJauGdDsidJxbZDrpJnpzjgMgl7Mnx/eSgw9JCgB8V4mGihoDNmmcsdbJ/DBEwlNPc+tHfKh6XI
EqaEGFLrLtocxoZjanDGqpvHzl+RzxLF8cYgbwmzhOXOXcPscnX2JGABAWclwgIwItFWlAp3mX8C
SdP25TVAPMhdex9lt1QFdgI7ZDdC6dsADJq075yu1ECGaYX1MYu8TZI4P6FCsyHkVrcmDsSVl9zn
HiQR8p1+izVCxrKtQ0nyWaGMGxB7T0Ltq7hBYvwXtijyXbyasxShRfuiV/0lF9hTdHExXW9jNxVO
rmE/2GD304g0CLbfmqufGj/YBaa7snt503QH4xzkDiaq7hhiSDs72llM3qbTwdp9FHq/yioOU5SK
GRPDXsdSW25DiRKWktuum+9cfTZIpAv/y2a03ZXTw59Yb7vlhgC5nI87+0y5kaN4xJQzRIdIMaBN
2m/Hie4V6/dl5nRYfAIW8JauZhtSigFa2K9uf/Gq4hT66WLI7+5sqceU6MVHUWf7HIdwzwYICAIT
Nt41pTgfnftMOing/KXJtqzfsyk5uO3VgiATp+MJs8emxtPgO8MlSyYsnTgBEI2blsL0LRfJQPk3
gwWU91EhGTA79RjH/OAq424QtSXC6tWKmJENzqpFD/Q0CniCQF0dhRqSwjKw89nxP92iaAKmkd90
t0bLWP1pdcCyTzEnSn50WVL+KR66rrPB5iTDOyo7EpFC5kIy9hh2WE1AFFWwSWLClEi0dIFXlFW6
EWhRpvpcj8XV1Mm5Qn1SJPmzb8AhcE9pGIOvkjkReKlGMWIdq/g3LFy6WUR9EVua2s7WTPD2Aw7J
vgTkUutvUc4Uc5Sz2hgIBsRbK80JwkDKP/x2FtN0aHUrEXR7MTpMf6pNOoYY4gGBt8aplviF/HIZ
qNBAR0OVNvmnqOhvFhLghKNNE+059JxrlcZnV4xrI7W3qui4PzscFi4RNhe7fJmCZ22knBncS+vp
WP9xEeTVNSnNwxjJnYd7a0JjLA3tWfNcrJIMhom7NPvukkKcbiK4/P7k78YQWaMJ2HqeOZO/kGpY
MOmmtKY7hZCV45kWCCQPYjQXdX5IB7Fo+nc/azehzRUJPU65zaIlGTHmGOLPY8mEiDvKDrMRva4E
ZF9jQ30+I751jq5wk3b5ztbss8ZlrcKQp97ZaGCk4hygJDlB9kBnOOvVueQTEz2vYDCJVmKYKPAi
eyHzWUuOds5MGC+2mNk5wPVwV4vfkeAIg71aloidDwUlBVgMf4YEb3PXGeO21viRuYHJAv2ZDf8i
cAH2jhHoLwUWt4yu09j8Q4S3lbH9EtWxZLpAL4YpF32qQuEItbczyldvjvZOEGt2yKiSuQ/GvdT6
6kLlh9YCc5ntc3bxsX5l9Glydrto7DUy3fo0tPbYB8FDK+UfR8llbOzzmJT/LBdVUIE2U9ArOhME
qZS9ael4q97zDQY9BsPKjr4x54YApQra1p24t73Y5IXuvstZgC1z7I9G4By6tAKw6+FcjOrohUHy
MixDvFnAgp+40566CuNQ/Nnr7814r6tp0wcpezrCUlW5m+Ob6CmfTDNau+7414YNpx6lat3UxHpC
RdcLqmPukx4SOiRyNDCSHnAizSBN8p1eZY/GfTNMnpiG4sG0XIDK8JECqEwuEpFBklKr6Fw1j214
3Hi3VAOUZyT7nrNqhO3gqvBgZeY5J3QHTJOFmp3fPAbE14f1x1gZr5ZPJDbtvpa7u6y1QJDArgx0
e5N72pYB5oIae2tDpUo8sdEohBnvrZWhHklhzOs9HAwYujhxtUzu42RkgeEwbCqWbcg+M2vvkgXf
OuLNL5RajxylIdKDUVpnCRC/dcuvrlV73aHVzu3llFWnHG6eyfK30P4F5SMlDo/xLD5tTDpGQdTv
hMCH6COaLwaGuPkt1J5aC7YRN2eR4OiskkdHlo9dlgS2Fvs0Uluv/lbU+Z2cFn1/d6ht6FZwliN8
a9NbhX8LTyogmlevHN7LCS2QIvbcvtP1fpR4+mLd2JhYk7WsYtoj4R7j7gnhSnJfazNQgQ6rj49h
i5QsmYUfSwWoM7DIBHPaowyrW5qou1PoN62AOjyZQEnAPQrnMWTqyw67bTVuPeyRdaMtq44a0CaB
Qws+KuksJnazHgMHoTB7MqZKRh1Zwsg33epMG7LfWPOIRpp9AiL+JYz81o/4zzvde1FV/ynhlj1F
cgak6wdYnLRKIVyjqTBvCGdvboIkXhtw9NmUKDp6tcp0wFd5uLfEZ41DOuMDzPHDlvoA823Cg1NX
z9JJ9zoJR4Yb/ECAP7KIh/sb3nzMIZ3Ft1moa226z7VJ5Aq5RgaiahQiVy6GgUkWEy0N5WucX3K7
vOnM9ZJRakzKg43VlAe7IPGzoj0skUYjM7E1/7Mx0VYL8dBa/eSZONhU2BJyFG9MNDGTaZ2twtuE
UbKRPlIi5Dq2otJKjAcQf0hGsMmY2JwHwWSzcDgcuojdh4ipIWDeGLK5J7W11oX3UtY0Nm06rJsu
pEa0UJWRt5Lbnz6KALxdfzHlCREkV6eLHEy0I+5nmOt5otvUCkhYQo3A9wBAdThnD3WxmNO3oY1Q
G9H+le2LLsNny+/viiaUgSboRQMw3FAiY4ecxme/kUCaWgZ39MKXHCGISCOmmPLo81VXWj49DT6h
eF5Y0h1mG71tVw41rUy0K1MLYgJ72MJYAUf1Vkp6ZozhPQ1+bPRAlij7UptDsU0iehb1Rq/5R4eK
TwiFWV0xHKsh5qOQZ/LIjN61XmvWFRm+y2yQv0bP7tMgR6WeFkOGkjwcjga7Tg1+MR8OzXK+G6Nh
7RT+Slg2HkN3Ffke4dTAKqDM6rQriKSXEwQArTOWDt4fF8qrhVTFYdzVxe5d9Vm/zL05GgytSuW/
lya4QMoOR0r2T80XN6yzyCNv1+k1/QVO8XjwE/zrM5KatngGactQ3PsMzW7lnHHiEYAb4CcrAWP8
kx2MrOK9aCtKNvPYWONBVs6hktO5yrNr3qebIIc7ZjTWLjYfESwgs0UI6zC4QIJusY1djI2BQME1
nC2TkWcZmYtynjP61YmF919WgcF1wW6VMelw+dSdUHKisc+Tcx2BUC8IAMg0jz0VwteSs3M1Sevu
cs5GQYmsssIziiUZw12eQKgqUUMnbnPQmvbal/JM2N26opQAGmW+VxlyiSrp2NBr6aJsPPy4DnwN
Y1X2NX2qWdwdxbRVVRemYmf8LhgF9NfG6ASaLI51t6N3KhOHXjL/ak2nIuPCY18r6r2t9W/lWHz7
iVpOhXNozfjGiJuZEngWUiaB+4Zr3O8/vc/avq0JZJS8hpi1+QcXIoLtlu9GNe3DLv0rwpxAM+2Q
ok23K4dHIb5aPdJ//iPLCyZSrQzWusuoKA8PNiVR4iFLrDUWEBHDd4kvkQOSmBEDqttEXrBMWTgJ
LGlhREnrUYqVuLL1Ovju8uKIvn/bkGMQmshhjehPpOq5MgD/ltq00VMUzP5oPSLP+Opt8JkJcq6R
Mi3qXVSKVNKgxseGeQxZUu7k+E9Dx6SzgBVT2F2y9MS0U6YihhpTmS1ZNPjwifHzBFjV6rY4G0F1
cob8X+r25H2Djy3DapUaLeF+dr0uFBFjWrLPiSbmuin31Km4GpB+6N6uoKdxmo8MbaCcwksj4Fu7
kLCYb+kZyfWZv7Dc5FGnYkPYLwU+tGeLxO5aNg9WhysDhjcBS7iSIvGcs0ucrG6p6ciDdOdsCOrL
csRSYtQ7PjxEZNpKzc6otJNrxksHNRnnIEYuQ8HaFP3JEOa9jDnw8+IUpf46L8S/VEPXU6MG8hyC
1g0Z4gqv1j40QyQ3eEV1dmvUKMpDR+SiUWWaZSBiy642wjLyASNEICzamOYhQMR7P02PwYUcKEMN
I77w1hPV9YBQSk/ig+uyjkrZ/Am9RlA83OOmPSf+XTeyXSj6QxxbP2SGrUonOVSCC7kWJ6Nl9W0S
ZuWijwNOGVbBYvCqj8iPHnU4okqzj6nPnn5koU70LZoTAAWIw63iPXenx/xRlQr4myjXvAbYY7H2
sLZKGV2G4YDRNvzXBIAWKq28dFp/iTBZaj5XRGKebCjOST9tksingzEwvUT/+hLctmGZJga/gZoN
LU5UngfNfkj2WFrHssTAWTh4kEfQUDyVWcas26NP6g30CBRaoNeMw6iLjdmhGBoJgbO4SaLWvnZj
yjUFLGUQN4J6n4reXrI33zoZSW3UyU8FcZ2F3gFMp4pBQd53+lvgI9Bnn0xMtY/XDrcSpOHcac7C
ZrBRYnYLbPrbgTod0zVxiq29jCrMKGOcH6XACN3aqPPaHiNkMQtgZbSfPPclTwi1w6I5e5wQqewk
Dp9G6O+1Pjw6Z1aulMFG+NOqV/2n62j82dHGdaNzBm8X3aK+bHB1weu5aR3Ld+lY9yKot+0Ef0sP
904nrxOfe2mjSsmBQUdWhETjx7NBX8Xj3TY96i6jYLGXvXQVI1fHp2RTl8yXnIDFtaNXcwDDmUFx
78LkIZxoP3bTSz5pLKLw31TpPQebUFrAL1hds4VhpAy2TgC8J3IOOycABqwjKtwRTkiDC0sGfVZ/
s7H703WtvXCmupdbL7FXpspONsHRhg80T3T+p0cPonHIR53tQ4BDpTmoH+m9cWa860F31z0GxASE
2PrdmpxFXNKFK+3WAUUaKU1tp7l6OJicwnh3Rv85YuSWEwxe06WgANgZzRXMLPaJZmVaLyn4FK4e
OFWsi9AGGqN2ngbEFD1PTJW7LzHLIwdrimPVf0i03iI3wbf5Yivjikvnz+QkLuM72+pzndg7e4Dr
H3/YGe8ncpDS5uatIQdb6qjn6F/iQh50czgRZIi79MXSMzacMfqy1OmOiTvHvKASD2PyBEgv8wXD
dgsRaDl+1wEbILytJrQWDVMgG+DnYeShcp3FUL5qtsR1l9FLg4urjV1vBLtQ+y3hA7ZtuR0doOhG
JylWoUBMkm+3hdXWey91+T6kfETh+Br3qKOZkuqAWMqMFGXMpYPFYKuMyBkhuGnkFu8mHHV+Dp0I
XkhaAMIAFT3vGqaPOEHuETh/ts5ZWQCwSkEFEioIGN2zcIOJr4ZuWOFxT9VI9HR3LFNQ461/wvB4
DpTzaXItVMp49+riqXHh4XjJy6hbJLb/qKZ8cUMA16qFlYkcmF2RXvQbbfY5yeNosxEzsJKZPgqI
NCuZmWb7UtcYUfkzXWxVEYzlZQSCOITDDMkpESAjtEZsNacDtcgqIyYsdAggQU1UqnCpL0mDGs32
4qsK5dkOkZDqnU1Cckc8Jzt4djCoWjZGLA8x7lrX+pnmZYvjXPBtUJ9914Pzm3rtZSrnMTUKgyyy
fToivE418xSlfkbEzZNLzHmsWdfKa9imj8sAMoTJmgTGtGT3auINauv4V1YFUkm+cr8bz6RurAfk
akz7dyPS6zYmOYFHRLTeG6j4d60hFwtfWIm8M7f9OXlReyok90U+OsepR2vbFuwVGRekDIyXUQIB
zuoqIgAUEX/VAGI6zWPOwgLcDdx2TfvOwhHZoR9s3bHbirg9+IJD2dBIj86n4aINGagjSZWW/2ie
I45FxbbMURiBywKtaBryg3tfkjdYYdsQcnpvhXlrMrmrOtyzBsVtI/9h2LhFFStW5u2EPPnoeLKm
J4Kh9JGy9BvsoPilMuPPGjGrja722aCGp/xz8qf5wfDocVA7IFkYAIkUPYNN3WR2wBF5mwpJZKB7
RFCC9yCKL82ME9Nrtl9Cna2+upkdY3ZGAmAd2oMaoIao3Nhz09CjjAiolcOOQRnpGeCYCzwCbPuU
T99aWV2MwrtVCUP5uuZ3Rvl3TfLqaITF1qoIt3bl1bKjvUaWut2mrxIcg8JGlBOzhizA/7CZhDWU
61JpwL5iemTPggqcOQ42M1z35PrNMQ06vDez5XNPasgAo6h2U4YAXXNLJPnmKRb53Q/rLx+FvHIF
hggTPx0ILgd4F1Fajkl2cBbTYOjZLwji5ZT+8yRfqebtgZPdBlV8MTl4JgRim2RczH3yAw/JXHeu
hdQMqB/7I8ba3CU+S4o4s3cJF/eT8r8sAM02lIIGg5ZrV7+Opb936bRnCnm1h2oTttGj8qa1bwwk
qmrMusLew5oW7tNMUA1puNTBUxEksgiS9mHX8m7a+aUuAVBSqaJIIbQY1VgyEcWOIWBA6+FzdaaG
9Zn04bLO7HvSoHoeqRJGkFBJqlDVoUoddHLzPHIPdeyhnlE/jNh/yQzI1F7lPyxhvhDv8KcYcwzS
g5oKKcKNdgA8js7YwzDzun1ji93Aix9m+TGsmhNrqZUn8Li62lkF3sLTcZ6LdhvEMO8Szm6Kauyo
tNCO9Z5ZgE7aEYvrqJZBTCPX25i40dvpTgwNL8EybUI/DCry2LVgm5bRwRDpZTT0t7QgGk7qa6IP
oFHNKEQQrqbLBNhBYlD1zdnvMKmCDoz1ZKnciw4LcWD2YxtzCINorp1fbrju19Hg7Bpzr2xbBzKS
WSdHh9ZWRM9ER4+LnpyqtujWxpCRp8VEE1WqPqI/s1HfqqEhT2JM1qNpEz4jV0NWH82UlTd/TRJa
o+cug2MZmGKF8TMlvgu+pTHMXUPBGqHSurn7ygBgdZdJgYCZ1QFF0705tf01qvbNRN0z6smxkSCL
fSdCeCSomshGtun+lsYIuS/Vpn3f6Dc7mXaFTurOqKO0kWlDRKb903feuW26x6CDX5WF+DCk+e7l
9ID1DAhXqEqdEr+XL1OO0wq19xCXW1lM66ZkWWvE+TbASDjkobVWjTMt8yh6aT0DtxtHvAGjIRhe
kjF7MSVZIuzpOYQ8bSbNcErJstvZkfmpEvoxcL+XmIp8rSt/PXEQOZpFBQDNiZlEuSrxFjxJPf0u
Q+fn/wm/Mb3HJpmx4aT9C33nUQlfrkoNWykRmDsvGw5E9J3SePryRIDAZfJevByfettEe7JVN8No
vXLrYYAaIJyVkfvWeeNnNYVX5nubjMTIWnXbiD4NUWV3h3IUgDANll1RDHDo4R0JDMulWd0sJ3/R
8l5Hidh/MsnNt3PSfN8ogeJK7cKGw1R5c1+dIOtoB+ZZUIvZujDGzdMcg6Ko0MvN5LpiWlRGsGot
9SjzBON4Aieib9k5WQVmwig3b9TDc8Zcdc8dm50tUiZpHmLlvfUj9sYgTdUcq8bZ1ur3RrZ8gREc
sSosTk7qna1M2QuKCWI6BsWiYsQjA1ZTCLazbk8HkcwG2NrUb5FfNEflARjnT/5RJnvd2nNenZ7d
pK6oXVu6/CfNL19z+BO+giYgBz4EoWnNWieZ1U8zwpBV+6vlWLEV7hfgPEBsvK7+RiHyiMVoLbV6
gOBo3LRefRZJhf5Lp9e2wmgbqpRBUnFoIiQXMQr3iXzC/NIF9Y9lUb6kBq5vv1QnqdsfPKjfVLiS
pU8NFolfjXaCr3XwRtwHNoDBKmbyBwXhEVude7aRweOdyjSu/gwUmpsEKMpigE5G5kJv7kQv1CXX
I+r2IYjYGzJCj3NQKUWxKZj0xnH6rwczp5HllfOeFi6ZQUAyRcVyyYX27JHFfQrLV1IfV7bn72X/
3TC5CBjaYqWNA2q/5BOAPZumhAXlJ3iZa0gut1/Qu04cvRqde9dJFjgFj0kYrosK+3JWnkQ3frmk
n6VuBVy+Y0d38XVxHqRai668aAnOFbRHIV8YP+fuy/ZZ1PYTlPxKjgvZ69dx7A+OqyBMf0HNWopZ
tsECezLcLyvMj0QHbyoM8T25AgrR7dImaWIvIz3f1OjoSBxtvxtZ/1EQ4+4zyWPp8ZKtuhhOpYxk
sR9qh9UoMCbP7+rDgJPzudcRl1gSNBnzJMQPgMWbyhn3bpslt9qpK8zDJXqsjOzS8DmdQOOC8m8r
JrUEEjgEx3YzuGPggGlxrDg0m5Hwb6II8P+Wxr98Yt+VwvVooKIAuMJvNN5M5GaotFir8pEeBzoZ
71zNcvtPTh+Rb3JgM827o5ZdfW6ns97O0hMaCHubEHyeolBagNTrk42baSsopoukv4Pzj9iiG2xS
6pfJ3dny3fR2dUnkQl6uvKZYBuVXCao+0dYG8OyBFCg33AKaXOppvgokbAB/iWhYYQMm3adznz0W
XCgU5CeOTPYkbHyeKvWKIZXhY9yuYaNV3QmclVmCd99OrOLm2IyZ+88zhNh1a+APYG0aFXdzZHmK
QnVOSDjn/YaGHb9viiKkCN9CSNiBgxb7NsiV18FAg9szAVmA5VNm+GWRcMZnCsaMXt+0T2P1FeOr
igKfVvOfBniSMAFGQX8hPqK+zxcJ2jrHjC+MNXll6fg5TV12fD6Prxkmi6RhRa5xTbS8u1p7zpD8
ObgNY/7MGIsAOBSUbAx8QW5+9ey1SCZsj2YDqbjc1T6fB+Tpz8jct9obW3riwLTgYF4xjS7ZXDN7
J3eVtf3CcDc5tFMrggiMITDcleDM4d/Eb6PjbIcGEdqT8cnXo9eEH3urErEl7Rs6+MPAVNziEmW9
R5dVxpd58V/XrxWpARFbaTaMJXG9JfUhQRlA3tmz7bJiFVsok6hXaLpxtnDp9PPQeVGg8BX5Kzxn
nXeBuDKv+YiiPY9x126YmpB6Zvf7oV+j93lq2J5FTxq1UlH9zZ+tPFTF0dZnkFZZfRTJzmyfJYSQ
DutGzHRrUQ+sRqqFW5z67DnShwX6K/2vYZgL9sAwLwRciO57mNB7nKW6pubaMjZ2KEgn29BkPOm/
Lg28w0BYd7dls+7R8CTzhgd5cnp2ixseNx+YIO1sBPO1IOxC8qPfUrQMbbyfd/QYV5HOFvZr3d7G
+q9KMZIMfxWJBx6Nhc+sh1ixhq8wrXZtcqYra7AkBD6iAzD6YC+L4sli9kK/g+QkPySjuukwGMtY
2zs0BbhjuAYxJhw8fqPpXmeHwkdGSssAOKjm7wGbwMUr7LxhpJ+sW+PBN3iVWCC1VeXvtG7XtD9d
dpnkbTIPWD+QhvJWhFRvN0BPRCnkzNu0eqmPnMEB3NEJXmL2MAifAPPB8pDJEaYfF7DFF8YGGb1S
Ec8z8GmrrFUcLocSsfd2ajdDSCXTo8x+UpV4wqBCh4rWfTOLsth4ZA53A09fETNTRrpoLA3JHP8G
/8GEXN5/BcndcQ+5buBVtLbFjMuwChww3cpjaynPffKhZdlmmoH8evdESAc6GUP+b2mdI3npvHPt
VMGAqv1TMz9+zFKcpV7+M8U1Lm9i+MAfmeNWRYUAiG3DoU7ARxp9pfW2Nl+YCdocJIPFswQeIH3m
35aOi/elRORIA4etIz2JGDpsc8wDsteXgpVSRZfs9N7alyhRVjrqUu3L7oN7bmw6mx+AvW+0gFtT
deC4Y+n0FI/nkYUUbdhKRgjoelDp1R2v7bIWuC8sFkgxOVMu+Y0be/iAQrIGFrDwcL6FNgWMQy/5
3NjXMl6F/iYBwDAZV3PY9Uw8pjmlTb4EKGTbqeH+3DravPD44OKN0q/IW9cDbMHqVVqvJeIu7ZGn
M0kCf8Mi96qnOnRog78hocX9OgH66bQHhztmppkRKYvWwdxC9yC7xtBWBmwwA0AEveMYg1iBze9t
2/IcG28xswQDrkyanVmJoS7ZaxMcU3HpuJCHjpQra9m3P6BCrfYwRCeW12mJQmnVKcTvMYuZRcsT
ml8jNNdcj4b/2wzHaPyV5he41BpdbsmUJR2OWXlTykBVu01mF+ywr0dAe9F56JprWB0rNS1Ic9uk
CSB9OIzBqY3fwujXx88wJB8hrxXHVg9oQlTHztgAGuijF7Q81iWxn0m48fmbAwDyy7WOtzDk82nM
N1P/J6hkpqVvvtPCWhCzjYMYLlAl0Rvkw3rM8Mc8K9SAiuOIV4xYyzF9M0JGhaS+Dc9uQU3LJ5Lu
atoqEkUyCb3mrZkvDKa+zEWfUp7vMlhT4+1sYoaibYU8ZzzX6kVnFG9/a5izoo7M0jv0+yezmcEF
GbCGyr+G8rkY1zYVewC0Dnaw+S6JbmI53hioPBGQ23scLnlzbFD/acD/AJF27TbDlpxPPsf6PtIP
rf3TaJ+utuuJwkjItrMtti4r/VPiihH/kXZe25Ej15p+Fa2+HujABRAx60gXmUlm0ptiscwNFrsM
vPd4p3mKebH50NKRSBArc7qku1Z19c4IhNmx929ANtYXRvjdQEKmTR+0+nnSLJhPiNYILg+YLvRd
M3aFjWlm0FzUeMNqmvoUjxhtIJQZTQfXQTKaAi2pc+DvDPs5ytEguKxkfdZbz4lmAiy7yJzPTX1f
4FOif86A13g8zyuM18CjddjojLMWxPUAABKmfGbi3vIownhnoWzpeJcamxedIB5qO4sLJmlvPRM8
FIUujpb03FTVvs6eHGCrXfg4wypYnqZvQUo4zDpSLRqOlAChphc9cGZ4Dogcp5clb3Iz+IK1Wp5c
uohxRtFjpD4WBggu/aPZzSUrKreBwm7lQUfegRY62gUHekgcvF+FniCkZYHgv6nCpyH97KrntqIl
dLBoyEkOMtFz7/ZfBVX0FNl9aB28dgqSyhsnKQAftTsM4c4bWW0BInIyoGg5XrdjRyem2DcxndBz
XfkXtTWej1RteZXy1P+csw6r4YBc+36q032f3do2xGHrVmbiUGsIgFuHxga0g9B8dLDdz7PWfoRy
Hdixyv1sxOEZ0MVtDRIWJu6EkaLM6Ve23wx5K6C/AE2n4ARiHnov9x/sqArBAyTQWvlB818aE7YW
JEwVor4xwP6tECeEdT0DoZz+2UXDqQ/cg5mXj7kRfPVwy5GlyeKZSWbgmsAQGMDFpcQAiT6wl+dw
481N3aobOpxYWwyXWql9aDqK5AomRzJzNUInvEDzYh/gOmeEoIoRSEGN9wtoXZ5+Kdqgeoa0be4J
zm6xE/Q1dCzgA66epE/OKmcmpGF7NTh6cZNXuYkypQeWRcVPYEMQ4UUIKtXNbeiqQzNDi7Ig+ABe
mZ4pOA8rhP2q3P2IRgOc8/pKFwjSDbPmgUazeFt61l547j6RHmZmXvQjcCkA5iwg2ST+RSvKp7EE
5qaoCN+3ovYuzABN4NFXmNkXQ7rTwrb4FDUlZK0RZXaArSO5lmrD3wcF1QQQFeIso7rulXsxWMWs
fThBrhbsAMtmRxd4R9RiClCCb8WFn2n3ruvHBy9ty8vWBbA21hkgUqHf5KXzSRrGgFwRS65PC0ps
vmNwiqNdjtpAfSv5uZu4dz5hk0yD0e3tc2cQ3jMQB5oKVoN86kA/FvVD6jfu5ZSi6A9GknxuGm6V
BlknLSx3ns37PrfbK13zy61rYz3l9lDoHdO4pcjLe2q6SeA5KKsi2+jHq5BEL0lNiDLyzlIUEgNS
q61ZwaWmqXgooBE3kf5iWTAoW+4PQAO8UIutXpnOLi1p0uR0PlKbLWuGbU8RH2URNNwGB+MUJAbi
fLzMJBKdo/gmNTDqCGVyzTbwxOvS2g+msA6VXx2GcLYlii6FcBEhUgO0CpvxlGl3O1jxp5DiCTxf
eTHx2BkB549GSf8OVtg4Kx5y1dZ0x3OJ6GTVzj4GMQ2qAoVG3XHwsMCTAHKUhLAyIhjvBdFPkLg4
AuPg2opHExdOLUKFOWyQL8twWBsBk4uW4kn+JbTlYwfuL4B+sKu7bt8U7o9sir/5Jb0RfhvdnAHl
k1p7GQKofTYNgqzRX5pmpoZr383I/xFY2sdcIIWiSO0t7SbB86sFJ1CbFWJ3+U1khxdNwBfX0ttU
BshqBDhRcsZN1kVDYp/Y8hngDrBHld3Q2zLprsPmadIL2IbnncuzXPqHCGngMIJLjSub7dQQOutL
y633lq4/pz04SaA/AM/CXVQh6thAnpgceCVOdsvjGDU4J3pIK9zL4+YprHkv1Qp9FdQGtZoHjPk1
8bQGWRQDJnrjuRZuwU4kR4VNFl2i6qfXUiN/nAS1e1o8kc9RZvSDgUWYRHd86DaFQjwNKNzgDugG
xpX8PqZGNV7EQo/tz47oveZaGqGrf/CL1JzOylRHO7l0qCkg6wrUBfEkYMiy+toNAU9EegOB9ehP
ykENWxVeTALlTwg3FQm9US9uO5OtpU3xeUuxjXdKwNOCbmce2khleOygzSCqDFnEUXX4m8ocRXct
LhUyEC7L/Ryf5ArsUtZjp2TWgAR4q0yzzkEVDeVVK1veak0VUtrThUiqGzePUuAh2oChX2KaNoy8
GAnCmUnHM68ditj5qDLuTwwDjUHWJasUsMELtXiJY57LP7GO7J5K+SZDZoVtUoyjkBdNqg8WNfnI
jPET4P+55OlbJhctLRxWuNYAkcjavMbKmRa7RiVj1nCgQRU0wFOlD2asGSf9B0yGqOgBo0MUPiSF
KqnY1lOezKYXUIti1FINM/iZC7dAzy/oRv9Wjpxy+G/Bae95I3rwoh5Q/MV9UwtHgWRfODpYe6VR
Qq8OzLPXkjABM29AadG9768CzwHGQRnQDco7XvsdKqpmro8s3djTqyvpJJECO97EiYUachRKHSKC
ronitmzJrT5Lh6Ln3q+bMb1Hd5U3VS2SybrNUmMK0a6bDGpmdQ1y6ZNMTKmhKdyHsWlu8o527lUf
p12W7Oqxycdn6pcpFlN9j4MZisvsxlBYpnadSjC0PyhP8+QBDWMV29rxncPUB8q+zPiPou3dcLaH
3+p8tNwOxcfY4Y3sgldCBShBDXvaWjD0g88AttvsOml1i+sMTV64D6kmeRdKRe/8JchoijzABjea
r1lnqMfBg/pWnDs1cDndBl/CdvCBqRWjb5s8IQOd49XWadw+ZpXnNt9tt8mzL22V+/LO0PKxPvfz
vqXfa5kdHle9awuQlFVhPhQ6SpwIfFhRr/Zh2fT4X2t1hvRlSSsCv4cxtU3YNKVoLzsHYljP48ws
WiQOPeG7Jm9L1C5VyVwh2D7BZxahW4SfWyef9VCtVnniZ1YbenCX+WarkJDSkqi7zkNwP9SUyxmP
XLj5gJ1H6QQRtzgdrcz73a+HBnjPyAfMH03hdpyfyLUVNLlisBhYuvYez0jy81bjUjY9t6AqEkSh
9akqC7CaQ+3bH2uRZi13RZpQM+SN0HpxNBbnQ++NrQtAUnY8pXe//eW//v7f34b/7f/I7/Nk9PPs
L1mb3gN7a+q//eb89pfiH//vxXf+ScK01g3HkQpgt5AcA/z5t5fHMPP5l43/1XqhZbYtG8JL9wZK
ZWX+seZYChPt+nggsRLIsgxpmo5QSlnu20BJH06JHyAjmveFPCdL7rdj0aJAVDtX/1kk+TZSICBP
W5wLSEz98XTKJYAIpO3MWPe2x0MZ66OSDhmX7jrOcvpkKMIRYC72rWpTXee3cEt24Q9/jz3kHu/q
Q/egH+TZ8aBrn8xylGNIyzUNJeff9OqT+WEoB6sCFFS32m3YyH3a0bIdo++kaffHQ81TtVwdtmGb
9NYtkwGqt6HIdPOYEj81jlHcSodqHiVA0D0enIa4jS7LKuf10x+OR10ZoGFDwDF0YVqmtRxgDFAG
RBEt9JGLrbOvoaJR7rW3rdQ2xyPZ78dn2IYrlG4p0zbN5VRqaZUZOqVtvfxORxLSeHgigmGshTAN
WL6W45hCLTbYKFLDNXxCQJI7d+UGrP/1eE66YG61XXRiPa4sR0PYhimFLXRhL5ejFY6ZPpi4GXkh
8kOWJSirhOjj60lcnFiF86dfLA1C2axAGwSdtOdxv1qFdZO5ZhgALCQhOIhJ/6abc63NOigtRUmf
tNuE7Ffr9olzZG1xCBIGh8aKci1jMZ/KEl6W++ivDKb9LJqcjsx4NprdIz6tt8dXx8rqN16HmlfP
qyGWnQHLrSFUZ96buEUWpsKO8sPUJjd2jDmUfDgeb21ojmXrwnFtdp2+2G16ZQeuB6cV1AzY26C1
+w9TZDmkwi2FAhBM578QT9iOawpJT89YHMkyLBQQVsxIad9sNNCxGrlvOZQXLk2v46HWFqarK8eW
hiMFa/PtVA5WwiBmGGra47hVY3Xk4S42de3P43Hmn7xYlUBjHd0RjrTILhZxrKZ3EYVnSIXGa1XN
WrV6RIcnSpuPqqDDrIQ9nJjGlUPEJJTlEtcWaFK8HZsMvXqY0PLd0Iytco7KQV2DZlDOiTlcWR7E
ofoFDEZa725QTXJ/h1bFjhub5jx1snGvI/YczSy53Ean7vhUrnwyk7ekkopdLlx3sTpM9nDVWS0q
GqgAnWE/FD0Ynoyo0XjRiRlcHRnQIVPYHCeGvfhqqonJ3BUckLkcL2aP02abTE8pGNzjY1r9VK5r
cnBQaac09PZTgcQDR2fzqUo6apWDIKZ9dzzC2gKEsmKahmFZjrE87i3HtAUvHeC3qXE9BQnIjsAv
JnSnqSFCdcuuczxGTgxrbf4MGNw6hDqbI3HxqdIU6nUd0Sa1UcbU6Wxp1AGakAQE4bDj41sNJS1J
9UtI3ZSLxS4MpQblg5GS2W2HqH4Zy4ugu7PxlzgeaO1TGYq7TLddJVjubz+VmRluDF8acnrnf2x5
kpK2Xx4PYZgrp8XrGPNveHXAW7ljUrjCCqxB/klJ8yHoOwdJXefKnUVKsDBW8fT7VJbemchp8CPO
XFImO/4rVmf01UAXi9+RVLnSYP4RMcalntiH8e9D5VEai8+OR1rb0a+HO/+SV8ONg7ENKtQFNzU9
6QYYjD59MpGuOh5lfTwuB6EtLBCViz3WkUdGng6uM0IdLgKwwwt1J1FlTk8d9n9cUMvTniTgX6Hm
7/tqQJOo0j7zWSN5NfqXqGhNF4ObwVweMGEG2aLORFLXe5xIKgjINjx53YsfDaEjRT0pH/VkxyZX
ElwVU1fAexnBojswXs+PT8n6xP/7dy7WsjWRrVPZmHOW69iUu1JLztPh5/Eg6xvm30EWi3mYosAC
I8Yh4N+YoDMiKv3HI6ycbY50LcUVbgvTWeYnUL+R1HA4ZjIrB180DYP+pTek/VGXA7i5wc+hmqdV
EOgnltTK/DlS6q6UrjKVtbwfvKnxKtI7kpQ2/BT2ZbzrZHYIatD8x0d4KtBih7S0KqBTEqgbHcBF
NdQ1CMi0TP+zMIvz2qu7uHZCwjDJYAFeRjpTANx/IYhiD5rMnSmX2R1Z36S3GV+rN4unUFrffR0o
oQtX5z+Ls3huG5pW2ENg4fZFEzNxn3Kc6TJ1Iutf/TCvBrO4digdlU0wLz24MrUTHLKy2Knu1PNp
bYHDgJBgl3XFUlscXYEIi4ovznNQv0lm/m3wc3KeYMHuq/7p+Kyt7FYykH+HMt8eXaT6cRiDhKXX
XJ1F9X0UhSd262oEQxg2LBzD0pdvW+qtCjUKpkyo5kPPnInWev6FQbwKsdguOW2sTBnzp+/c71Md
HGSLSPvxGGtfXnHq8EKXhnTF4uyEPeQVZUz5S8PqSwuzryU9S6OyTxSNVmbL1VE/QZ6O/PBdJUCI
GGpUzPcYZJAdDDSFYb0imH18MPOELC4soriKqo2JacDybkyVE2eBTRRauXhOhltEk5sN9xiOfEBo
jwdbeb5iUwPajxe6RQa1+DpQFKzI8SFAWwDf91U6BLelByPdK5SF4Tj6Lwh3uAevPpkCnIq8ON+6
PFRt3RCZPkHzMUgC86YTVKhdD+gEgnP9ud9C3asRezgx5pXPKKENKCGFo0MZWEROUWxosj+k1/vm
OYqm86YuTnzDlQU5L0NrPo0spZZPWcq6dSANOvJWDQM4ipEpG7v6JUPLaHf8A64cR8owdNcSkg1s
LF9gGlR0mANWuelqA5X3YrLv0wE5ZYTch6vSrQ36aAGd6uNRV8ZHVKpihit5qy8v2ywFMJ7TjQGM
nSPQ8FFJTObRrzgeZeVDKcPkZYmcvWSRLo7aWpA86DFRHJQuJcgiD0Wp4yFWNpsyUUCiuo3eINTv
t0fsgDhaLUwS0W7WB9FEroNRR+UY4Slqb5r559fFm3DziF8lo2FkSNmFJHkdVvfoTsM5DaGGHH5h
UEybNadCjjAXF+FE0RRUA1F4BTaQzLD2zJxPZLBncS+fj8cy1maQHcO5y6HlvqtswNzplJ+TItdn
BjIgQJC2zkty7uyg62ynZ5pyGO7JeuvvTj0i1pbHq8iu/nYy7capNUBhHMewuHtd0nk19sdHt7bO
X4dYrMDOMVVnZHOIEkhOjTClV4FV9k98sFMjWVz0FsVs5DC4I810+h57xIvG7s/fkdQ9bbo4Sgjb
Wh5JnWi1XvO5Voo4u9WM+0pN15DyTpytqxP2Ksq8Wl4t8LbPmmosiOIPLpDq53rMzhL/5/Gvsjpd
r4IsDvCs9njUJQQx0LFCmCe6NuP2z9/1b6Zrvr5eDSQ22joP5i+BxuwsOVFdh8344RfGwTWhC1fx
WjIWh4/bW6SSI+MIq5/Se+nyx//sv784bVAuCVPgVvgXW+1H1eBbNyNej8dYucapMv57DPOCeD1P
Y8nJ4DEG1JNxFmmMOx0FyNFA9M7CEI+7D/Fs0NTHo64tM0dxAZGyGDZ1urdRjcZRaP0T1YNgYsQY
a+hQMJpTYdYW2qswyxNGek2V2gUTmI8vBk5MundilZ0Yh7s4X7SgTzWHrj9sTqSi7CuBOFVXvhyf
rFOjWJwueQjzBKwG5Ub5UrrBjoT8xCJYvQTob0rWMPeNu0ypeD1kTjEfLlTPvQf9TP8BY4nukrYF
vjtLG2zGa7Sxt4iz6Gp3fHhrGRD9adekc2yqd/0ss4NIl4Rzd2J2kQxRbK5+l5iFT/5TGJ2o3K5N
pUu5kUiWbVPwfrvugrYe2njwYTiSidMWhBeenhjO2pKg2cJVymgktfy3IdpyLCItUNwFVXFVT/q5
NyK737UnMpG1a/tVGLG8PI0J4GhKGD/wLiB4Ml14NqTjhRaHv7DI0Qgx8I9zKDEs0xF3Up5tl3wg
WblPtZXhyoqgb/cL7SP1Koy1GFHbOFYzRoQJm/AMlMm54amzodVPpAR/nMqL99mbOIs922jtaObz
egvqs/JndY212Rb7lG0nrvRz3JT2wYmIq4sOBprgpWbSAVkE9DP4G9AYgTBrT1U/UxHTs+NbaF5T
74b0KsLihIimwlFFSwRXpB+HNr1B+uhTW2KVUkE2Fpr7pexzd9ZHPrGf1lYhdSdeEGwnmi2Lxe77
sYzyLEDZbcLvs9LjS7M1DklaIkWAxcnxUb4PJnm7g0CgtejQ3VkskMKcYscJUXrjENO/NpbfHqpw
FjhkL0QZmNeZr3c85PvNTEhBiwzZZ52m3OK86D3YyOQRSKG6/oN0MUtwpmmXgbM7Eej9GpEUcehE
u2wBusKLQLbyx8aDLLgBnHo3BOonIlPiRAzjVJBFTpQn0ajyqCtJ9W3AeIcQYsoZ8l0fWnwykCvB
V3EHje9E4rqCjpjHxoOd7ik4gmW/1um1XA9aSELcxC6vCsgO1kZLPf3exhTrUVRG83teGFGEDBg6
OVDxshg1K5Q3NqFQ0an679oyooVFtQRgg/OuEQmYy4/9jKnOLXWB7dnGgOPVBzoSM6eAV2sT/jrU
/FNeJVfBVCR2lxCqxy4QsIT1CbW5E6eL8X7zs25Mh3KWbdKsW/Y7RQW1FEkNBBD30b09bGzktNBa
9XFOjdV1urd3w9bYYsfc3fXTdS2aTY/VvL9LTnzntb0yoxqoRekcdMslDJzNrV0UXKF6SxMwcdlu
h8K/1k6mxauB5j7ovCXBtc1//mpW8b+YauB5ZCeeh5gZCH3ESFDvoFubnRjTvO3eHqzMLX1QioZE
eoeNAr8p7LQXbMteXJITO5smSO6j2n8EFoPFeHIiL36fjc/xwBlwviGoYC12qASOqIUl2krN5OlX
cmZTeNWt1CA3cUS1d0ON42JqucnZ8XNufZz/jrs4x1t4hyFfjZMhbKB8lYNOQw1sxeg3ex3ad72L
hgYR3V+IqmywB5IKkbm8GKfR0PCnBRKv+eprF7t3FR6AIxnIrs3DW0A0h+PxVnrBQFM4ZMHxzdiz
ZW4G90OLcrcpN0nsmrcgqXyIYmVwiXwE0otFkJ/1Igm/Wmk3bueWyxZAOPno4NZYfjXZiUlfW8ev
fs0yhUsnK0aElF+jx4dIfUHXAW3tE1O8ku28GfKyBmc0NeqOBqjtBtrmpkVOeiv0DchU09gFCAlu
AaAjsHeqRrt66L8enPl2k2LAJ6LAJS4Sft/sMwTEP1fPzTY+R5jxxGddO2Vfh1o8w8Gk+YHhEMoo
kF2u8UXJaIudmMi1W4Nq0Yw3muvs5mI8QqspVkUcOi3iK9Bcp24btbiPJfWjX8WnurCrSwNoiYta
jAXQaXEOpFOXFv58ljqVxIZQK6/6ADV5AOvGL5xwHDf/irTY+RXU+CosqdEmKu53ulcmZ02pDzvw
+JtoMJ/81il3x7fh6veiVTHDS+iPLZtWNLImHzkeius589mP8qacpi/HY6xOICnHjCwBt7h8s1R6
kgVtNROT2xm4nrzoiIFleXMi/303FC5dGi/ziW0D1V3WMdzWbynWU8SqPFvzz9rEiR7bJOuSE5f8
ahxLR/sDNI7gfn27m8iQXBDmyNqCPvPQr7CwbIS5XrTlzfF5M+Yk+s2Nx4hcsiPOR0VJeNlR9v3c
kE5PGQBlr/q8HvMKrdou/pY7VnQVO1BCWxFCHB5HpJQdGPJ9Bg3yxI+YX0TvfoRpzrkwIL934GCF
vx6wYKa1NLAnbjNsCsMqg3g/DfaBzs9Ml+7gw9SG/yCmWXjP6QSaW5p5anusz8fcu8DtWgeHvdiJ
hm6YtcxS3LEax0IsftJwLQkwoW0C6yzv8GBBpwU1SKx1DoL89zlFC/nE13+3mE1BlmPR3ZjRZiQj
b79+0lkhoDKykLqDKW7I/rIW2YUt5CmM2TyYxby/CbQ45PpY1YmpCASCwN/amXVbIpflOD08qRAL
m1A+wbKRJ47W9eHRkGV84n0HwitsqKGOVW7MLsYWIeJx5ST+rFjjhmfHV9aJUMuCYBZofpTYhKoQ
hynSdg8H+xIjnxMn3Ptb948v9q8hLeuCZdG2kzcraXkYAIpyiK5rVO0eq6u2GHucuXdc/ebWjc3q
rGDRAmLVcVEMxhRd4dJ/+oVBI5vGUpXW+87B1CAC5LsklVqnf+zFsBV9fDa21sMvhAH/6wLnp6O5
zOY8VcMyySTPPAj3jdjjRbCLMSc7HmXlJISCYfNEnnGy7/DT2L9aRdw5aJdg2JYYJC5T1Pw4HmNt
088NRbqjBs4awCvebjgOF612izkI2hgYDVv9Y5x1H+1oCh5BD8p7H6ITFqx49T1QM0OOwRiarjiR
17x72M2LiMYCmT0MHiUXh/441B1SkFzNVeX4+9LYp9pzfJWxqqpWFbd+o8YNEpna1+OjX90jr8LO
b4VXz6vCyuGz6YTNQRAWM/kf7cVZtfJ4GGM+TN4dNq/iLE5Wu/Fg5c6EWKkXpKIZ+hTTjcjVbeLF
Zyjooc+SYBs8mOe9J3ZGq18kRXWitLk2xdSeQWnQVZsTu7djtbM4ixpBFlIbTyhnlVfkQkht8j/0
ujLEliQiHmaA/ggo+lPsincpJd/X1QEYmISnFrE4bc3UT7q64XNOqfGpsQwbz5zsscV5cquG7BQE
dW3jUDCmyM971gZi93aoqemNdTqfsmWVXivZfJiK9FT38D1Vah6ShQMpPKKVp7mXymkM4eYhf1lF
MMMdUdyMho5chR3n1z2ImBcHDvNnLciHGwS69Ed7rIu71kGmJY7gl7seN7zZpuqmTFT2eHzJra3s
179usaHS3s6DJuTXjT0yMkMDirL6GPjqRA61+l1fTcJiAwlfQJWRnLf9rApEKZbavNgBawSmNwy7
XxiTQ2LIaQgIbInkCHAXCNuRU7fVXaT9qrMQSQOwVL8SxqUO6rBQLdBGi9WTK70ErY2MFiJE2Tic
Z+iPRu6fxk7N6+dVmPkLvj57+jCbMAUCDRPP1ewen6gR9BnYs/zHoFmnSpOre4JSgACk4pj6snTm
GoZjNqMqN2Ec3OrdeJZEYXDinFtddMBg5ltxfjgukjdctlB+04Jqg2p1dZ9LZH0m00t2TmueyhNX
F96sCzG/Esx3uP0QqnWp2RrD4e7dBEbwSevi58gSX5s//4ijxQWox1TzO4EK+WJYQTmVqZoijDY6
VJ5crCwaoy3Pji/ule9DQsFBQscOPN2yLWlMbQG4jWePHKb2Mm7Q2kJXpTiBOz0VZXERRXBfvDRL
KuQb6/spHziJoj8/EHAbZBN0BSWP7cWRELUp3uyBrDYj4iaO59N7dP98YsS3oDNicbjb7yBdXpFp
U997s0LyN8t98sxTLYqVhUwA0HDzCjOBfL7dm5ret3pQMYYsekxi1N08hNO0YPdnP7lDo5EqC+VW
MK3LG5lsuOQ6jLHTCh/L6Jstkj+9H3nM6Q67g9mi8ri4dUcg9GiujlhHhq5122qavbNH3T6L/KE5
Pz6W9zPm8Hil+O5S2xRUxt/OGNZTdJUsOhpYzyhxJ9DrNdEfPx7k/aZHynk+WQT0XZN6ytsgrR7W
euMqVm9loSMB7hnXqmiscIiIRAabZZiC4M+WqU1izgcAj0H4BmreUa+OaS2NpryQLIUAAZuNqiy8
IAwZb2AN7Q2jjucb4nE6Cal/v1F5nfKKUWiogEpZDhXHaaPwbZZ42yXR5ySguZ61gTrx1daiODQz
qRqxAN9ddQP8NEf6RBmH4t4L4yfUS0+RA+b9/jb3nTN7AZscPBfHweI8iCMfXWMnwv8Lb6sgwXpL
fVZZej2NXybt+/EFshKLk1oCUGJM7zkChRlhfWqktEmdtL0WeK0jipLjv0T5BD8y+qdxGDW740FX
JpGTm5vBkqwTDqS3K8TM2lqrKqTFtKRHGcqaDGCSIr04HmXxhpAWKgMceexj3rVwopfziMlTyf0Q
1pvcbS8aFwGagPIE5gIPoNU3EVK/A8qG4ThdVJp+LvHv+Sf077/eiCvUf4gtfMuLsQrxvFn8499v
wm9VXuc/m/+e/9q//rW3f+nvd8WP7ENT/fjR3LwUy3/zzV/kv//P+LuX5uXNP5xlSPKPD+2Panz8
UbdJ8z8yEPO/+f/7h3/58cd/5WksfvzttxfM0rMdwvBV+K357Z9/NOtGmNzqXIX/EpqYI/zzj29f
Uv7m/Uv18n//z+8vK3/px0vd/O03zbL/yreHx8o3MnlyzPXR/sc//kj+leK2ACPPtWjMULDf/pLl
VRPw15y/UhRWLB8dbqrg73NGo4X9x5/Jv0JzQMiCsivtMRJf9dv/TMH9P3bYP77OujLGEvg0X5XE
dubTEww2MOK365RyakJPdcTw+qy4iL77V5yV41d0YraohJ1L7L871FwP+uFUQr1skJDSKEeCHJz1
AsAjLfGcyTCOzBiRxV11YWziy+5gb6Ztfo+q4f7VZ/nnqF/rfyzrGXMsl7677fDIpbO4pCRMURHF
xYR803jpH7Lz7mDstT3ui2enIi3e0+hxkRNanGnwuByHhuvb6TRjHBjGTPy0981FeonY5jnivAf3
xLZHBePt+UkcBWeZpSFo/KBvsrj0Ym9ywyzBxdOvOveH2TTGM1ZZxZ3d9p6L1TZiuxeA7r3nHLfg
r0YO7z3oNW2fmhGAbavwmiu/GPKfbpH5l1MBC+x8wAj4trXR7tE0fH6goTWVTQdUynPP8yZ74/gh
V3lWmrjRB71x6BPU9FpjbB6B3gyPaaIKfdMCLkakL0kPVduo20q2VG6E2/1oJ1zfgs4zLsUQNBLl
Lyv8XSugiAR1UR1Eohk6o2mRNdJHr/wSV0bLzdMXVwYH9YDhW2Bf+PABDoIVnaImgxe9CMbyQ2Vg
zW6gp3vWdCY24U2j37aemd3qSSf3pNAF5pCzYyPmXUi3RbNlVlhiM1PF7TyDVot1Qlx1wYPu1HKv
p7q61l347brF/yf13P5oWAmmaV2KptUupzD3ENdlQEsxrMdrVaND5jSRsy97vX6x6kA/mJXV4S3B
iAbDwwWokbjXzaKglo3c5F5GXvO7lul4I2nQVXfQ+c2vyqu6fWw00zmO2iOOMWj7IC0psrvBV9oV
lknikNQVw8hofaBCPTnyULZV8zX2VPSkeqmBTxyM6iDd0brP7AmxSaM28KN12q+9r4+7tGo/WiVt
DTo2bXYr+6b8UKusx186rZxvSqbqU6OM8cLMEqyau5ENOUlrN6XD+NT6VnhZo4zynYpBEWxzC3cX
UnnvDhkq88roRvx4/LLFTz4vU3mper/3kTOBQosSeoR8ZFqUEbabtW9e9FPcPoDoNa/cbBg/5FOi
v+CtgJT8GKOKZPXW+FAneXlnu3WEzbVIrQGlan2y+Kmy77ax0w5nOLOWV9hfdpdJA9s01rIQBwRR
omyumhT81RQNPnYjU9l9qfCCuSutwG23vpWl9hZPvfQW+0/MgyojH3ZeLXHzdanQ6HHYa6gDtfV1
PSLLt/GwnMIYMsZVaatrdq42ejuRtNRa7m8jN8t2bpDpVxQOurvUrrtwWw8uAkNVp2HOYkZI9/Zo
lu1lXmaUEh2/uysDu8VdI0+VSQPFb+UzxhPOQ6ua7twHzvXFzmPtuS3c4pPe+PTpmyzDaKwskLPW
ens2Weqbr+TFTXthYr39Bc+s4tpNdeOhj6YUCUynabeuFg0ffQT4kDc1jdbAzLtB9FgYHWvIcmxE
Hv1aeV+nLor1My8TgY0rkVfl22Ro60+FFUffDfQMcYbxlPd7MaKw2rr4JKVebn4Uw4RYJn605Tmu
VPk+iXLcLYMk9A9t4ourosmm32v2z8EYjJnHE8ZIH4yuKT/IEf3DhCT3qW9GLhcznsDZesUVxFq3
2ZMe4okRo6mvn0krLH8auY6Qo+GPjnY15lLzN4URckhhSxlWF4HVlWIvKjmUuyRLu0OJTONNYfeZ
vkGnOP0aikBZe7OVyJPWeH8HW9tPEIPVE13Dw8mPAXoXFGOvjdpuHjXIXCkqwAKl6g7d15tIhN5n
V2bjz4K+o0DWPE3dM+V5FgIpaRI/uGVV/DBM3Dg3nUt7KiMduxzMRAu2FW57Mc6RAyqLWEBUNxO2
Rp9rKZs9GhNoFqd97F9FSEN81xKMGDfg6ZmluK/1dONNpnq2sq7GFzjEkqHnOUf1W6oEI64Okdq+
hJMsQ1rjqL5qh9IWNZY9TjVB+4agdqgMOR2mLOwu6VVaV1ltYpPijBLL49Qs0dntkCqkrKVvTFGG
vxcQ0e+jvI6xJxdwBjYtwCpUsQtbwwXcm+70YMQ5Jld4yIDSOQ+ll1/qdZjt89zusU3L3RE9Ryzr
9nHsxDbChZ13aLUU74Y+aOJzlevG94qkmePQl5etZVAVtWz/cQgj+SExC5BTdmaoOyuiORVOvv0d
jXod50IOnwwng23nTOVjKOr6WxuY0Wffas6wWsFWUYVYRYZBq+31Yerh/Jd3SW7khz4fZ5FVB+H4
siw+kB5omypHUN8nLX4oKye/BnZk7vouqg5/yLeh3tacmyGaZ7somPp95I7OUzeGmP8G8fAdjd7y
Ip665oNlVdq+HK0e7LZnqttAaTXvalbOZVj09oXHL8RmM5TaTww5giufxjiEDKFrH8vB8J/suCrO
8DQcv2fI8R2wuimudacDWtG5vn+J2uv/Y+87luzGlW3/5c15ggZ0U7ptyluZCUNVkuhBb//mfsv7
sbdQ3UfiRvFutKqn70RPTiik3AASyUTmyrVwMCVCFISzInqbdebimKHe/bDbGArRVIZI5gJe/K6q
lLt2NqJbC5mOMzaNhJBZj/s61eI9ScCGYNMQszIJqjOyS207BYTDzLVdopoxdERTY/Khc0TvaR9R
IM8JeOblvk3uihL024WZT6654IqjJbLk33N1nJ5aewkraPBQKDJOpnocMlDRh/j/pVvhvQ6p0khS
HT1qICshZ12QNimkWuQO49lRSKJXw2rzgxYZ5l1FUuiRyRPDWxXhEOh1ijE5QOmgvDWYOMXFVq7j
eZSxlRVkE90eo4FXcgxtGxXiWcEC3bfHDN/yHjT8RbhDbUbZl2jufwMQHQVoQJpy5LeGHh1ydbGC
fpSax1a3qp9FXQ+PSbjInZ8rg3Ft9nLt6S3kpmUjUp/GBhVR0teML1FakKlWSr5A8AzaHkxZsifX
fdOXe9IVyQ7xRb815EG6UMmcfY/skX63CdRpymq0L5IKJ5dNiulUFboDx06x2ot80EtXRYsgmNIm
uooNNNAgFjI8WXGjB2xUEkX6YrY8EF1CHHJIANc058pAiLAz6RMaBzbE8GxyPVehdA2JSMuHEyr3
6JTHYOueu11okP5zCCLYh5kO2V2qak2QqwPEMjFpHrmGkemgCzbr8CKeyHJJc0v/NBeYpLYQRu5I
J2luO+fdQbZC46WktMInrewAoNSU2NhbYIT9LJVSD8lVuBRiRUyDMSISNFjs4oYU0fiEtAJk97SK
FcsZ68W4xN+OgsgqyexCTtb0WvAufpPkcH6MKBnuTDRqv+n1QO/GBDrMBKz3kMBu1AZiZnP1miem
+pQQ6CMbBYFqYlK2/f0UF4YF3Y86hypX2X9vc6UAeYJm1m4s15BVtM3ks9qBY9FBVjhDj7dVwZzR
dtBMD81WvcgGsN5Tq6GPQ64rWYCPd/9qyllxJDlEk3IkUdTtJWjSYIxu0i+g942OmYWtCcapmB7S
iuZ7qoZQGBi7HuJ2FfgbFRPV4CJr6kPajpAsjKBBAvpCiteOZA7NwQqXaHSUKVMCXZ1suhsqOYXS
b0oXfHUqTXWLLrd8sjTQ8FJKyA4U2XHEQNRFgavx00ra8gooHylIFyZ8V4LYZVy66h4zp+BILkOC
ASYVzJn+kiCUaHai4NNc21/iVOm+qBHkJie1JNiSmhSgzE1k0+sR+Q9FqYQXk1ag0bpo0QMqul1Q
2w3ombNGrV8gvBs+K8ZEnlu5T741eqntjDaub6WutZ8biWiX4CzV7i1cwBSEdjF5mJNMgqAlxCBT
vSVXNc3iHxjL7aEyZI4Q5nl76/3/esT/YZgklBxXT9/NigT9v/+zLkj8+lt/lySIheKCxZqgIMM0
8QTH0/LvkoRO/gN4Dapy4CCRLbD44Y/+W5JQ1f/o+Bs2ymgyGrZ4sP8uSajGf0yUSthAuoKqBR6r
f1CR4GrGoJhkdQHUPABwAKTM5F7QVW6oRm6QGLp7IEPMQavflf2nVtMfVxuzURN4b8dmOAqAQ9H8
AmqcK4Mrma1JFXhzPYwrHWbaBS3SyUran7fCFaexGhstbhWoSbSvUevhyiu0rEywLueJV6vyAcJv
h1CJX3sbykiDBuLW88beLUlB9RvVHBnoE6AueDytQjGDm4Mu3hvN6jJL6/u+phdh+4dTn6wzYaM2
hrotK+2jeHRa40jRMYDUKcyUY/aNGtPsm3ZSCmir3m0cjGBeSAEpAFFAr8MdT1NDLm7Cl91rh8WJ
Bg1NF8hVGXgOqIvgjLhS7dt6dMbah1lz9A8IvH5dzAekbSSgW0k8pUD9Qv2hGoLy0+ZaVgZY0WjV
LUiKnsZQXoT+U1Fe6kZ7R9UftXwNhfvz589Vgw2sBCUF4ClQGsQ6bJNbCUiZqWFKWAkEZw31UQto
UOzyC6n8PnqlF/uiGt77hcEeeBTQjbBAsct7N6h7pywiyCXz9DKCPAmAgW5d3sXqn3s2aqSsjIqQ
BToAg/OG2QinLFYLCFpAMiSHNmsXfkoawTHxTFtv2wcAwVuHT0dZktu+moDqBWoXsWd8lR4mr76v
75Kjfb1ANcVNHsGfBQGro+RB0eD+/MG9v7gmq+UamsL+Q9/v1EEQwkEVAZVTT9UvNHSTVZJB6G3x
zlvh+iB/LW9lhbu3ljnKk4IinqeHO8jOd4tTBJJnCNayZQVPSbYgQMdQvz5dS6TJtakliHgt8vOl
KwDMgAQJg3DJzmIUswc11vPren9/wetJ2DgMQgZqydyxTWBbnLSKRXIotCjfJeUj3rcy8FbJXt3f
qEtBNN7YsUeyYgcZL0yLLaKrtLVtgK/gm4cy/AYWKrPHIVRxdcGkfR+BuJE20ChIQpQqEn0AedIf
duDevAFFcdwqdGYBVuK+s8uwLJq6IIrLdXw71t866TM0C67s+KCpD+cPaMO9MZgFPAbwbApoNtkB
rvbPzhM9a0yaeOEoq3AH/RJ6Y4dyaW2BJ2wa0hjGC0gDJDJcoEWQH7TKQphAY+Gxiyyva0aUlYAq
Pb+gd10TBFqkQL8MGVz5XQHakYyo7HrqHQZlEGbDL8lTdTG50e2XfJ95+/A+/3ze5kashUmckwzZ
C1Bvcl5eECgrJz3u1SQNnmn8MPA8bjDEncUihOkblmnVnGWuAfwau7+M+kc1uW3EZ7DOkhnfq/Dr
qI2OKzuYkIHy1w6Vhh/pjuyKm3Z/fnXcHTZxVoBVsG+krgMDzSMFxhwF4CZRE6+vXyk09oSDupxr
vDPAhSUIzSM9YgaW6gt4592CAmo8/ji/CpERdslXjp4vNWRdZgviaPatWR0y7dVIvpw38W6jkB8j
TQHSAYfEKANOTaQQmZ66sE28rPkW2mj3psT7iAWgjRgtKaZU+NOXenPoATzz7AyS7rS71qDF+wET
tgaUDiBN6juoDrGR0rcFpGE0ZcIo2lUtCyIOd1nQe8MurQxwpw21pSmt2yT16i4MNLo8kyL11Sr0
OlVE2rd5IHhK4OmDtBu0kdyB5EOOWjnWMkhHBf33CWpagt1iO766j2+r0cAnjTyA5Qgml/1QXe0g
cUsSaORIFMzSUPgZ3arB3PnFWEH+1XBz1FgiiJJGUPaBKIc9pW4no/0VNHPS+0aWymgnqVWAuw7+
urxQPMPKUreypAEifDX+kTaPQQ+yLO1DaSzDVzwuIqhkUuLledW5ddVOn9NmhjpuNnsJYMlRBNHU
Sbm2QujxdRg/cykx0aVq1PgQFZ2JoXs9cbOxN28mYkDxrzE06Kll6Q51DM2HImJzBKtjjaK8YTgt
GKtnp1QAei5yNFCg2Iia2vlt3PIJjJBg3hmPS+VdiCk6OctqY4BWXDzcactFGL7mFUjOZSL4OmwZ
YokPWhSso85zArRKaZXoBCQejSxo1UCYC9qLkSUFXf2n8QZuTsCJzNAFcAB+kAwzZEpIJui8yWiw
BEUu37XKbPlSYt2e3zs+NX5zwbUlzssjKHeVFPIWnu4MXoam6bNxLPwCivWFo9yjTTg7RlAEFPLR
VyLCSv5Z85dxxCKMH+PliVzv9IoZVtzbCYXx0dVeZ5960RFqTZ1j7lQP06OiHv7WjcYk+S9zLMqv
onhX5zGZK5iLFfopQcemwPyK4E6/+1Kwk1vZ4PYTRG6TZKU4uT5/yCTz2E/hbtLNQHBsm2ZYxoDH
LUB4/KR43qQIKY2SeOaDdacFhd8DWbwf3NGDlO2ufsR8g/uh7QN0Ucd0IyhG+Rnj2qzjsRpNfGmh
fpLFz5olyIQU9o3j4yFbENIFfEF0HlG8mK01QOwailiX5TeIL4Gbzbc85S68aQ8WoCqhf34bNx1i
ZY+Lv6bdGTMaWYlndNaxTHuvBtDhvImtg8JuqSbiO+MgQnVt7XN1l2W2CYEzb2jQX4sb1yxnwLhE
fAx8avd2ldZ2uKWgXaxjRhN+p86uQgD5KXwQjd7rGPd4xUdEvmxcCAO+nF/cVkDE1ws5Oeps9jv+
nNIgy2DEOC8oPjg9tEHwCjRlkM5MH8grVoZ4gpQyqaSiWrC6LownP4x06WBUYy+4VW/+xfsfDgmc
HsjE3pOitOaUy0uNT372XB3q69ltgt6foKg6OMMB+mqHxs9uu+sSBR/LBeYGnCK6d35Lhb+Bew70
QwiRRCNKPWgbyZ07yRoFmUlpQFjXMPsWPX6rghK5ZH9XVSi6k7jtr5dBQ0aQG8kOIQHy4TRVvo2L
BSnThLS3BqWW20Pva0cGcO07lACkD1nzWsEQnyKqiW1e4vUmcmmmpnfZaEzYxMbrf1aH+etyEXt0
P7la7sgQxRbKxqjsUfa/HxsILU7vGEATepRTWFQeDBAEBUMwu0BOosvoZV8xwerO3dGKHejWJE7h
pUe6UwSf0a1A8nvNmEc8/QVEksa+bvALKqBZmvq1EyWjW5ni2gB3vZc+nY05hgH5GO4KIOowXnn9
D/B07Iee20ruFSJTjA3OLewMwfgMTfsDJPV886g6qS96GW5Gxl+XDWOVp3uWZQ2Z0nZhdxrKbKGN
FB50LpEpCMCbSQYAnyBLAJqOAMR3aqeTy9osIlAbdF5zCWXWi+mic6Cl9nO8wedTcH2F1rhVhYnc
dzWFNaj++sjfvWI8qF/6YPHheVUwiwZ9WDh4d2CgfANc0CJo33CelxR6Aylr2NNa9RupodhtJ0GS
VsBtWE4pqYdmpA/nQxQPuvzrW7OyyTljktAplMo69fLL6ZI5SXSA+u6eusIEcfMDAzoSJIdoQYFT
4fTsAD1Ix06GjzTeEhjPYKa9TfzCxfndhA5UIHbJTXTzwTP8ZZWfpbZbkoxa27PkSj3qgbKHKmeg
ftZcSNQKo9dm6Pi9RH6g2sCbq+s6GFNbzVGtq7ESMDls3rOVAe606rnt7KpG2ka6JXOaedzPXex3
fSgYDhQthLtnitG0o7xgIaUJJEqIPrqI+XTzsQJCqP+6g8ldLikJ7UFakK8Ngf26ePHn6THxJbfy
k9ChuVM8sgNSvsdHkWgdV8T92+N/G2Z7vHo5RED6hDHF2gZ7vg3jxZlrzSddd0u74fO4NILPCQ+h
fmeP3YuVvXy0emgh41ZbuXY1zdF9oaVHbbG9as73wNbUgJ+qd/ICTdq4TWIXUx+fzl9y0WlyFS9J
hleqmOz01BDlhPJg9qV73oLgbvM9rXLKAKZjaxyTeLfkI0SWH8Bu6SUA/Z63tLkWJubCNPnQf+ZO
T9OgyIcZT3SzqvbbnKePiS38ymyuZmWDOzE5GlENG1G+Sw917JqP+WGB3runfwJaAzS9+m7xx4cO
tIW7jzxiMKuELxyo+d+LOBKjVOoqY6uDxK8Bc6MkmCXfvncrE9y9Mwk6JQAWJZ4EMb4jChI+4Lj1
125fR6BgU4Pm2EApMnf1Qy9i0tr8vq1Mc2cn9aMZRhFKZBkUnW9UfbKcOIRM81jP8kUxqOATBGrs
UjL79OXPvQbNIVTOGHer+TYRvrqDttppy7iw4pyleHIOVXQ9FjxrtkLz2gTnNEDSyHFd4grMmOGB
3idUY6v5XjU6QTzZCl9rO9xl7oHYa5UMSwH60DG1+7rtHTMC/VJ9Waiie721KOyWZYLUB0gCfoLB
GhtZHVUd+zY/WDTyRjvzEnX5wNaBWMAkGNhjPP/cklq7BlhaKvFMKpqvFqEveWhPTimb9+e9gB/8
fwvFa0Pce8zsAYIaa1ScW3/yxnszGP3FG3e127y03uw11Csf4ieBUfZN5rO6tVEu7ykIBWFCAaOQ
mXVVN3aXC/S88ILR/GqnH85b2wpdK2M8uqSTQBU5Z3LqoaTkJEnmL8pjj8FAhDNByN90jd+HxlO2
YTYAs3OYrfaGLD/Gku6PkLLSBxHtzla8Xy+I7e7q5k42QHNxgQUtQPFP5peofTy/Y2/11zPnw8/y
muaoTITSFFVTtIKerKsGZcu/PAOVA9Vt3XI3XACdC+aL1/i5hbhy48keYNKeqGCwdbdReQHdJ2P8
VPlJfzmq0gGwUlTlFurO9BvNL+v0Oclk4MQnwfltegoBlxG6BFC14fu9cZEYkT1jY8tq8eNQ21OS
3FmN/EW3x+fzW7z5kDJXtpgvrQ7RSjLTKMeZ3TstMMBjXAw+hL7dtxvwpRV+wFl6+u5IUW4HogtU
TZg0OrUnUVDRk1RLPXVHCp8d4fLS4aW4HPXjZDjNTlRO5XvNf0WWlUXOTXsyDDN+SerN7uARGIx8
NXWqF1w9Zae/vbmjmwmMZKK1brrMyjDbitXWQlZxkeoRhkk2qjuJoDfUWzQBRUlHE0evoggk2Obo
CU508/avzHJZhELVoUkG7HD4tASzPxyqG/s60d3WM3M85pDAoN7WjY7A7GY0WJnlHKldVIKuN1Y7
BO2zcgnssPc6uOWhPYDc7s/ZYt8dK/dRj5S5aSYNy2yIDzDzPjSyQxkJNlO0KO7zN0wpqIdVLEql
t0bZ+kwURrBvogvBffg6vYRcC1vH6MaPU+j0O5zcIdrZV9V1DNr8vYhNfPvKr06K++pNRU5LGS8d
j15ax+ptmHP0wP3uZHANEamvwBqmZE9vgYaxRFvC/JoXH9pn1UfD8jbHmOp8id7JTlRTOH9eGPU/
NVbKk1lUPejYtER2F4xO5IaAuWD7UkOl2wAiVQPW99SCTKcOlOGIzfK4gCHltZsPgxZYyYWuiihQ
ty/yb1OcZ6ip1Pz1GbckkHKkkWeqj1b1keQY3aZfC+K8oW/aCbhpJAtanHtAD1+MdXONMaI/xEv9
fV9/2eEhP1k1z6OdZwjDMogWm6eEYsZmqvGmftbiSZBrbfvBb2OcH0DTqwOLBU6pTyJIjF6Dh11w
bwV+wCMqOysiSqtiOWFtHLJ2uC775Q79GYgsZ34Zk6fzYUK0IO5bIkfgj5bGPPUwlvhZaQvk41SU
CoiWxH7D6ntVK6GeNgouzzy7eR5Mn7vYS/ZYDfiAdgyahW9V2l1iDNYTV3QFzs53WpsGjKT6iBPL
88I1qm/gmXcwUCY4te1nxm9v59GVADDYYdLg2FgffjiomV+D5fxH9anx1UC5Un7IoFkvXUUTfB5F
y+PChlRas5X0sKs2QVLmzqxgQHwsgvNe8r8E299+z4UMij8pdJb5My0ukDb4w14encSdA8VHX3f2
PmQPIGbALjFfywModMiHFlEDlxkCGWNwTgW8dOf0n7WfuZ88iGLv5iUwANC2gEMBlRj3KVGoFYMv
BNbsBoM+AIVY1vKhHVzZ4CIHCPfDbghxUGQHXKK3YOhxh3FkL943O1UTszhsfv5X9rjsNDLBP/OW
66OXhpwJI377dod7B1Xui3jfXeUocgkObdMXVya5WEIgHzKMOfSWRxevl8RRPG2vdZDqUQ+g5H0u
v6iyk7uFoLolsspFlzKOmqWX1RR9qKde+m5YL6EpkiES2WB/vopg3RQbs1HDhmm+0OZmRN1isj8U
JlfbZ5wa6ecpzAaW0JAdvpneUN6wI5P8+tXUQSzkGJ8j4jJadMkTdaE2C9bAGv+6AVwYoREYyrsC
NyC8AufHXrovJWDr9aPmz/tMJJfCvvzvnmorY1wwaS2lTmqMJ/x1FZAnjoG0+wcPNNG15jIQq44z
KHxhQxtPCazaLTEvQJ3wILnaDj1RNGI9uvtILEGrC81e0DKDxYu751rfpY08awCZLZKLmd3bImp/
nr9oW96ImQsd4qogcgWU59RRMCSs2mkByKxp3EvJY1dfZFSQ5zBf44/IIkhFIUe7oV6Jf72N8xqA
2ax6BVcUFLdafzBNv0ks7wOLeVPnwJgMyK24xRRy2CwxqAS8JbxJ5dSZuqdE+0PSp7cckanRYkgF
6FkAAE93rBiTaWgrFFB72l7gS+3bEHr5wDpWJrgwpJpzYhp0QPBrhjzo+kw+RGlP8dACgjP8yKa9
UbTqoOqR+edIX4RVkbPa9mhPN2BwwBh+DxqHJvx6flGb331MByAw/GWI+4qwYfmwzC3WDpfd9p6F
I/DNOIuveupFvz9vbdOvofAOfBp6xe+03sJwNJu8HlMvSQavoC+Wlu6V4tt5Iyy48J7NhuPw9IUY
DNDBp66gm3ne6KCG9+ACbpXfzFAQrfIxsMh3XKRcCc6b24pBYLwE6BljhhpQVqfmmnmo0IxG4tSb
ipOqVwVwQOctbO2ajU1jdJR4NvL0uXPXA8/YVijqZSEQra/joO7G4cd5I5vL+G2EB3ApmaSnESvJ
ZkrlLhXSsTIX7JRgHWyOdf2NHaQKFLsyTIygaekx3jCAd8BQXv7dQjiHLup4yoyFPQcy6hB0bKxK
0NnY3CoCLQRM+smMdOp0HQVmxjNo8GGoZrK8uFseW7n+dH4RvLLSWzxjtNAgz4Ng+DtcxSI1g6UN
rH7d7abPxrFHZme75WUYO+WluSt2OzB8XBr7eQ9st3ve+Ob6ftvm0RU5NaGUWGMHh9H2MI4CMsdy
9wETEJ42UKNmu8hdGnNqZDtkJsiYBIMUXvWN8YGsEYTw/zXBp/zGooMQwYKJCeU9C0xIUvdCzdt/
tQ5+Pk0h1MDMDB7XBGzwSv8TA9SCy79ZhF6vg/PnCgQVsWK/PSuGy1a+kl2IpRoAYu1NP74GmWIj
7/vClY7/AGy2eWNBigwlEyDq8b9TTzfVuJ6TEUmjPl/r/Vufi5Ru6kkuedR3mvYlcisUaEUOuGkW
rNIYyGNsrPxIEgHPPMawsKudRFy7BncSis6VLZJKEJlhKdIq56+sSItQdURBDoIzi3lVIlj084/z
HvLmZ+8+R6vFcHsolcZoTpi6Q9si3LFXbnTA2MbuH2CxNu/tyhKXdRtykRtjwrbN+wvZFtuPWfo6
3xYH2atvLG3f5ld6IrgCm8Bm2wLZLKANYPp8g5uuttEoMKwis/I95i1yFaKgV+V1vxv22WXeBnJ4
lHa5HwWS4GPCIsT7bf1tlW3GyuoEzQfQ9cI1lSa8WJrYbZvB6zBRAkJStw/pvlqkzNHD+c9TGDAc
g/ETeokMTcJdx1SPo7SlZuaB8AsKP5Kz9E1Q1YtgoHzjLNHlQq0CVQlMzDCKyvXyqJGB1TbCyyYC
3ZKmYL7DFM35b5kAU76tAx2OqS2+AkOznFZdSzKPgI4ehFrQtpT8886/ccPAw4DZWpBMqgSHdboK
kNdh2MKEa1TpfTS1e3C+OMij/vxjAivgkcCgBcPxc3tV2RNeUFRCWNJ+yPPkhPP9+WWwQMD5GsEg
B7IshANgGbgPvg2tcGibwEDVfark3M+Gx7zNXdAXCJxaZIhzagjdxDQ3EejIMrm0pq4Rv2rp6Eqj
qB6wefgWZjNBqo+m9Fv+sbo+RC/0uNCxpGLWvhhVewmgSCT4dG2e/m8bb6jwlQ1zmTuaFQCXtF3u
SMtLGkNESvt0/mx4Pk6WKeFwfq3kDa6/srKEOW0w/JB5mKKbguS+vW5B4e8CDsS+U68LlD2d6Et3
r2bufCHqGomWyEWDDuydbZJImWeBv9KV9eVWN1PdTabq9fwyRYY4F2xI1UN9C3vZN7nbVeE+zUFt
ByDbeTNbVW5QtWKEG7IE4Di22O9Y7aY2AOdHe9jRbgZP9mkgXUdXum9fAUjjqPvIqy8UQSVic2kr
k+xSrEyOtZ7WGKXOvWnQjgt4/Iyx8pVYELe3CmBYGeb7wWgCf+ehEbqc9STvmDf6U+Ko/nKRuMYD
iOVQbxOl75u3a2WL28VIBW1UqIRwi+yhiRvfSEUVtq1NY+TFMqIeSEBszh+SPLOHJMWm6QWGJfSv
CUH3F0Kk591h4ymNef7fVrh41A75MvU2ikTWAtpRqWVPAuhi2BbAAQqKiKFyMSqZ4Hm1lfGeWOV2
b6QzlCpSRMHRXYLm1rpaAqTVTCnb8shNq/vgT9v/gxIp2zM+zK9XyzliVNutgkJS/gvQkv2wr213
wiBRs7NM5w/5Ot4i19oe93VUwXln6ATBo6pAngk+ymhBPs1AO8hHKz0WfFy2XQaREhAa5BV8GcGO
W7RhWMUPZOaFb6Wm5WV63h3NGsxs5/2G/fL3O/nLFF9MADNhF5clusJAI91Zyr7qf07hsFOj0NVA
IHre2FYCCn/5bY37/htRG9btDGvW0/RqIcee9kvjdiHmioBGciE5emV8aDOxX9AHQfaE0brToBUb
aVrMS5QhaH0iGQAJqe2iSidY2UaSCyQCUVEywxDkO475Pu2qtmozUOoFzWVaOT0YHHXHfqm/onsA
6NridpAFbh37eabO9CN5EH3f3sjyuZM8+QXcm0IrIqmHSEmON4US1HgfPS0v2qfqNsZtNLxpr+3B
f+qCUwv1wuFK7Rywhg1VIB1Ev2TDe09+CNuq1VfCHjAtvkT4ITQ2A6PVvCyW3RA+fH7LBWYsrljd
qXpEFj3LvcQa/WaIftJG2SsS/fbvzHAua+J5244zDhZs4dcNAVqnhzKpA+X1Hx8xhCc8NCRBWU64
mFarxaIXKWIaSAAD3Yh3IHJ9tZXw8c/NENZLAKSYUYdxblLE1gj6TB2P3Az5d9eiRnHdCNGp7Mfy
zri2wvlAYoBOzogVyAZPX7XoYoyMwxJiRrITpUEb8Qviqr+Ww6t95OAcNdQGy9En2wltfHwwYxH1
N3Jk+xb6/Oc3byNbOLHGOUOcmkqhhaggK52PT+relBZRIBHsnM3lqVYuU2oj0cLwQ7QH8zQQm7Gr
fAIxBHkwHAL+gHyXVF7xcn5lW7cJr2XGyA9qPI1v/dhxN0K3B2bLaR/FGvi3r20w9p43svUCgGPL
0FEAph1fN/YrVqEhLDJVA0czyxdUJjIgeZ3iVnv9XvcndxycDkWqvgNmrL3QJUfEZrh5eivr3A2z
MiBx00xHEhlWToMP0PIB/JOOdxo6DFgcvtyc24fhUIGMFy+cVJr8KklctUqceFEv5O5zM30R7CZz
Bf6SrazxvccQbHADsVDgGN3RZ6DXDBL0SILqA0HSpQnMbd20tTXO9ykEDs1iwNoyZSBOpc1HPbdc
u1FUR8vpq5WjI35+gVvntbbIXQWoVJBC0/DyxcSuY1c/kun7vzPApeaZDR0YUsEAxCha2rutLtJT
3LrN6yWwJa4cHnLw0RTN2LQGD4C0u8MUjEuk2enlPxTeYinq2vV4bFVPKi3vBqylafUEqnjz2B9B
lFztlDkVDRJtHgwDlLOONHq43MGARg5t9QW2orSTL8lsm/vBxmTP+dPZCkloEUM8irWk38lmVyC2
B10C9i3STL/Ms3tJJU5EhYSQG48JHZunonyN9BD189MzGvJoJkmP0MfwVFEUtG4cYPSLOKNX3YNt
OD5+JEMyNAzc2JiIwiQdl5LSVknKskAgMqCCG0/5NyUcnzUIRJ/fwK0buzbDfeqTIdXBtQ2kDAHG
Li2+q4npsLvbal8rcxYY2zqttTEu9OVzhSd7znaxQZ2yH31Nkt0azN/n17RtBhkSeDJM0IBwh9WF
pE0qGVlfUwxOYl7XleVm8iz4UImscNeWoo3bKbaB2kqSYsZXqb5SK6O7OGwEQXXrRYQ+sY6hehSp
1XfaskUH+SkovSAE9QjiPaIDhFH8NGCZOi08VGBzCpoF4cDE1gqh9gMWFXZ/MfF+6vRNgWl3VcOr
yH7IrhcPk1dXyVW/C71qbz0oAG8/tS+dqEix+f1fW+UCR1cQ5GsV3tHyLh2cInGtn+rylPmSD0Ch
Z1YA2DrGi/1cAyJ/mwWiVW8vGmV09qwGdTLnowDxNGqk4/k5aZeS+tRUObg8RBKLWxOeIOf7ZYV/
UuuFFUUSe+SyzzJUYzAqe5xKr/9SHADAdyXPcpOgGfZMI+MDlxDsOOBHZS8IJHKnpzrNBNIwKUy3
5S1ZHsNw8qEeLDCyRasCRarfVrhTHBW57fU4xpMIL83sIrqw7uzembxor2MkpHRtH6R4IfR+nPJQ
IG+96IhTiFLxrb47NPUQA8BIrMtAt5+utRzNHnz1Icsl30Z+nPYK3REgOfXUbSHXiIdu6NRB9bXL
/PFTRbxWhIzd+gyufwEXJYZe6ossxy/IelDlh0vvIEmqBaFoc7fXVphTr1IIJTOlSKewEn6Vbvpv
mOVAfc1yhoscXLG70dPdKnPCl3GP6wpilss3IJ1/PupuhSl8IiGuCs5z4Nz4zmGFoWiABPEj0kOy
h0wBxLfr6THO3AxxagLftJMux2R5rQXlqY0tPrHLpexY9oh54jzzaFU5Oo32kqkK1kaYo3BpNGyA
nBm6pXgB8ZOUWgna5lDD2nCAHbgxFC/zIz9zG3Z5Uc2R3gqa5n17tXiGW38jPogSwEeS+CBB9kC1
fG0Fuc9YtYobSMFZzuzku3TfuM2VuHW8vSG/fyx39+IWUTuuUY4gRveUpvInmTZ/qwOciBWuleBE
NribVRWTMittioS1LU1HpS111EERRJEtONvJtnO3p0Z7epYNbDvZTR4EQ2KHbXpxKG/T4yxUt3uj
2T53ytw16qwsJp0McyjQHcy9Hpgv4W12tICfZ8etHiZ39rK/Ssh3wCOVHpyOALHTBZqoD88O6dxv
4bw6niGbsyz4LfSSLV37FMOy4ViOdCweRNxAotPkkk1UR7JoYXGyVQ65UUBKSSTovkUaZcjoRUEq
ARgh4AVPQ5QBbSh9hr6aJ+17n7WiFtlJQGUgO512gPoVpHp8GXQNtew0eDri3QBO1h9VGQii1EbC
e/I7uKWOlp5XDdtX1hLTg8w36aEzjlbxkl1pu9nLfX08NNkun3eFftULIvUWW9eJeS7fLspWMTuL
9YQhbJj4y0ueBJkLDSIXE5k3uYFEVWSSfdDfedJq57mMBrygOeQUUWtd6jZIkuvZulbKArJsoTPY
1Gn671E3BaiJuFP1h8LF7MW5Xi5ffgCPllkSyHN5eq47RG6/5+1ymbRUgK8QHCpPtLxkZtSU0Gjz
oELV+ZCQ25VdTB0oFaXQm8knSOp0f/7IwOAJthWjNGh3ylyQnSUaQvsPB1lGE1RioGC8FFCza0Sn
x2IOf3prO1ygzQqNKmQxsbSfRgyQgqNcsulsye0cNCqsxsvvCRq5Ikfdighrs1zkbdQGOVWH5eE5
3N7JhHb3uVr0ggAvssIF3Knsa2uesLgxLi7kGfJ3oseTyAIXdhpQu6ojw2CMJP3eS8ktjRrRfDf7
N84dERdSlqoHfcMAJ4/p1SRd2BT4wSDGFTsfukRmuNDBLpIyxHgG4j7dZ9U9UX8ai+qTeRBlO4L1
cAGDDn0BRWkEDLPdy1EPlgPj35074foySxSGVsPCQmiiAKpE8kOpLvfnt2vz5BUZIvYGgc4vz2WW
o0Bu6im2azZrvwd1/ZAmH4kBv03w0FpzNCGwY2IZTTwEYT36cl1747IIzuN9CGCQAODFIUiC+h1f
CkorpYW4J9j4lV7fm6TxgIgO7HAS+NdGtsXsABeKbvJGnUHCwBvSAPAt582BPipeC2Cy+jjPwRus
QvjSfh+0T81xIQb0wOE4h1AzKLWydyfD3MtdEztgHHXrwbixlFTgERtQhFOLXLipjKIbdcg5eslz
+Tx57TUNkI9cK/gYYuIN3CW74Wt1Vf+xl5xa5UIQBFdjqbBhVSI/8vxzot7aqWAYfaNowl5dKBGh
hQ0VYx7aaxhlk8l5B6rl3i1/MimFfke+aWDSq/bmE6YlPsuXVgkCv9ERYc823n2ntrm4NIDh2c7i
GhetTpVLOyWDK9dq/mSN7bizSCHJTg1o8GusKc0j5AnB0aLYxSVIvSk6V1CG2ymlZgVFZei78yFg
4+Kc7AoXyNKozWc5AlUXUDuZk5LkBjMfF3YT/XmyfrIFfJ8ZrbIk7KY3NrLwyHIr0Cj/P9K+rTtS
XMn6F7EWIBDolVtenU47fX9hVblcXIWQuPPrZ9Mz32lXtsfMOd9bVzudsqRQKBSxY+8mGAJILqnN
+uW8Mq/rnpgqyxwo7WG3eYVk4Nj7hDzItRaStUFM3BKfcgpjw/suNxdqUiv1uH2h+WNT3X2/Qeby
JX9enX8u3FV0k6QjA48hZgIq2U227RKkw2i4PHmWWhWwz4cEbdl+86JHUJJVeC8jL5at5Ym+nipk
wF2gM/R/yChopNAz0oHnUMyO69Wz88BaCV7F8cf30/1fjsrfA125AkBzZwgKYiAVoPe7B2eAj8xt
4C6sbp3f/iAhX3Wz/7wHlyX+e8yr6CRLcrcpRoXUxdydWJPvbX1aoaL8Z2Ty5xBXHkAKpckObUCB
Ug0EDYDHU/uqvJjTr+/Xb22frs4z47QYSItx3OrXlNwKkvrs36ee/GMu1+xcAM4CMzxijLkRx5Qz
v2YkHJgR0nhvQ5j7+xl98R78c7irbOw8ozNIMByAPlrazI3D3ACBM/psI6IcukWXNfaxLzChf454
da6hys6lo4NEHKInFI9QZzt9lLdp1ETUY9CwPdNtGgINvzLRFTO8TsW6DWub0cGw6a6F/O1f7e2J
d996DQLMoMWxXr2YFnP4p3P5l+VfY0QFQp1UmtjKYQ/d50b6vPHKbvPfjfXv8+RDSvXI09D4rahH
/6NH1J9LvdjzJxcqe9OJscEg9ez4DkLqt03z77O2/DnElUeZIL6toK2Oq6D7WaSp1+MVarprbnqJ
x79bySsfQsd8yvNF8gNyKcckPvVoJw2HR3CDHJhfHA3Q0ghPdkv7+YFGufd/2MwvosXPbuxaUy5N
m1IHvQpiNx6UD5ZveMZPBj6GIaARu3NCZ2P75rbc0PB7w10b98rnuFYxWnrBQPgMiV8hNai3bqf4
VbQv+VSveYMVi71OlzSQUR+GHpPU9+yl7j0o2ZEXO8r2hV+Btex37Nn+ALqLzJOX2o/v15zDioO9
rvjFlugZRAcx/lQHTvwi3caTcvP9iq55oGtoAM/BvsIbuljTUpWpAmjbJR/kBJppI5C7Bb2EnHKx
Vn3+Kvz/bEL0KthIwRSmyR6zszZ0b/7gIWTpWxjwklUdfyR+GiLnWO7X2qRXPN+16ko7VnnBBDbV
bqDxnYIAIxzzpI5WVvXrUOpf3u4a3GHxlOeswKqK37q/+Lh2a166AELEkE1YOxVrhnLldrjKURFp
sJSt6D0onHmz+dAPa/Jwayt35XYQ52o1hK+XtvmLQgWLqpXS0VdP3j9M4ipy6eqxpETD3rQQkPGy
7bylAbnLHlB2DWN/7SW44kuuUxKVXhKRQsQokCgjWepiuz9d8Fz0PfeoO6/cuCtbdJ2cKOtakzSf
cDOAt9pjsRZHLI/N0LZ6seK3/pcw/l+2d02qrs2GIwH5Wh7WuNxdY8M633h33lmyUVm4BPLZJr5w
7qtiN4FDO7mzoOTktzfDYTWiWpv3VXzTQZls4T1cIipdHObeY5lHArFhfrbTO7+inv1bo+h+WSui
rA185V76TDIhdFirHd/UtuM5/ZtpG+HKMV+5Iq452a1cuk6T4OTlGTiFw2TyNMNj7wmmBVTSUh5L
h2Ay0EkSWklQnCt0a64xB5nLVL6JB5xlKT4FNhbVxqbSscbmHZiKkPSGCj2aRa3Soz/ANXWYOo/s
wSAEXcdIP7JNKX3DT9CaU27WEtVrXt25ckVdgbKvvkTQ4E2EB4fj40AXDGNUIg2Cgs64qf3KT29K
beUeW/FO1zmXvGNpMkgswjhe9B5aCWh2+n6z10a48k4aRzMPWWIe2c78CQz1XTQQR6wUT760Wwa4
C/ShgZb469H6aTMnnlMK8tcMFTf0AaAFQcq7BnKp/8FcPo1yZTK0RPA2OZhLVbieUwI7l60djbWJ
XFlC4tKW94u8WfGUncbAiSbLi88MDCjlj/LUn6DS+8qfv5/W2phXVxQYwko2Lbz9eTfsjDTZNDLe
iOw/8i2fVu/KEhIyiY5qMPI5nS6GNbxUdhFyu959P5svncunYZaffzKFqkpKAf3cJUJSu2ZTbAh4
9P8PTARfGvbf41z3kpb1/1M7yJYsSFcBRZFHf+mMVLdDYAbTVntIVnbqy7CToKUBtP0Lb/91a6ml
d/WQEzAXuZW5J2JAQXSkSJD2w+Db5sIPqSXdASoMzplpznC01IBOoNYmoau5ceiIWoHY0UCXjluv
CcwtpnntUD//bVeXltFDRY83oIgyFdjpq9LPq4gmIpxdtv1+i79aegK5Yosw0ARB7PnPLRbJZNod
wyHpiwGqVPdtOQbfj/DVkcDT2sYyo+sCfe9/jtCYSDKNAwov0j7o2dZdxFXbNYa3LxcMcBzDXjjv
3esugamq6nkicFpTpu07dPd7GZi4qeS3Bp/XKHu+XLNPg107ltmVUNzGYHGTe7FTeI72+/s1W9bk
H/uPnnTbgNgKuvivYgcxpYOAXimCtaHvPFYCfYBwftyIfqI3Y2q/myBHWPGXXy/h32Mus/502GsJ
Ctt5SQQ5E/UTKCJUpr2VI73oqtp8P70vTeLT9JaffxpKol1QQ+4OaV5nDkzxk04V8mlr1eSvJ+SA
Ysel6HW+fr22cWIl6N7DC8h6SJourKetsivPAFvH99P50h4AVgd+03VQ/7+aTp5UaT+5yAlUbQKW
66yxA2ZV9r8tJERcwDMXoVq6KAhf28Rco64ANGzQDvnWSty9mbW/rerfr5P+OcyVGYh6NMYZSvPB
GBsByuWPbNbXmnq+2pnPU7lasKwGccBfrDcaENnC+Jmy9wzEwvm8kmD/ys6AztMp8Ie2/g9sK62y
qXPQ2xBQS2wkn09uX9z2IGlcCcy+TNtaKLjBLSO3Dj3VPw06K9GM0MYY6C+qwh/DTY3C5V/QsGkp
+pSjv5aX/gLjuezTv4a8fs/Vc07bfOGpWpTO7EhdiIDkXrcRNxpgiNpmQJk2gRgpP+chSJ4e1578
X8UGn8e/ylS3iYJSHcX4+j7bkkO75btuV0TNypP8q7P1eZirmzAWdpvLxeqnDC2qevOUxs3j98d3
bfeuuzlytJJUbMZUFvLfRXqAPC/Bh7OxImSB9tZKddb8yrt/ntP1EUtmN+4tjNcGYLXZVa+jHoAy
T27SqLhLL8DxB7M/huaxOrXLI8kfz905f2s6r7st34w1iP3an3N1GuO8IEa9KMbkbVhZG6u4dBwC
wBTI83bFh32BwP7TahfP8MnzV67Rkv6/rVbtZtcjz1rIQ20OtDBbihyBBALtsdy0PjKOyWoN4GuH
8PehWZbi0/AuHhr1UDm440Tv21hJy1ahM6zEVF/W9T5v8FV4XsXcLcQSIBi3zZMFFcL04oTGZgbX
ALIcqACvcvevTezKASVZaia5gT0cfHez4IzbOShbNCQtPfJliAbJ7FIC8rLi+FZO53Whe1AVy6SO
02lPbTigNovS30ox8cuc3KfFvK5u87ZsbLmczoWWeA4av7qMB8d3NnKpiK31e6zN6Mrf6G2GrpvF
kwNEHzkVX2L/y/f+5su9Qhe1gbtcB23S1UXOgHfsUoFFIwQ7Y0whG95b23j8fpSvjfDTMFdeRkMZ
CCJdmIlzGQOwrC0K1WSz6DaKoxUpv9qMK7iHxayvo1br04jLxD+dLs228ZowQQCa1nHuoY7ZH7Kp
BTB6jofijldGt+tkYUpvaFP7P+ihgWv5NPqVa6k7UyvR/wU7icOFVJEEaRAHRr2RaFEyHwi8uYW+
LN/5P2BeFqv4buZXfiUGsX+j94gAE+lnW4mUE+jiS/Sy6EEeonwRfr+3Xxrpp6le+Re0OdKByMWC
knM9W347s5URvozQPo1w5U/iJnXGWmXg2VSqdAAoKaebaSy0o9m1ya7OehDFfD+nxTj+sYSIaMC8
SQgoy66MB8yeSGikMNdOTh5JHLDrWJ4LH/r9MF/HTZ/GuTITDtLQYkj+x50gq+HZcJM2LMU9Wrhp
w0W6HYnSBzNQPr8FbZb7tgow+XJ1P/0NV+bS8xbqkiMId1A2OYK/65iU9htrhzcRr/aXf7mueHnr
EF600Dp6tZMJmvRLDlHHALyfb85EbnT0ZSSZXIULfmmUfw90HZCCSCQzRomFNTdOGZmhsWWhcTe9
96FCT1W1r27WKvorU7suM0xaVsg2HjG1xPanYUrwNEImUbb8/nujWRvo6lJAowJ14yVg4/xjNlXA
6x1JV5zn1/760/pdXQvSJGOScw05vVvx1PxwtlkYB71vTJ7+boR5yIK1EH5tx5aff/LXIFj/n+cR
Ebeiz32uaSuHem2Eq0OdM30u2F+RrurOZpb7mVW8/v/tzdV5phN3ZsAqQE5CD3pxMiww7f8HAgK4
Wz7tzdWBbYUyZjbBAIrpriggpF7ddN0aE8SXXuHTIFdevRuoqpwK2YlSceYlOTAUmma/aZmxNC2s
hFUgEvvHdb0oay7ZT9AP2QYIEP/c/taUmV60aR+kU7xp2Nw/GX0itqmSw75lTXpbu4PTBpx147ap
CN+M0Ku/S4ALBjrNHf0+qSYv5hzUJlZrb11Zir1wM2dDW+iT2pNV7GrZJOdyVmJnS+RM62F0N6Rk
ydaYtOTYIdp6ghWOT9yYkwBBbLbVKwr4m5mZh5EXjZ/xDIyMqcjPJKdTZBZTf6uB1fyG8hR6GA2j
Yd0nPzWBPnWeiDmweMWhwZrKbquljn5bDowCuK53BzdpQR/V5Bb3WlMRGEtsvdWS9uiaiIkvx5of
iYxbL9GS5LnUUhH7Ou+Kd6ccYlyB+Sjfp1Q2RwPZnhton6hdWhJ+66CJp/TAd8wD0+i6t5lm3ZOd
GmaUNhY983xokOSoXJf70FoUz1UFRXQ/L5P8UaCJ876b0ua+cJ3W8SqiAbPDzVkHtUlbcOE1WtG/
pE5X4w1RN+xnbhcQbgEOjW1noZKIj3p3T0tD+lKl8d7sa+0Xz6XM/amtx8aDECGUK7VChFkm64OW
ScMzaaG8oRd2SFjpRsQVYHlq59GbJQNQeLScsAVr8KPtZOw2xUsmJLlKCbbaZke0cw03rirQ5Dc1
yC84qTZ7cT1ZPmVTAXA9CBLFlNSVJ5NOtZDsmTtfY4l4UXmRHCe4uF1TOgo9Xm3+NqkBxeFsBq+Q
qcp58C1znEHEGf9MLIUGUTxroKGFBl0Hu38phkF98MrRH82i5C/cctJwJHYdNdyeMl/yuLw1WZZG
GRmHqI+z6VaA4WrwXCQQfpS6azxxe+S3VVLAj89p7Vu8tCavze1+T0o1PVRaIzYqdeewGe3Wb6Uq
bwfl5jeZqGNQq8n4aDRzfaunGTkLl8bH3GrKrasL2x8r9qtMRr5NBYWwQ5w1ezCiu9sOq7yti3za
GnMDBVNSsE3v9lCXIAwNhM7SdJV3jbvJVRufK9tIbkZTbw9NnVmPyP+iJiKVoQGMmiIeybjc4gWt
gF8TU9RWkxHGRQ30ldPIDbozuq2lUc2LMfFIcmJEWp6rnZUaPV4ABgvwdcZ2tM3xBv4l35RWOUem
XaPGUmpAhOdWFUcWB/qgYpa5IXUKGGJn8O1UD8LL7LLZxENrQ1G2UEGNjbxp2dhti7k3/Tm206Ni
ggRNSYDch4AYeKuh5uJX7URA/QLIRsHqyjeNlPmu6tyQssrY6oVtbwuVZEcbPJjnXu/HV3eWsOtE
I/uuzoQPsUZkSzJVH0HIMZz7RnMg0CGx6Hlqb0bQaF9kDNw+yFnYsdo407iZeBqMzbjPTPNWGTRy
+/YpbttbrkG5Cvi7Jm4OaAcPuxjKi3Z2R8z3MXZ3lfWrN/AsM7udIdOnIh5OTRsfWRlHZToh3Y8K
DNj8ti0B00Ldhvk8Pg8aAJOgdzKnYq/XpbfwQbfWHFbujth9lI9qa/ARh2rYmTHZN01zGnm76VVN
PBI7ESqhW0BBQnCd7iGFdjQJecqYuSnQGNfNNPWILrZNI36qskg8YsuP2B5BJmjqt5rrRG3hsKDl
ZuyNMyS5sv4xpva5nZqDjnjaI6aMxlg7Dy3KaL1zN7L6YM00ABjEgOBa8c7SwQioYK9NNd8JQfZG
po9RocyoVeKQu8N9ktc71VP06Ce3RVc/66rcoszpemziN6BUu4hihDZc/GzqAB7QKj0keolmfoAB
QCcmva7L7ieJHF7HuDcBPE7GTo/0zrzVdPZqtumJDpYV1FZ/ns0CvbWk22Wt+tBSPWAN3VZzBVA7
yBM3VBs8UVdgCdNHmxUeV/GU3WRJkT8ATFl4pqO3Ho6P6UvbvmNOY3jKIW+WORMP/EtPvBVIIlDa
em47AQYwTRApGDXLM2bjOXU7ARNqAD+jw9bKwU+p59Go3JNW2j5r6luzZO+9Pf6AAu1OAkV9qsHd
+lPCSeO964LGvWg/AMc4MM5uRyO+hXzNy8w0GgiAzb00IfeqZVvXmZUHpYybIVXnBjQ2vmyU2LRj
TX1q2Bt96r0ux2M1tkJTL24TRva1HQdx3IQMYUeXcrDaDHSpZdTQ88igNJtVw3sKHJE/N8VGm/KH
PMlfOzru54V/jtrF0ZngYkrWhkk3H9U8PhLV3NRmfVdOkwgyHV9Xagr3oOb6lJeHciIH2ZRBb0M/
pnPharXkFk1TmyKJP0YJrQJioarXcOjygKc/ZD24yFXrBGBUzHyhFdHAMyBQTa78nupQRezNsBLa
DZI5L3zgb+Wc+fCenhLyTtQCxLcgNNEKgq5uUD+U7fTClNhWOer1pY5SEUL7Oh0fxYh9LhOZe5zO
H0lNBchqWNjX+kevgxbSbQVuHcuPQeqZdNPR7rl5g9flxcjKF0HnIRA07r2RgU2YLzehzCJGsm2p
iq0z4CYHO61dN/tyAiOiMTomVk/ew3i4h1wO5qrhlE6u7rfgbvRmPX3XU1TFHYiaauPPedbJhs0t
yk16dmK1tQSKeQezGuiw0QtziAPaaciP0JbgImmYeC+hRvgroYwfINFqQuXdfFboSfZhJsqr8Akf
DHLHtnHDvtf2c13MfgNFnDfcXSoshrQBAnSKMrvYz+hUVrCSPHHvW5NCO2CuVZBoQxOpjkI0RVOd
J9wGkBgjOUgGdLBwk5OBDxWG2KCGccsLwvfVNPpUpBsgCMM6N2HLAnZmqg2xpq0oOGSjC2p4dVae
htaMrA6EXlOH6zSFjGPll3l1X0wIzVLjVOr87FRUemJcCG31RvmNqXK/b6oaHyCo9xu9DPQ83cA7
FR5rGM68eTaEGaZllp/ShKFrt8n2jV1GHRiKmdw2ItvHlQiLLMFJyoVvioXiogdDzJSV+5klR6tw
LQ9KHug+KLNnnQNHL/vayzQrSufC60v10nQ0QjNoxGipQ0TGfk8qRJz1FDgzea4A2mDzDDPSXw19
isohfSRaAzrOPA/zJW3czxGo6H13mN5aYFi9RGp3E6URsKwPTJiPwkmE52TgVTaBAxFxiIh4oTmK
LM06VYg+vTKWv4w4/ZnY5pMNjVJPGaj3p7XhuUOVes7onuPOeTbIfFpiFM/OrIi0DQIh4543WDAN
ZkuSR0dMr9w80R4E+Vpzdkt2nEGUjAx3vcvd+gjgX+FNNntriv5usFLkg60ggb5JAbc45ubWNduw
rPPDpA2TpyY+eZmeXEa9fNWzzPZkbD73U2+hSyV+TabqPBvzDhQjfmwOd5yRc5qMkOIeRoDNzLc8
d092Kd5Y44IUiFQ9GLiys63ij1hA4NiazDc086GrL2VBprRz5SrccCrbuXrvGdL4gR9uqkl61fhq
J0AlxLgbXJsfbTI/zqnaaTUwBK0YT+i13uFFeauhZ33oYcbGTe2Uga6lQW5inSe4jC7WwiLHEGwq
a7/ojD30uiEghcdVW0YQYfEHAFU7e4oYt7fMin+DOmZjahNEp6vKz7o29kA/9MH17KdkOOkO6x7B
uPicxNPkUW7ezqL8sM1mBl+WgtqaGzDRBa7C0tp8AYg3OSzAoL6azdKrNEPzSgPCmQMQpnJIg0YD
g61lQTrLtvZmbuZRYelQNJ8OZm65W6Wx01TwTapVhxwd11jyizb3G9JDGNtsAqiNhjYFq4t0mTfN
/WF21Yfe2DH8bRpZmbjYQj+XieJbVma/aq1Kfai3iRBNiJfBkfvZLu+nxvkAhu8OnOF+ErNQavVh
wDtqwt8vp59j64ajQy9i0N4gNQdB7moTV/UWh2inUtzrzdKrpQV50QUqA/2wwn3YCeee60lAcKuV
CMh6x4g9i9MIj9pdO9CQyC60HPnGIdHsObS4n4CtGUvjkPZWaMfsVNF6O85pUJtVZCUZwmIL3DEz
fHuVt8qLCYL8DuV9bXp20dgXQDHKxNMchhNTnwsVynnY2V3uFSOFOlQc4hxsyxxkkeyR4UJrS/1O
xex+4q0ZzLpCwW8snhlUwfHb3XNLcTCaeS+SpPTwpvKLab5Anb3wB9Xe1QI5gDmLPTGko2f3FBA2
MgSOQeBCgGBCI3MpHvAEvJfE8fS48ppEvRQEYQCgRunEPC1N0EutQPCtP6hRBjVikYL9pi0LugLP
YaZOIiM7q8rCxG1OZHSgwLrU5Tuv5h84DGFPiDfT0UtNecw1F7tNPD3LN24Gyp+0uxN9cdYEfp7e
jPa8T3lxsXkZimpGZkH3UlbfCDwlavUAcJGvD+PDkL3l+ps0LiWZNkKrn9rWjQSKSV3meoI92fWb
3vxs8gKLByb8AV0HpvWYdSBtciCq3HnSeDGhDwKAj1vxU8bjfaehd0CC4qaUniFOYjhp4oGlLqxm
+kv7JekrcPW8w/dBdGbeVXh86Nqj1ifbNB/2dgsEDNeQI2UEHgHJAaUHffNh5brvFJlXiRqFlDME
5D2llydLgA6BHlP9RyfNUO8Mvx3pfa/mU2PEYSFhoE3m62aB44GXv3wpyzgkibmXvAAtxEcC8PVA
mzCp71PdPtK+RQ74yZjPqDt7rEpuM8Cw3ApY1gmeU4U2Al4ouUWjDa4Q9GKXmulrKvcSNPSV4pU0
xQ3VJPYaTE/GnYW7uoDOccbxAEl2EP9C0KAdOOujpHufca8WM5oQyhmnrj9AvcbvWAw1umpDsLZQ
XvNHlkQpeEFcVBryogqF0vc5ubPaSCMcefM+IAbUH3dG/thlryWo7lwmwlym0VScDYlrgEZGbwda
8oujxGrPfaRZO1GfjPLGKvbMxS8oKyhJxT0mRcAI2s/ct6Xps9FjbwLjxACVtTp5TKxbzXTvq/a5
5RubEFTMIrd9QYut16R4SirL3U2I0r3OGkEy6ry7+d1Y9lCsLrcDIBh4Qp5UqUd2koY0k/u8P+nZ
sJcEPIDcOSjLOTZtglPVT0En2gdnQmsGrAvdBQrEJeNrb9cnToenxv1JyOChMSDMciidTGm3r3AN
kImHBX9kctrFNLuzK+syJXoU59WzYSIMYjJMsxllS+VpMboJ3A5EstreosJDROxVduenFW6Rstia
eGoU7s0gd7PWhoJP0TxMOxvcXd5k9uGIbofGCJ3kwR0+JlKF3LrU9susWwEpzoKek24/u3PACi1s
YnqjZRtqZYdGBwK+hhsVA/YDJ0bEngMYFOj9kJWp90IOyJahSU13946tDiY2IU55EmQWegX6RzBm
e7Mx7tIuCZsEusjdTTfC+8bZkcCaC0nutGGbxmzwZP1BzdzPSR7ZiM6zUkEsdwbofjiAc/mhqbv9
IHkke6S3JPU1LLLN0Bvg/sJ7wPCoNZ5lzX70FExpDpHnzKiRUBH3So6vs5Eu06g9U9NKn035feba
P+AQtkOpcd+I2ztLtYGaCB4CWeJ6jUCkWmS/00nAi5sQH8jK/kEY+LAeyz4AkO/GjOnWdcsj/htB
VKndpJXmF/qNK6ttM7QIi3F7cnFWugY9FdPrqANk/0mO4WA42JDsNymHgCClpJBdMLrxFE9JJJH0
irF7ucKD1Ia/z3TcPH3YIgwQZb7PsvqoJLi647oPKgpGoPq1qM5xkj10Vf9zjAe/cdMt00cPsiqA
Yyr0ZP0mI/q69Zc+BotXnIfIKZoBNetDFyPyhWEOFgJqJGFqflMy89hONvJ9Q1SVsO6aMgTWjuNZ
y5c4o9cmCJUbtKXPS+iNOndJA1SF3hIkHxp0LKbah0bne42VYYlr35jGMB7w/hhImPQEPEX4I6z8
WAsaMtgEQc4QVLg5XAqenpGBX5liIOA7+75V417TTC9136VpeGTObthwpr3jSTF4bRWVczGBqQer
neF5OmY0UCKNOvRE5xWuDZuAhqsdL33i7CvTfRgdtUdgfrHJU2GAyLNI9khuBaOehha7zC7Q/2h4
otWWYG/nug8d+DdNDDcgRn8qHRGVFdkx8ZjZ+KjRyrNFugOgKOh1YwGPrR8JNR8g44uGEsSn6LvT
cmdxecUBicobhBpbYtYvtr7o0KQBBItuzeQBPAg+Y+mO98RjiqHUF44p8h4MrYtODHfahbGDIl8G
BGIhoxQZgKp6N2t7o7m5nwIGDL/it85F6SJsjKPZmrtKiF9GFZJ4W+ggaYx/goLdwfq1WzYYO8Ml
YTmbgZ1hwzS1jYcRtJzSa2kcOFoXcPvYcEB6ezYgdKy2AoeA5s9W18F6wGkJ12PNb1pMgngALULd
HguahlWLSIwiy2DvFDZLZgIXCcSZyRPLNtAK8RNcl/ifJdijZ8gIzKrCO+tXgjhDh9siyAzgbb6P
zerFAP1NHE8vJnM2ifvIRwetTvq7lrZ7aaaR0y1ZqSddwp3O80FquLnGcadPzYZmPBI47VmFVtmc
dFtjdOHfTTyNs4q+tEl1yqV2LGQ/4n3d/kIZeTfGjQoVQwtK05n3cmp+gxsixjOxOEE9EIEVHtBQ
lv2V69YTsep7hw6XJMZsJ2e4BUL7AQQo9wSM827Nfmq1cY/GgQ65xccujXjfRsw5JXp36eg96O2C
pLo1nZcSV4pqXm0D0lcGD2Kj3CUJbjnC8F4Hf6mF03VqmAsGOe1GH2HkjbXpUxYlvNxO6ncXs0Ai
iyqczLdjpBYgJoM0slO+i34O+SBCB/+07MEbcDe4mpdaP9PYjBL7teuHLXVPFI/tGZdbhvZMzfnd
Yj2Br3aF9CjuYJpKlLelr1cQMU7IHrk2r5PbsacbanR7RrWNkAppt1u7T3+gDdMrtBwoY1hOnW8B
0Ua2vONbSqfpZCYN0ksNqM/rVzaeYci7ep4Dm2lRMWyHVgvG+TVDzSrXu6ifn1mOHJfNN0gC7Khk
W5q8OCzeT2V3WCRm8k56uqj8yXU2efGzh6iHk0NtKXW2AKSfNXCCebM9Xng6P8xQh+kpjmC+T83q
bIkZ3vBh0Y2h9JyhnqH6D8gCsxHXGjKTUODzkylKZLvN8wastVAQUUDdD93WzQ1PJ3cmwunCRONQ
ddOMFycBt13+I1bUcxioX/unVAKT1l8yvOMFFjbL9iRHKqO4g0l7GeBkS/DBZ5Q45DM3W1+hut6S
oOvwgnECK92WYJtDCrISyAqgzZ08WEgHxdl4QG7Da018gfqoAHel8+9KjBtNAYM38x+tjZYA7gS5
pQXAP4Qlh/ZsQVrEEGo36va2J+eqPHPnYSjFpuqfY7RAyy7xGjxi7EdbJH4nUr+PN47G3ganRneh
Ec4JkkSLYr3EGxeJKG4f3P7J5PI0QWX2vzi7tuZIcSz9Vzb6nVkJBIKImXmABPJip52+u14IV5XN
RYirAMGv3y9dPVOubG/l7HZ0dITbFyVCOjo657ukbol2M6AsKM/6vF4Tc4qB6Ql7JNA5m+I8V1tj
HIOkKAYfqJtIte5NMvWXrdTIKt06TsosgtXcxnbJbYkGnVlUa+EYN4lTxxJ9Ej/rp8tOVjeTlNIv
poz4sI2OO9Ij3lEWZDbKigsNDSJpUDVsh0pmSKtha3vaRJVgcGDFx/rIShAZLSvqMhSl1WJ3QdnK
u8RGpE4Ve4M7dLYRLVtVUt1bBVxPpTtfuHpWKzR+jLjndphPuCO64rvpzbfdMF2gcxeMhKLa2W5t
Knc1QYMLCkeG/D7kElY6ZdTQeLKH2wY2hFb5Ja07BGIZmPOdW/bhTMd9K4oHKfUNouYKOwu1ou4p
lcVuSaebTA7buqa41L4ubbc2h/LOUQneWTHFNpoC41JEvQNfxawNpt5DARXpmpJu7Cn0yasGZ7TR
CXSOXPrUEfNq0mWMa+AVOiwXqN5GFu48pDP8JoEnMUNiCWYJpG0hdQ3j5wjeOcGo0x2k0m91XmZx
OveXENwGjsH56vQ1Og/W22QmAcXubZCyKfU2Fz3KWk5ca7kpTFTBxHAxpM4lWdjKEcVFPoEXXsu4
0SOwpMaD1v2x6lv6GS+u7YTH5txsnT6NIHvjL2O9TdgcSrcOE5TmKMGLsSDtpAI77+5MMQbpSPHj
LpKXKSgrFeKCu+r4s+y7zZyh+UfdFc+6tYvbU98BSEma5tqc27B0HcTc19oot6m0H6ZaRC0e3Wi1
n+r2ap65nxXuUzE+TPkY8WJZD3qMj6f8VMm41VNYU6i+SABwTB61NhS0qyJcPO+WUGw8tH8dXHKz
MY9KUQeJrgIClZgUacyQLg0qx+ba6rGReiciTHxXXgpD4gRPf43zGL3E6WLw0Dui/V7MaI+mO9nx
VeP10ChCcmCC02/mcZYtW5fk15qVMdLBEHL1fomimDfnUW94QVekFwkfIkZRDlroDvX5VKHllCVx
Xld7x3N2mQm2jpncLJXeAziFnAQvjDVDIMW8tnUS1uy1acF4V+3aAw13QL2LdXJPmuyrJRQuYM2u
supDm3uhdCCP2bIgFSyEVd5TYuF9DHQziXzbafQlUwkZgP4O6oookJorAhJxJQ80t9aUIHuTOb8b
ZkxOWm6NATKPxyfniU9xY+K8WvHKC5R6sAx012jYNC5ebwM2abaCiNHeO7I1uwUpgxd19RRPBfCr
pMOah5qtWg7l8gBP4XWCWMRaEXkD6uSdeZdIFM6tFH3pN9rmgS55TAVatTOPLBzUfMy2slSx2ac3
Q2dH1ih3bkGePGvaNrK64t1kBDnhcY06M1fAGMhpBxrvhUzQ4iTeRWOgUp7Q2BjwDtgce5qtTQ2/
mC791g4M4tJoDKVVua05agpdiVpEt51y3Amcxre4CAtz3NUoKbfEXo26uYElzAVdugj9+cCU4tLj
U1jM8z0V7dVCk6jS1r5xAOxHl3+NQLkD4OmFNQLKVWgk2UasZBbo5UuG5hVcb5G4P9odjVSuV5PA
+vScOlQMCT13o4U6F0qWj5zC4nksttDr2QpPPqSZAzp0ZV4SyJA2kxMvA9Bo2g3JWF2OhXdwLIUU
op9vkwyXiwE3pqrII6eoDgWsrDclR1KKMg/g40u97TKofRmo39aVvS1wh5oWPfkzc/ZJjRqf51zm
BeqgCksGDZwVHem6IPlT5c1fugl+J2LCXZQseNtuaNXHLPE9PVZWYC/Ww1wQdCfnazEVXyENf2cO
1hCQpnuiS6H9uWsBJffUY5EkSAR02gRG6fFdWebuCkVtGsCK/KV02odFWugLGHTvVKgayg7lnzZP
NtVsbh3tbknWPmG5XaO0uXUydXCMLHAM+wradMjsW+OpEsNbY6fPaVJeOoPqfVaA+9Bx25+WrEUR
133R5vSIxvkr3lTn1wum1KlueJNtC9kQX5es8YvRNNZGSp+rZrxvFC72wJbMKGLN92Ks92nZ5YGB
hYqyQPmSw14xWnLSxKSslzjPpsvKYt0e1m4IuI1+XKSxTifxYMv0phUK/aQUN7faeNZL7kDYvIAq
yzS8gqfc+POIHuNEUCOsnAdDFJts1m8omno+nGFvuhwdjE7YK5SuWkxM1aCOSCtfErpeWIugQdBk
aw0kAXR0AQ0ZasfX0pQry1sgINSoNGqW+rK2UFhi2XJAbeVpYB7KOJWbriow93xjJF8VnBqjpHQe
8Y43TkM21WKVyMG9NMhzdA/o0G8Z8L1rjkumboBJGptkTwpjM9vzEqtGbHK3WnWaX6eQcwuWtjB9
Ibzv6HC1Pq5agB13xaZVhrvWEv+L2w3c22YUbmyc8n5fGrdz6+pLWkCknACeErigIYWALr0JC30q
xsXgLyWKES1XuH5T9MWhg3i7mG7hU4NOey+rnhDWHicLahp17tzjgKJrq1i+eqSTfrLUbjhI91vZ
FQc0Kq/ArZz9SU5kzcxsp5IGZcikSn1RLAee4pk8lBdbIVVIGySmmFO9Thod6x77hOES3VoE7ULH
mv1RqQJcOXbjyf5ZpE6JNmrOw6Xo0HZ2gVPIGFpMqeVaq5akV+iESjTDGyh/oNcHs7lrAP+QrmKN
++XYXaWyEgFYIgactpLHzEKZkLSaA0dRPOmU3LWz+9KkngiWETbIQgBYw5OJoT6JxDHprZvEttDX
NtLVOIomMIlGPsmcF7Lk95QXIoAscx6kmYTwvsXRH8HcACfggrsvyidWsTzICHJtkPprzAk3A3NJ
X+En3AedMWzGqkUTr6q+Gz3fU3sq/MZEW70qqIeapDX4k2lYeE12iUYyLqt6GV9I495IE6L3jYNd
3rddgkYD5NxMF8CRFjsNJtS4B/Y3VkIxjIQB34iOklHGEgiETW1nDFcV3HiB5bJ8U0I9aSElzsNk
tDdswmJY0HfbuBRckjyn5GCN5rxRivOYGByLqTA4cCFpi/2OuX52y2OqVtRqQ6A5iipj70yvgvQT
7FxoGcMzvQko75Z5ZdRe/0X0+BrrE2Qruzc2Lm+nSFD4bDhmZjwMWdKEPQRyN97Aitg2swdXmOTa
tmsTFVwcf7UGWDU0B9wElqrMd5ORjsKHI1IeSyQ1MeJf96CqadjRpa0uZp65t0pzK6Jtkz70VLjB
QlOoY/V4vqITZcAKxOFiKsdD0VXJlZsVaFZJ0161uWvAWBqZ0WzT3KdlYiO+VLhzGDNFQ9gdN0Xh
wWcKrnvrTGX5bZdIGiW4ssZc2eiE5PUSUmvAxanzcPciVrqBkL+zHSlYCsDZo22hW7ntiPaw+x20
ighvL3tbY281LmpfvTQiXE6reHBLsUVQNi+GbKmjxGU9tLwtGudDN8dTZ7K4T+0ZIcZ2N7q3q8u2
67IY7kCw98gSuS41Wl9Tou01ps7aZWWvD10ztAE6Cu1mguSy78yUhLOlDKTqHspv7tDAH7JO9JXi
g1zpLCNPBe/o5YAeM7Y6YMJVZrghmgvOg4OAumlrZYQzwC2YLVV1+2kZu/1CveGigCd1XJOljAVS
0whTO2OZz/VVwehXYjgN9mU9IdPE6nCdGdgjbQHuD42Zy25u+QVCuXeBlKdBFwINl44jrJm6d7FO
Jv3gZpOza5nXIioYqokTp1s2I5sp84lroN2A+UZrtmtX1DCmV2D7sm8dY/N+hh/3oeBquJkYR0oz
t1q8DpUB4wGPDKvcqOSLXES7zXq3Vcg8FM79oratg6sMeehAZ8fNbup6nw8uVBFqZntoGBkMzWGU
zkZ3ydeGafc7yBnA0ZOoEt0MjarI7WiW6GBNfadugPxcmD9APBZgQ2BDYnSjqsdWGApR2C5C1GzU
nekKDseHzMoul9KrrxmKURHKZbBdLFuxFTkp0D9B6vBYmam+yHUuLyawDeKFIPvFmFmJyKQAq0Qu
Jb4QmmX4jLkJgF5WZAcij68Aitj3YIFmuG8nCcrBw4wNz1I9vbo1QZUBO4ejz42N9iyYQPtHwJbz
frAhWQJr9ELAkaFq9bJOO4am7ZQl051YdPEyNXiPLk1w+qRDgvqsQBMYniUs019TyzCfGy36nXJ6
im6CUyN+NGN761oLfmHSM3oGQ7vgLOTwbdqBu66qECuWCsBKPXfPqsnY9QJXm7BG9+rG9UDCQ2EL
XfeVyTqn39hcFntP6xF3W+pV63YwNOrVk202QUEmB62ORHlHYI1LkJYWyM4RwK306wKGdRnmynIg
Q9IAubByzdLc1Z5rTvB5oSiA9sKb0lUB/OA9IEUoFOtGJBAnpVZjxouaHfRzvBy4wHSu8dlEBpqE
m2RANqZUlDc9UnwouDeu6zylBCMjWaxwc2U0H19U1ZC3iuTIRExaAGsjqeL2dY0Y2gQ1sKU43Ahg
OvACQ5Fkl7nj9GJL6sJJo2Wtuk552QKZkdmjF7l2sbSXqVa4SuEVPx2RnzBAKMwMxUu7plVgoJRI
UWEdYcA1FlYjwKlykNoYCUEvb7bd+X7RTSNhFW7rN62dulplYoEYkK0psjGIhACnauoJPuZzbRUA
5Ca4D3JtoyAiO8MeQmkMabVqiAH+pYsX6NvEbEokA7KCg2RRlrfYcTlbAZHKzc3AuVougaxzgUOf
FTraYdsbZTSlonrwONKaaKR5H0Oda4jRiUSvbLLRkVhn7uwwH92+ZL5qe0SAQLDSvV5gRRvlpB7u
Oml1yVqKSmM7tgXaxkNGNp1rQJrS6cbvo1cr6o9wgwRWBEq6KOUpCiI/V9berZXtBTAXE9eFQEll
YYoHnVXrDXh7MiKk8d6ISvsGQDfwAJieECQsb253hSXaS555IHKU8OfEdTKzbkcP3ZEWKCTwNRX1
Yp6PZJ3haL0RoqjkWrVDeeFNXKiQFRpIZjqhyiAMYOhxmwbErMwy1FVcOpCgZHQ4MDjrRXxaJCzU
BkliL+l5UC99+1gsHu60XVbsihKOBArt652XjOjaTVgKNkMB1RNiigH4qv2lSCE2BIfuBwVwg5/P
c7ljfbZs+rmYDhbL3c1k1BaKVmZ2Q0sjWadpPQFD2+EQlr14oHO5xFriAMp5ZcGCEY2Ims7pRqBX
uqMa+w1+Kig7cHTvrBL4yzoZvDddjWpLUHiOcfs3AgAwNPox0wIwrcrWQOOgmtNa7QGxFZ6V89TF
HoJ2LEoIQTs1ahB9VRohV476KnrGYM8jR/uQmAaNFgGth2wwNRrKbhOmCiqkJsWFQqWNtyPLILbJ
VCQhalPVrdQIPiNhacA6FCYzVOCiIoPldJFMX8yyBW6pNsnKmm0d56ND0cvu5UoQ9AcNCwbwBUoV
7gRIb6mYvSv4ZF4pYabfF96WhT8NY3dPuAQ3AFhUN6hlihDam8O24aS+SzqFi27JdbeabGt+rhBF
N+aSc7CsBNq/E0RCvnLZlM8QwENPJsHToimjo3os4S6sHdt7hhSg5YS1mVTfRurNq6QmIm5dBX8O
uyFB1tvokuZuV7y2qZddJW3d71PG7StTEGwL6GlIiMhkSLxHWQAFo5xsqI5boO1RYpy7+0W4DRBz
wlEC7ZMUBao+t9QLk6R4bLDpMH0pCIpA6uTInceudUJSYRDUCtROgFSAm2ORfDWVA0xsh8QZF5x+
46BceNurCgG3tMfvkILXd0ZLEJcFG6eoq8AZSBf0LLw6s9dpbbqX6Wh6qW9afLl0l7lFv92dxRMt
xv4GHGXeBQtPkQHVDo5AAOX5FaCO9dModR6ztJ3glDL3h9ybCAAPE6zoAUHZl0jnH8CNQHDs7eKL
pb3ikA9Ze2Oj23jh1dOo/M4g7DqrPeNLXY0mwBlZYcBgWjsUSgWqQhWfok72NckZYNoa+cY3J+fm
9ywtx0hXPWqPwL5Eleeqfd9V7S3tM7UDxHDZjjmsN9E8movdNIojIr9Yv7N9/vsXo6H+n3/H19/q
Zu7yNFMnX/7zqnmtboH+fVWXL83fj7/67x/9569f4jf//MurF/XyyxdomOVqPgyv3Xzz2g+leh8z
fa2PP/mffvO/Xt//yt3cvP7jj5fvMq9Wea+6/Jv6489vbb7/4w8TxRMQhv774wh/fnv/IvGb169d
9SK/Dt/qT37t9aVX//jDML2/WagqwLnAhhg/el5g60yv799i9G/AZcFZk8H7Hb7GIFlVdaeyf/xB
/uZBLAQEn6PfmQOlo6MaWl8Px+8Z3t+YCxcBDzc89ELhiuD+8a9PeP2DmPlj4jEnf3790QCKnmjC
MiSjnuUQgj8Km0PQmH5lE3liKSuR8ScjcXD7XwhBgQfZOccKDFxRbvqGPMyA8LSLuRPgAn2YsM+G
PyFPQaidEJM7JoHTGLMt74TmOCRDMy85PRwN9CbHB8YtUDu0qgIW9aA7wyY+KM/b9xxFLj6QVk9G
ha/Erw9tU7Nv2ok/sVjcWGtnU/rAi0RAfEbndAzfNbB+GcqGRBOOZ9BGTczvKWu8qLq5AqvoUFwM
IQcXXl2g4QslRRdugfIS/baNt52uLMjqQW33zOye0PhgTPjr2Cfv9piMKjXwJ6RbwgdS87GS2Rk+
2qkIh0Php+Y5KOcQF4sVWlG/TiUdLKPq8XzJJY3kGuLMoFD3q+IGiD4fiWrw+/Xy/mY+TOeP4TgQ
Uy5nkHI6VVgyzCHzCIZrQzc2w/4FR+WK74/yKd4NNNijEQ5U8pLG9tYO1L2O5ZWM0gidVAiyk/U5
d9dT8ifW7dHyl0GHzMU0YAH/+vQzmqB8EQXqn2/9iyGj4VBG7nXT+Ueow7P9sHzpWp+kZ+iZR9ri
x0k4jupZUIyGJT30i8wTeqZAuZ97PQHscBiudIfyoemZAYoFtyVdrqia49/P+sk6wlN6x1CDaAUz
dwSmk6esJWqKzViiqpY15Cavs0Ov3OwMIfRUAfLHKLB7taDUAK9hdqJMU3sJTS0Ho3SrCGQPI3lm
IbDtqQ9S3aqYzRtt3KIiF6JGdc5R+dMH/DD0CaUSrPihbpPjA3oACkAFsglV45xTh6MnYef9CW1c
raAPhnhnkhPOK5D9tTkYNnKUC3cLOBddi3iEfIo5BuV539fjh/51lWBBfhjthPzaDHbLWw+jHfWZ
9cVivo9nxdkaULT/YC98+nSQPcO2hEYGrJx/3Qs2arBuxjHe0ThS36ahAV1v1Jtv/gPlwXNjnczk
KAWySIaxgBBZd9RHi3ClwhlYFb+Lz6k2npxR76/NsaAmhJgDm6BTl1fhSNduHaSEOTcSmB7XxxJ/
26wV/omroWjOaCednsk/BmSEugz9etexThjFuTuQxWsxoGGZh1rPzx3uh6uGZxe1sYRFD4iGXIBv
oflaZea5iP7X6OKBVgy403tUt+yTdWNwVCGoQibdhyQDXMy+ASOqTW7tqIwE9KkkiEXt2B7RySPq
6D47K8FLz32EkwlwFlkXWuMjmHEPds8CECAkYcsoW32bvrV3rL5qoAkcQhIbDru/j3Wn+pLHycfj
2yaHmMVx95zkBp3VdBN4EWAqrKbQ1ffoScQcroZgO/fQd6r26NA38bmT5D1mn+zWj8PaxzztA6kf
JAO+AFr2Y1h9UXvEH5l+sVbLmq1QC5DsEQgAuWFRvalCIGgjcY0OLl3n+epexefUzv9yrv+YBveo
i8bAvjuVrWOsr8wCRmW+c2k/lY3fQpQYfOgn95t5wdZ51J5b9J+EK0zAzwFPEollFqJtBwyoVs2m
+j7EMobVLsiq/lHa49yePgajv073z9FOgtVoLJPLQOPw6wwVd6MqABall2WHCtKZ9XQ8HH830kmo
qieWuM6I54Ly/4q8q2hnt6OPWnFUheTxnPDaZ4fML/N4sn1db0F/Q+HJyo28qaJx/W0Jmv0I9apz
ydj/sk1/TuLJNpXdQHiX4tEQKd7URb6G+MVWBs4mWS9BuUdr7VbeVsE5/ZDjn/3LjEJeBfcq6uBe
dbJVRAvmqQSdEBwKEKWTRNzpTH4zZAZycNWtlOi8YEEB7vcv8tMV82HUk/QEaMm6Qt0VxynIy4AF
mP0RcM5RnENLSKx+P5j1yQFn0w+jnWQkfTYIECDxjFOAStISgc1E7SJioV4f104JjyHvrVibkdYv
9QbI1RsSeTEDyHY9XeTPw1W7aaO8gVXYuZ3z+QLDrFOHw5IPr+HXSFV6AEXLBMG52HQbGY7rdjWG
aSCjKjirCv75NPwc62SbeoC6jFU2oBpTbJK4iaAREAxuTCII7EVntRk/PXY+PNnJVp0WRZ2a48la
ME4CJh7pEFj1c99ce92aW4HYey0iIXi172cR0Dc+SuVA44MrV2fhDLtbtBL+9ME5d0J8uv4gBIQq
AoGrvXmyr52WVllNkifwXz12VZdfyunu94vu0331YYST7WwZyOtSjKDA9mgSgK7ssCJ3aAEAv3Bn
d/e/H+3c85ycs5auLUdo48lwVTgMl8QBxWZ++/0Yx7/xl0jx84lOM7e+T1JvtJMnLJ7tDx3sbH0+
G/0kP7Rx4frXm3nfyx+OblWXTp0NBkhiTcDVBsbEPkNPPsu2v3+az3feh4FOgoKk1dJNJH0esrl6
5E3ZxrZCbZWhtDWBPU/dG6vI01Vv1nhnYBB74FssEG7o0bw/ozb/eX7w78/C3tOoDw8NgkTvTQJy
ESyW+7JfNZFeAwUP1HKAuhS8Ss4VM04FBX8kZh9GPNmduVdKNCPaY0icwkGvJGJhEyZXuGIc/fnO
7bffv1XcqH8Nc2idzS0ET47xvnvSI0CtqIj11osNGPfv3yv7NPX58GSnG69TQw1O+DH1cQE1vtJq
Y7nfXPmYojK+oHDNM+AvgHCRvoC4VB7MUbMv16N5aQDqtEbhTkB+Cm2wWz1+bRYfGeoIAIADkhP+
vabotrzlTwZUr+X1eGAMCdx5N8Mzq5O9a4h+WBHFkKjZtPB+WAxMdZhsYHOwSvxqC4XSc0nVp5H6
54y9V90+jCXcFtYGULdB5kEj7Ikb9nCcGR70F4o983ItHYZu3abwO6jCnTuWjifcX8IKirAOij64
yZ+aRgMZgnZDDmunxfaJd0/kdGZFfFJXwiXkwwjHpPLD83GH0LaWyRPZooFxyMMJSfHbcTa7YFrX
ERAa85mM4/Pt9WHIk2M9Q9vRmMrkqbw4ynXKMA29vfcFYiLIHOvH36/4T2P/h7GO3//weLXBe/TO
kyeAX/w0WbMrsCh+P8KpYu2PaPFhiJNoYcweNqoAYvmCbbOgjLAlNjT64Yab4zqX7drNcLdcpqtz
6em5mTwtifY2ZE+87j1Q0cgxbv8VGo/yDdb2/PnzHmt/sx69k+nsvAKaTscBzXh6KIEjKIYdFA+q
CO8QJoSdAxyEDVDLf3JPPPMqvZN5nicwB3KNsdE7DBvwOTILsgArvX6PUhIiCAdRgDm/VvE5zddz
u8Q7CdE5NHZKuWDs41XdYA/HqzryQ6CoVtaburEgBXB+0E+zpJ8LyzsJ1hXqgqoGMRcPrC40C+Rs
+WVvhO5LH6MI5UOO5aYpN45xX5s67q/O37s+PZmgtElgI8084pzcf2y7hRfZwp8qWq80IDPQn1ol
GehBwPz8fhedG+nkzpNUS+LMnD/ZFigDxn4kHKTFbLWY1pmAfm6g4wn5ISBUwFUtY+o+uT04ClCT
c7VPnBsLRMvfP9Dnq/Xn1J3EVVrO1Op770m0bw6DaNedKw6/H+Gz4h1C97+HOC2WF2ULAZGs+ZEY
HasYQ1TtEbKD/98h+GGkk4hdk3JwEreGVk9U7yscuejAeAFfJxsw5YGHX9WwVTTe2Prsxju+jr8G
nJ/PeBJwSNuqqjIwcrEZYMB3zPyOflygwa+gwXrmnX0e3tDv4BgQjR9y8tLsHjJ0EHd7OuZ9R5n3
gfnG+9Ur8eG0uxK3SXh2bj9dKD/HtE5uJ0baQoyqxlvUURJD7+7h2ItwVnM0QD0G6BAIMRur/0/K
CXoMvChMUCG4cxJLO+WqnLfwPYFsU/voatoBWaXtLRIOFrpLf8465LM8Bi1XEH7Rm4YHxsl4E2is
Xb8kT5yF/VgDaf1/1Bl/P4Q/DnASoC3DKYrOTJ5saAJr59kwujNr47M88OcAHjkZYJloWTBIB0JM
CNI5NJyMK1oD/nmYF+9MiPo0v/041kngt52CWUmCsazyDm4bsGYD950G+TjcpnW1syd+7VQqYNaD
De28c1Hl/eX/sufgUgEMErpjno02snXckx9D5FDCuUiBGjsWpi2iMWUK+O50BrwHEoDN10p27bfa
yxTIxtXAX8y+zXt/6Z3mWQPUCuaOCW0J/Bet4BQaiCvAjwGdR2cDWvfW4NzN7aBpqJLctPwmXcTB
4F3DV1lC0p3qbcC/7WMHdOUkDr+G4I2GXr2iwBeW1AImDVoEjO3avCm+t3VS9uDW8Okugz1N7BSL
aQalR42jPAPIK36DFsM6LVMJiHU5Ok/AG9tvSz3BQ0o2kLyZqSZT2CVpRkPBJ1Vvc8vKoCKU4HNy
vdwBP2NDYaGYRwZcVw/yIkCJ06WdMms/4HrwTpEoXhaoZEqIk1ET6C3SV1fAAuoHq7dkfWkB6lRC
gC+dIO+jQW+ZAbi/oKWTxoYEySBk2gaUPyv1eHCdFMCtCpOerIwqJda6y5ej7rQE152O1gSGHIEW
kAKcEh6UZJ5deNeZ3fUCWNATYB/gHS+JyaHYYc+3hV2rYYXuXLWfyHRUw28G8t1So0kgZaFBqs0b
0JdCNnrpQ8pccZNCyk9APsUywINEMxb4jFluDDXRLXHs6a7J5g64sNFJgp7z9iZrhvzKNprau1Y2
m3lgyKF5SGw+vFJrpBc2ZF6/5mPaIQWfsWh5C3JF1mUgOUMk9CgYQJw3QIkbXDqHxO6uetEY13k3
lZfCIOR7lbWgmXhLA/lRYQDmvThVsnNsXd3US8kBQ6tzMFVHyCOu4DIIdoYBoO0B3nX5NVTGjpw9
IdmLnQriV/DhWrmG4a56bpbP1gSD3NGwd5WnqpWycgDEQTC3XgFPJ9+y3vG2VVN4saXbChGlwOXW
Auoe5DgbDOTc8aBJYPXIeOGCFtTJCO7eAlT8zpjlUbgI4ukHu1fyGYB9d28NRvN1rCgu0e5kgpWl
xrEKdKrpgfdc7sCusbFyGK3uG9CzbzsxYtm7IveejRZCFS2vnTUaeKBGT5oZvmXnuIQDIQxVC6Hz
gwOwNbjMnF5jV5XrXBQOonuXefDqSLsrmYs7BW49GPFtC+8rZY5QGgGfk0aWN5XPgKmxPdyv86fR
gRQnzQS/qhob9CHAJfFcQs9HxrcD4ptVr62Geau6hWxc1BVNszcgqnzJyYRWkgN0egTM/xhkC6T2
HTHiBPMyzvzRImrNWIOei7adCJhAlLUbqCpDH6BOYFIsgeMbgOx9Th0CXbscOqi31kj6W6+b5tXM
xvGyX1gPYl+O2qeLgCxAWIIHVVpDXOZIXYM4D3UvzdFeiD9XYBD7DPpWEkEAUkmpRHexZ1N50fUO
YIO8hDofJCH187D0Gmw8gRO+4TKWzBbXusmS50lyFglXc3AaWxgNT0m/pbARC4BGhORxZ0BRlIkm
ZT6QTR6048DMC8vadva8c4fVYAsPQVxBamWBHga0ogj0K3iDrTPT8lnbVQ64s6vJcyryMbQMVVx6
aWu/CjNx7zKvAvrPyOQ4+YBpGRedHhcPWhjU+wK5cQOiBJw3jwCnghcMBkW+AofWep5RSxh9QEX6
S50u7X7qofejane+FOYItXqPVunGBRj53suJGWeqhYlyCWW0Fp+0TbcMIpShSzrbXYGcYQMKjQrB
18aNCoSu+0anvoK4khTmrlNdG8I+6XsPdSwLomBNZUDLSAQOKb6mIEm20KuywJQoTEieOdP9Mpd7
OUYtsCReiutTBqGkJTRAtyWIj2xcIJeWWW+GDdGXxgWFv0tB1Oho2DuIeC2UQKDF39/a4suUtluL
yQuP52GZeq9GiSsoVhLl3w0LwEjIBu5KOVyU9I4JVDI6+sBxg8J28kkGaBQ4ZNByAmzT3WbtdOVB
aXBh6HUP2MiLe8D6vShT67Hpuy3QKhuVwfbe4xc4+GKVOlBKyA4N9AV4lQQD2K9FBpsFGwpJcm24
WcTcLyw3LiV4sk6/7xRIdzqL0qa4Kq3prk8eiYFO65B/odP/UHdeSXJbUbadSk8ACnjzmwDSZ3lD
1g+iHOGBC2/m9EbxJvYWKOmJlWSzWt1f/SGFQqISCSSAe+45e6/9GOQ8U5rs5dJX/DXuRJNiit9L
LKimhIg/ejCGCX9W7kbia6Yqz2aeAnJUoGpdtOalZR16KA0tHmotcjV+nKR6zQzuyjF56IiA9KUR
MLBhkJVj6i/dnKA+jvyyqrzAkbyBBJjIDL+JVOA5xHyuagHAAJBn7tz2NzWZR55l54rfJd1biax7
nePFL+p6O6MJrhf7GDvCen6Z63GbRdI2U3Tfma9a56FGv9MW+kqHnxKqwVvSy/mKTvLRmaVXuxUX
sZo80EmIfUfWfYQepHsNthbjW9Clp0YQwdOiyIGZKl+NVkxsljkgPAY4sk4y+14W1nXN/k2Ja3ds
cKRksm/oxjGXy9sAfi3Kfcw/5bUR3/WGtrEdoHlafiMi3eug9zQgWLsidyswE2oKlMDEDkc9fKmp
IXikDsem+mBU+nEaoJvVneAyFXsyEj1LLXYY3qDbTTshGW/GiDGTiI0rmoQrDTuvviBQhulSmbpt
2nPvjEPqlo3y3sT4lvoR76T4ptT5tWw0u6RSJa6KBgO6MdyKVBQ4x1l1kYXF25RM6QZUoqeGwtgP
mQ7WotuJHsuSlFfNF1T/iq8P0RPL9rDKBk08Y327ihvnKkTLABt4bSQ9pyXkEV5f580hWwxKSlvq
DE9ERb01nFrZjCDlD/Mc6A+DFR3MuD5YEOEmhPRaae5DVcEvJ4tmrSStvkrUyb6f8j56nTBPbQsM
Ei5Mm/c6jmmKqpXwCkuj1SZrklf3seXOhh5R+kWcayi0g5SVKWsI2/qiqux7GNj62kCidVnXarRC
+KejG3bcwkrB3w1NvlUB+O1L+IYuaMjMHeYUu7phsIaYlgtMiSRsPdhbgwYDo4p2Gt48rOTtSw7+
pBPgyFuxlC+8oXQJzFrPKr2JjUDnFTwZVyMcmbWs2W+yGJzjd8ufPsWAtpqhTFYgVsaX71YcTiei
QLHnbC+DtisVuqKJliEjbS39WE1m8Fzq8wznu9CuNLZTQH1siXnINCZ3XGn1qw1v3uq7da5o07os
Or8bDHk/hA51lmEUl7nal7sBf6vm2kE+r0c97Tf2GEPLVASNEJ0nwbVF377UtQNkG4et6sdjWuwY
Jma7UWlaN3ewDliTMQMMU8yXqQUjFgVK745dPB2zBljFKmxq+Zq2nQ7aLcHxsHLkUr9P2zSie1Y6
x7Sr+FubMfoM+XdNJwPNKNUoKtD2A85Ix9LelFqDZmgYA/XrgOYe72ghir3cCeGnemFveihCF+rQ
NNvaCtV1qXcOYvsUixV6968afCXPkSs5P0TwlwFDRvoOPxt9hLG26nsA9tXXqO6y3DOx88orRQUk
EVYaq4tSxi/tVMOdaBVF2WMlsTcdIHcBlGkSa7TM4fUYt/NWitvMx0dsE5xuzPa9auXtTZ8NxQUV
ubLNKxWVbBibNU46LSR+L5+nCE/P1BlUYfL4ZSij+KKHXdysTVGEe1zb5TdVYEkNQH/G2Krn8Y4k
acCR7aytmxQGpaEETrsLJ9S52MpDcYknUXko8QG+17iyyhV74wXqqcnhe2+roH9tKT3OcSrtIroR
t0NVVrAMCSLc4NeWDljNtWPYNc5D3DfVFc4GbSNT7j6r5qg/mFYZPDRpVr9gWK6yVQMdZ1pRdaeH
olSCQwfMd9eASKAw0PPOx64Og1ELYVe0cdJ9LTLd+crdxdi/lmAjVIG80ROhssLn3YQxcm5hHOJx
uU7nILxs5Exa25JSntjNV5TQFX9SbnAyFYN1oFGYH3KlZjciNNUlLQM7Of64BDSKOjpQOgQvx2bQ
aB8apHmRYtD2MB7LORXGJV/K9PrKCe6LtK52qtVVPigFyJzV0KIRn5OI2qzItqgzkxunEc1xmEA8
ZVFpHHpJD/k4pcHrZWQJDsnYzvaYY7tX2KNWuglKTX6h50BkRNPGMQgsZXltqcV0YEUc+K2qLv4S
y9W8xzNbsbEB6efh9+zeKisjlC2dhtCPu7C7mUZ2n1skgYYr8k69z+tJvFaGDs5Hl6vuImw1wNAQ
BK8rSeV4WfvKxxZPgRxMd3YTFs+ksFlepScWyAu2Lm5LH4+iQ5jHGlSjverkFE9t2M79vQSK6HIM
dSD5nYUDizfjKlH0FnKJoiZfdCUyAR23bIxLcywN9ke9+WK3oXREc2TvJGk2tFUbparXiLTw4Bba
R7kt9T24U+Z9nQn/3+fFk133oMrXDBPSa0IDgsthgpFRAzHdKCC6H/EeKDf4rW1/FoF0MQSOfmFM
jXNj1lrwWHQq3wB4lIMqhq6FK8lTt89BjL+nZWqsp0bv7mOzF1tHROFJS02DXYhRuuM4N4dKlEa1
z0YFqJwdzCvBi/hgLGD4yBmKN0eaGUfGRJV9adlp3NZLwkLddTSgp1pXv7BPzTck6RVXZtkLijbV
ZgvdZkAdneGYG0p0MIizeMb5JfyyLWzfHvDjDmaW3UhlJm8blraYwcUixOWwAB+H5ls/V81bJ6qv
TWzLmyKXGuyjo3pbzK2UwRKIQZyZskp504u8nV0HZDHNjq5TqTUjE/siPLPiyOh6SRuSrPBVDltY
tI5e0gce8spTRyuHqwCbmcSAxJFewp4X9UoehUz4Ut9goFQn/b4xUsb8cTa3ruD+HnzIDsW+xCt8
QBkb4+2y8JuWetHRgdUznKOg8rCollkEjK+APUr2AHqlVcEIw9koKsT4QxSSpbCGOjxNO6vJksvQ
tPtXVZ/KBji8Gt1ZzQSeFdpwAQdwwmi7W6Twd4kdjCq6A6nsTo6kVbdjltnfDJb/q5EA53WpAY5f
2f1oq/to6IFUt0EC+12LjIbnk+vguMpoWHsrDKSHXLbj0J+kwAbH29q1zf6/z4x9AUwNI20gT9Ux
o+qBfjjih59bx4RwxgT2cgpbhPhZr++kxYi86se5o6S0mkNXJ+pNM/W8MmxdFJfZFg6DSgu3o/Ij
9MVELO/EZX9FjQnvx8mGb60x2U8QRkzQLymBK3EXH0mFTTdl2gPVJh8YtlyvXdWGLO6pp0j8jGJ5
M+hppriAF6ydUzTCx+hoXMzSDMxgnkVEglycd1T0fcW7ENv6tDIsLbkmakAYbjcmgopNNUiz5Ol4
GutU2jqh2e96oVmPpMUQhhLIA5tDlVyUJlHqfa4WkBwo3i3gXor8BAYufcq7OD2Egb6wJ2x7oyu4
8Fe5MBfMgla1rGQNDSI+pc5v1CIBIBfovD5xWqyFDu4pqZPmnoPLkNzYUmHDNtqTqVX9JqtiAtxq
KwUgMycaj0hSW/Ghj7kzi3HWvDY0Zub/M6YEbpqY4h5/tvZ1xm98RN3/Gg+yejFOgEt7vOE3kjrj
dubf2aeeh/m9JDroLtf7ziOmhB4G8IoczjGbJ5nFCsz5pF4gFbUvyhQ5VEM0DwyHPriE05096bwj
38qu4xMDoTnXLRvlpyLpij3m2fZdBOr8Wnb6QM/LaaaFrFZF/26IbSsIpjXbME1NR7Iq42H/2CRV
rKDt7ZHBxKILCOIT1yndS37tM8eOv/wXRq8fBWo/HfBcYaSPZoaB6/sBg00GemHTb6ns/ARo0KfS
uzMz0c9HO5vHqT2GycABMb8MPHHXRlC76mTwszuLATfllR9se19xnYdizk70s9Cn/9u508/f4qwT
PefdqCF+XL5F7+l4p5ZhKLIBk4nziBqQiBDRr9T59k8PUPZnL/xfeQlP8WtdNuW39qNx8KMB8X+d
45AJ1zIu/I3jMH7u/u//+dFt+Nf/8pfbUJf/0CwGwo5q4zq01GWI8Lfb0PwDox1qFVWjIcjMh3vn
L7uhpP5h6bqmYjfE46PY8vK//W03VDAjqvYydLAs2rMYvf6N3fBs4oTbUKGA5ki6SugnQSMfn09N
7xIjGWU2ccDXzQGiV/HywwW5+nMg8qOh8SfJn4klymZOiH+CU/menvbDmCTBhUxoSEgPchNuu01L
dqq0SfafqWC5Bucz0I8HOpcgNaKWHLPQdbDI6gLvLOz8TomncnKdYIKiZyis+ynL9b3eEwHStViy
A13Ai2v0yr6jAq7uJBIK71tNb1iUVYdtHMsjZWc7snaU9FuXCsEpi1VaxO22DRZAxQSBxEHbFfVf
derDOzDP7ZJkFcQvEXi81g2VgJgZfRylY6jkTrZK9S4gnGuQxpe2YGoENRv8tjvrlYlEeA7olORT
bKP5DEPrraYBflkbVb10XvIpZxZpRDdClVnnJHtiDdfmJDU2nC4+ELLKCE6wpQHdPFsjHFSLsQu5
bppop4k8MbCuTiKtuB+Z3/aJ9GjY6ogxX8mP7Ith8gMSAY3mzHH7jKS7fCL/JtsrtFM0d4I4cFdW
Uf6WqPH4NCuQFaSujau1mY/UJ0rtxHfgH4t2M0nRdEpIp/Pz0io9KOghRVcgp/U6UCbFdqPeYl80
Y1g3fPADSrgzMlUmvGbQqYVknSV+lSRwXvxE6MpTD3yZHSHp2glYQGd4nGCaPxdUmOwl9GXXrVQQ
odNxoKgPxD6o9XZXzk7wqqYWGnEnGIYnYj01d9Y6h4TSgcWW3eDCBRs2tjWh1Kma20IKQA/Wg70H
BAAcBVaWcyxnHXRp0OqPbUuL1GOYx+9eVIJqMk3t+os2sPjWYa5vnExhhzk5AsZaDrhb7nLopfmk
0CHq7WRBV/SOm2LQvKZOycCZOpoAmtFy6/g9Vw5qOmv/7Mz1l6yd7VtJtP2RngmEk2mAFEL4TL/H
tZ/fmVCeacnHfF44l+OdrmnQQwTD7OPipoXjaEsIEeGQJE808dV9VipjQYMOxMPKCKs+c1srM25K
s5C3xCaEb2Wq8wltHk9IGotehw2q8j3qMQYGnxBfc093vrouMlvZNbmdALAaOqPxjagykIc06MBp
UWjeRO4IsTz2xE9IpFry7ChRtkujqL8xGPRdADBvtspQZfdxMxcXUggwiYQ1+UA4GZRloqyOtlQL
Ot49zeiss62tHcD+tHLTbo6JCGsyIMRM7T3XQp0WhDmFoJnaj0YZD7usbqRtvRSMBr4E5ECOBpR7
mqCHSUoQ34YJQJPvw7/72piqR2cpQQnxoBqV1JI/S0RpeCVDQzlotlnZIOWpZBmW6uuhVAGuJcI4
CSIbTpXW5fdiKYBnQoM2xVIU90t5PC2FsiIqB8psXu7MpYJOg4rwg2Lur5IofWI0+8WJoI9gfFol
EYXvDK0U+uAsn+D9VNvUijt6HGWv3thj2h6GtIu+VkFOyB2rvb6bRs26KHKSGafvJX9M8+qQf98I
OJoTOIfYiBi4NCCV1K1RaQ6YD6fmiIrV6fDY42ESrgEn5Zrvajtuhuv8pY/yhiDkAHRB3Ghyve8b
mjh0RBX5Jood8DwjXIvbwtaq7lQQFqiSf6TBWKtEgjSodybQF03Qy5IP4i/dJnErTxcjBTfzFQAd
mgEY0Lai/hZ6EA97TN7ZSLlLp3rAsL8QWIfwtZfaBtyOnB0M0XVfQ1o+l7lcjKDepEZ6BZvB5zHi
VUev0COgh1mjqDdJAyl31UyydYRdNigMHNuGRDBYhddSgV14h5lgWiPZlnUo2zFvsllW5WtZy5KL
VAoh9dtcg3fwv0SHVbkg37LLDXGpx0N9mxF7B4dPCRPiOXJdfkhVqd2OjsTQ2zRhwqxaE8ye23eT
cmAe0xMT2Ec0sRIy/N7SSUuODGhHCPBNqd0VWjFc6JBpfQrG+AuwsOSe39PQXEsZyTaKp2hXjgSv
yMogTW4dGV3ryUU43slzSSoahcPWauYca0/lVI9E9kIhl0C+k2AQg/Z35LumUucdcWrhxizyIFxl
aUtCYNeF6yEW6QVZhNEtG4vx3ZpkYZB8MtpvM5Ftr1CKwR2TfLdWFFXaWWMS7vi9Z0YhgdlfGINu
rGvHMq6EXWA67ITk7LLKYnkyIrs6KaNQHlVjMB6KyCGsRQcVV7ljRTjLdV/YktjQNU02aakRhaSq
5jVzPulQzejIfZnsxdmfoezyGkjL6AB8N+MZqoZ52oreyU51n+WJX8CSvs8moJmuwlgEyD1tzM3o
qNJDUU2a7kpYX68VS6k1CMaSAebENphp2gFXJAXQSYIZfdlCiK9BHGSvUVrTMyiAUrGG5U1xovHL
Gy03EwN3SW9qN7LNTZKhb35ocBGzBEDSTF1p6FuYuWmVvxSSHu1kgpIedEdont0R4tEIpb5rha2A
9mRQszIzA74wX+o4Dioj0VKpeE9GkqRtC6nLkWpI9uVoJsTTyE60T3sVBHBlkWwUl8gn2LSTkqk1
F0oL9Z4QRJBdXSJ1J623hfjCqys/WWPcHbgdk8G1EWG4BWe6sEDrMiVWq1G/EhbSf7EHuMorEqCY
I4kpoO+BpoGYPNEHiC6IpL0VDFJ1Zq42YS2TE48ZU0jmmisG3ux/iyCqXwOFYIgVco6ROJE8WAJP
a9WltdpcWFAn23XRDXENK9eCtCnG4r01DW0fANMkJxM5pzdK2szOHrZt6cFAjaEANZ24izVHaz0U
NeC7rHkeXhzJMp9AqMT3s1PXt1ZmNUcz4Z3KTDlg6NfNyLK4Au2Xto/JaYTTsVy4bgQLK+cVeO7a
EmtgZ7Da82k4BbDl7rtBiKs2a8DuzHwY7+7UOoRM3T2lq5twZUGivCsnq6vXvTCyFyXvM3/KTOGs
hDwnV/lsON/4DTqX+I/x1E8jJ1FVIxeHYNN7s7H7G1JXBy/PTP0bRlLgAKLQYkC0FeyxMuI/Qsme
dKDJapNeQ2SFThuEo01FqUO14W5hoAVauNPekyIabodOrQgMmo3bOFdgILahleTrngu+tHamZkv+
iO5LasvqWNBsYgUOGQMhfxoiZ1U1zkT/M2NJ6idTeR9zfQksFo3z1kCfJIC2CsMHCrQlPsWIccyA
WWtYIIR9baUhV4TWX924Sub075keTM9cEQKzhlo6pbR20lVrG+I9zgbyRLoxkuK1qnVEG4X51OyD
TLEhGOdaem3QoHttxTy9DdVUXU1ThEmHHjQ3YR+r8jI5b0omVgGqOxqY5J9U9D79PGrJTwgC0D27
LDGIsyeGhrwj8hPBN9aT1RRuhfrlqw66fhukxMcKpw9SN5hmaQTHoCmvadARUszIjBdUrSevohja
xx69Wu+q4Mi+ZU0q3UEn4qsYpY52YpBMpnt1XwHsaqaDzOJMk50/e2/XccdYVNVE5ZqliK+c1sHx
qOGn9eikzXcdVUW05AvLAPyGKbyeIFJB2mdlvlMGi7fLFGK4Wk1jBymsn+LmIegSClXJJrRrUuLy
eqaGhsxNnXwLKc/ZBDTa+cjECEmc0trxOShLYYJkH+RTGIbAN0pZ2WS0BJddSh8/ZjUzjJXeMnL1
raInh3euU2QegxwY5LnRfj5hY6clxYsPjUlfMkxbldPCvGqA95ED1csRybpJBFbUYrBzMUfAmHsz
aW9BEDcEKsTiFAczHKVorMixybs7XHHBXk/s/InKhulkbBk9yF5RTw9j3EQX8hTqtwwl9U3h5Pjz
+pHpIWTdXo18NChQ0Dvq8pU8KXQipU6aidVq5erBHjo+XKPFN0SSQ/uLjm8De4zZd53S3EUaEV0n
HfG/mtW2j1EkNV/6KCiv7KonwcGsqq9Jx8LeUp1eFZXSAOuw4ujannPa8oHqVCe2X93FqGYTtLko
NZBJSKlxWWd6uSMsrtkJSwZtbHft9UQceOYbYzl+NWuL3XNUm8M+l82591UUNiCfFYFWI5ua7A1A
I93r0h6U0zimjMSS0YqWm8epWjhhk16RDNBaJw3K8glgIem+GUJvdZWPYyWvqrwztoWdBs+hEeub
AVkUr5KyxgHICxT+BtnXxsroY5mBjtZdsOuDfT0xya5XVp4FsUeAtH0pKuy7WxgG3yprlq+RCpQ8
407fX5PhPe/aNFdeBqGIN+Qv4n3k3Y1qQmNAoNT9NtYUXP9VXHkjGcH7UOTNJWMTm16XaBljVupB
BjN3VIM2B8wVZpsIeRwksW5aV2E1X9a20DdL0LZfTzyvjqDhGSd0bonBoEioB8KfKtM0NjYzqkMS
BwGpjRHFX6Wk5m3f5PpW4wb09ULpTr0oQeRZodhqZQsQAdmccGtdg/4r6Hsim9XHW3IZ2seZmeCb
GQbVNfPx5CQ5Sn/TIPKpeWNkDN2nAXxz2YUEY9WGsguznE2FAH2nwyM1w61jdcT+2ZFKysdEmgI6
iBVFk4L8yFI3Bsu/H5R1vVbanPQ4Xa9kf6x1dCXCGEyCwsoGaRWBzHfWRFRcCmdxm8xDeULqNm7Z
junHxtbLZxEO+b4vNLEh8E/vfK2xlEWmkW3J+ap8MzDax4yp0wXinGLXsw/iVcjdcXDUieGd1dJ3
FwnKzcQm55d2zpMEEXdTVpl6ybhd3ZDm1b8QwFhcKh3DL08v5G5cBKLG1lKc9kJn/I+eJiDQmMhn
EM8jhnWP2h3tg1GXDxLgNqKOhHplsmNCQDNGxD6MxXW3ZM0yjoG7F1RKLXhDq/qGMTqRlMNg6SSq
KD3cIcaTd8MgT3vB3Zf6xdATezB3wDtHS/ZbMQRb+JZw4oOmeQRnVlVMP5P+npjd9Ihdf1yHc0+o
r6mkb2ndFB4ZptYjKc48C6NzK6abNmjG2M1Lp3iBDjwVaxMNDCFumkKGDY93fuyTQq9WszORJtqY
Q7gOhNVvegVM+6qLA2UfZf3wgHSOKp1m/CDzZiGXe67KeJfWo46bBxguQbJpre+FlESnwdEIl25t
5JsmIgJPiumzrWwpYT45jTZToEqPs/exmWyxBszJpkAmEnxk+deWILSZnW5D/h46pKYV2R7uaHWr
qagprCk0JMomPbhv2ZRYaGXrgoQpPddGOg+lgWoDre+lpAfhMyhe0ost1SH7thT82siPCQ6tJ8x2
0hRdCvZs22wyGeJb4aQcIbnbF7LZO5cs4VIMv0SgQFHI4aBnZAjtTkxp/Y082ujRCMLUG3O79k07
WEJfzHJ6rUdSmMmEaYJbVWmktcjoPpGbfF2RlBB8NkH4SfhvgZaiZW/apqzLiGc/diiZuORBFRJV
PH6xN/VO9cW6uFxs572fFN6CovgvdNSXjvkHbffZQc+E+JJOQKSp07Qc3NEbd+RMepJLuPVe88XG
vPl9h/RnP8XZ0c5E8ya1WW0XnCJ3MhZ+1WdscVpoG99PkRec9/kpGssp/O4Uzzq/TarMcW1zivR8
COjekeDhK1scGF6ym9deeWGsTVc7DAReBdc0xbbDSVGJoN+Z++7C2Bo5F55/JnHCE/weFg6XIMg9
4Tub0hOnLJA2HbQhNs2eJD8ReYv3c76/V4/odv0/BxGf2UA/vZBn06YZymYr1VzI9AGx+g5Ez5oU
1O/3ioX8kK+SuX9NPz6AFH/sb/9sQ/j461ln7i/6pdQQpKetDIgi8zHzEq/eApLdio3xCfLiZ5P3
cizWXZw3qmEo5tkJNmOfymhoOUGmPA+aB0z3NgdZ1UEg9sDHu59hZ9SzAQGReR+OeH52CoDYVik5
u++zJZej4KcLvOE0b9ttAFV7WCFJ8ZfngmkFdliSnXhqYmMT335mx1E++zJn47YJvYMChRl9/s7E
0+ys0/3ia+z9GezDik7gp7M1lXHPz4/JP1d8wUX+6PKwprpEa8z5R8d5HW6VbT8jBDqIbXVEXwKg
kKh1bZWv47XltfDhIftvhkPgm/73l8S/GrL9rwN2WvYy7vnPx2eg6f7j7f0/9s/FO/Xmj2M0FF7L
//rPGM0xYGHCaDNNrNbLy+zvMZr+B6EusNs0C3+I8f0//f8xmvyHZTL9driFvzM9uZ/+HqOp2h9L
X1O1HZiFssJd/m/GaGeLlIE5jGIGjJzCA4P6crlxfxhyWWES242AEq7YxQ5biy/S7rpF/7f64fL8
Yph2/gIwIPGZix3NtImRcFgRPx6IoVYwVcw73ManrWasq82yLuVH6RqQxmq5CT854Jmh668DOpas
a4wrnfP7H+W40SMKadzxtbgTnV/Q8k1c05O/tM/jpmzd6Mlei43YA3T8zGN1tkQtx7a4soutlrtB
1c9W4QEtxgTav3YTtfb78D2QrLXJnLJjX2kq+kpN1VWQoW6ILD9Px51eFxtaEX5ebUXx3pEn8vuL
cTZhPP8+xtnbFzGWRVWgwtSUJl8iKKX5JiBC98hDAyR5tNh/f7zzu+rs/M99xQN6ukoBB0/qSXUh
FezijfgyLP56tfynK9iZigFiE9dZWYizimGg1fi+rP5w95ZpBWBZZ4UcCG51nVt7r3nhvr58yU+x
G9z2ezeZXcU1npPr7BQ//v4kzxftP4+uAC5iR8O3WBC/Pz47yTSCbXAwFcl754v5PJ1inyYKxFki
xu76k7mVPiUCLE/JD7XPX4fEz8lh6WwaZ09RX6VTm9Qke1p44/Mwpz12+/uz+tWtS/jL30cwz04K
f42OGDvCG6vtLfAfcfwg4W+Jaen9zw50VsZhj4p5HJZ8AnqRvYbqG6efZF2Vyd3vD6T84k1gKSqI
V0tzIPGp6sffaSyYZfZkG7jyhukiLO38Aamutc689GQ8dY2vv+Z39jpdE4D5yZvgl7/XP4c+Z9+F
Xa+wOTHoteW1yZy0A4ZUpbr3+zP87ChnO4206eIqD8l8c8yXCg1pz0bw90c4r6b+vPFQWeiK6ugI
os4KmLBlAj4yJnGhiH0JvnWbin01/LCHyr0LyjVx1ivFrd4mz9oD1PIGHjrkB+vw1nn75JssVelP
j8AP3+Ts19R0Uk46BSnjIsvQtvbV6CH2d4H33gi/eIyP1VFziUYe3eg0oQm8/v3xz+Gyf10JG3M1
C5ptnleyc9x0/cCIi4Vs8hFLbexduAl2y3MvbYD6e0SmPX66mv3qjYog7e+jWmfXPzOMxI5pZ7vG
LULNNwnj1TbAn+t1Xxuv2vXwpn38KJ+94n75NtAZOGkqf8c2/PHRKdOsE/Py6Ci36bPzGsxQtbNL
60K9rW2X/j0gSdqcLi2J+pMn55cn/MORz14P5FjlTYCtz21pK9ti8sD4Eurz/Ptf80zj8+ePaWDA
p/7RVEU7e9vVqlK1cs5R4DL70Wy6Re1cpG3k1ZXthxGaVdVZL92y3x/210sHc2GDK2vJVGEfr+s0
KIrIVKoh7TK9absDyTEnx3Weyn6FqtmjGKdpRMHwGW/hl28KY6k7FSxX9vnbfc5n/CwR56vQjrFK
NDqXn5zZLx9P0MuqIwOdZZH6eGZmOuqzUBDZM1TdpdmwR3HjBeOEVynxCeR4G+QBSVO6EXH4yaP5
63Lgh2OfXVU6lPnolIvlawPnkHYExd+2OOT3C7tGPKswDBfe6sKXYQy9+/2Zn19aR+XVaOqmYfOX
81O9GSWN0kwqoydA/fF+nEJlx2I9/svH4vwo2sfLOygd17zVObFIvZVDnj9CfaFHKvUnT8ZPb/zz
Iy3n+0NtVaQ4z9sZr2W0k9b9l/imugHL44mj2az1+/ga3bpXupZfHpeufcN8wWVEoG6dq09Bur+8
tA7sRlulmv8JpIv0zETZQiYtw2H6OcbjuHXcfIehH0jIwiP9rB9z/tr7fu7/HPAcoZvodU04YtK7
fTvsrAHHp5YipNF2dvtJY+QXR1pyC6jkFBDsyDY+XuU206sES0vnpuVFVV+IPCaZfjuUnwD/zt+m
nBBrNrpwSO8aqJ+zRXMqBYLnTiUCvtDeMQw/FKbYCzr4v38Gfnk27E4VDZ4m+96z1+mY4ZasFbN1
C2oDy9ibAT4SVOyfLUvn+5nvp/PDcc5eMs3czuYY2DxrTzSXKeYUr9roJJzBE97kQEzHh/kUHUJS
rh6Dm88aZ+etFeP74bkRgbaxa+IfPv5oyB+oWOKodxGB7KzL7C5yU9/c2/fFbvbUe0oj/NBPzCFc
QF2Y1AuSetxob31GTvzFc6EtD8Tf3+PsctsyvrDJDpkCA2ksV6dw22wCD8svHdCVvmai5SmfvOXO
xao/nfvZpa9acgBj8uTcem1vxqP5fMIu5cs0EDziDf14zxboNtwwebxlykZbTcXfl4EopvFOcfRZ
gf1TOfb9t1jiPjSUUBZa3Y+/RcRgEHkM16Cg7vLJLP+y1IOZF+yWrX7GfHUNQ/JT7txPK/j341rs
lDST54mDfzxuakQpFgseXNRBnuriinphJryK3dklP/C4tPc/W2F+2sgsx9RkmwYq1ASYuWfrmxkV
1mgZHHMpfdtLIXvxvj0wDsQmYB/oEW9iT8ah+2kzcbmRfqy5vx+YrEHKTzZRhry8Xn5YC/ooylHG
VL2bhv2udBIv4htA4hkKnDLGZ9j4ZQ37+WiYL4ieRXltna1xhBrVmmjkzi2Ooyetundg7VhGHsx1
yrlZd79/Z51D9r7f0Zryz+HOFjrGQWY9LlfVup3XiMe2+i7cdR6W/XX8b8FM3w/Gu97hTU/dh2z3
45UMzRrLUTzVroULObbuGLxqTu/G439jXfnxOGcnNZmjZg+CDowensJowoPW7aL6WSjBJyvLT429
5d6gkKVbKS+KbFP5eEZzGJoCq9ef+zFUTe50GrcIS91gFX6Rt5+hlX/5EPx4vLOljFdPS2gfCbHy
vid67Fp3uw0BwBXIPOc0wbIvrxjmuLH9r4vn8zM9++2Y+Gt5isDZNYTqlwElLlLk39+Mv3qjG4YK
Mh8lpIwA4uPFRFovdHLJGhe9zQ0ChsMQj+vfH+J8FvHnLUi7TDccClWidj4eI0vxq+Wwmijs6mw9
+f+PtOtajltXtl/EKubwyjRROVjSC0uSbeac+fV3QfueLQ4GNTj2eXPZVe4B2Gg0ulevFR8kjPuY
wPa5AJ271YYvk8Re1rdJ+sLUFQ2D0kML3g5MZUMhvTI4BQpWgkNqgP9ZFLVxGEETK9AmtU6ZA/7X
AjeWPSXzy+Wt4xmhY740KWLUYxmWkvjiUkFf3HBjUKtfNvNFwE0HQE2XCRW0pOgiHW7NsNK1uBEb
xPnk1tgNL+pednIP0E/zGSt0zFfo5260OxWlrJ+ZB5iAp+wib/Ig+cmNWMxFY5rIRO0MF4BKuUsb
lbNlDdhZUDodEEVfIT6zSfqZE/VZVwzQk7jgDFRycQBOvVKAzm6tRQDqRRDKTCF0BB1dW1IxFTzb
AENyzhnd+/w6BNhZ2MM+YyiJiiLQuJuGWsVZHh3Raa8JpTc4Kq5FtKxLjh4Fy/mhNqXLkoY+EORs
Tlemg2IECAGctwb1BUl9g746x2FYnwgoA/IANaALRwuNmNCCS6xUw/HSfgY6nkSLYANN9b9ZoR9F
Zgq5UtFA0o2I7wvRq4X6hKb2Lsf5yX1BOz/cDdUDSwLg36T8LeirqFRIQqcCNNH/Lh6lI6qNTrkp
3HRb+THImcGDuThK4ZV+p/8XpMxM54DKGrwRg2q41yhfNDD4r4EBBEWYQPKNWr1ph2CfzoDQVAMG
cAMIsAeS9aPFyPkIhdq0yq8vbwLLZVY/4IsZdJVvAQPYC23bt06bTpC7z5pnQW44mTzrrYY2ogJh
IBEbTQ+45tC/FBchRk5nTTdTpjcemKuAeEgqKBVAiePyiph7ikehisoQUjp82tNTsChSpaUZvEez
/+HeLJ/CTXJdePNW/YvdW5mi39TFoFcTYGvIEKpbQXjJjTfOWsibgnbRtYGzlCdNMlRHYGAeKrdT
zWGP8fFsA6xg7/flGL3PQwsl5wVam6pO8JYALl7+Decegv4vPp2BHjGIUOingNLhr5cRObKFootJ
ehoVJ7EjH+R0kcSCiWwfkd+w6EtIbjF4MYbQrSCPDRIfGw96Xz5v/JGRP5IBGQn1D/KOlb7+feXr
stRoWSFjJckuu716LNx8I95k94Df+CDf4sT980h5aoxs68oYtIBJK7xBcJmrAi1Ywi42vsUFD31C
c/fifjk1REWxJDUK8A9hVYTCHumc121BoPCY7CPOvfk1hnr6nU4tUbmV3oIOEDCB3qkxqG6+Q8h1
8Re8xSO/yW35iYinjf7iTbXfcCms2dtpkoa+gpaMRq2y6fC3ugHbM7TRQ92y2+xpSZ4vuzrPCLXA
yQq0Im+7ARXl4gdGjkGdAzIJyAZy7mlGWYfs5PdqqByyG8exhIhZj84O2NbJN/Pz99mLHKjC3Ux4
2s8+ZjcAVoA6gLb/BwnGrWeQbID+nJgD/SqdgxdOpWJL1RmRHkNu3DFuQN3oQjHMW76aa6ggecaO
Z+88jgBjoquon2BkCVQH1BcUxiaujR6bW5bJJwqEmyKRtpe/H9NDoQyLvYUvoF5FJUBpCBXnqoaN
ok6EDoKWjXKY537eSgm4pJZCTDEFIzZeqYM6dUF5e9uCgQhjFo3l45ae7EWThmOfyKOXQlcAMvSz
NYFlSG4xMzkPacG7q1ibYoEhGskHhtzRyDiNErVWLeCiaAeneRl8+Xe3053lR7MdZgBpbcVJvPCG
9x0Y9SSQ8a5sUvfjKCplCbpO0GruShtVq6vaIdTUvau/gO7Q4VfOzuP7iUE6x6jAC9YnWY+vgpaG
M5Sj4OYQt/bmTs4O6Cc0rq6V0p2J8Y/7vo2FP77ATs1Tfp4iw2stiax3OUQA/BY1L189f1GcWpBP
v+Jclb2ISUYsUIXINmTqO/VtqUpnxmSB0r5ednJWkAKxAXqk6CaKOn1sIy0IRqhuAz/Yq+AmA/tx
D4W/3PAum2F75rcZak0gPcnCPo9HB9yeT8gAwK+pP1w2wWj8YN8AX8JYBV4sEp2pKWGnSBiyhNan
30GdzB92hZ9vqm2+0a6yB8uLf0GoHaiaCEIMlms9WqVf+qCy3Fz+HYyM8eR30Gmc1RroJRI2TxV1
5gryc+kRFK1u5GXc+ib79JHGHXJ+EZA6KgxaYxxnzYioq94hO/UIoDjydXf0QW67mV0wMnKhPEyP
WZmkrrUKo46huQTQBQM1ZVAK9jK8d1HMiWUMhyEFBLzb8fBE9ZayYqnmuCwgxnaqYIdxddusOO7C
2jpQYZGesgX1ZsCtTo+ZDhLuKRDwXiO3Zhd7RChQLXxClJMccvCO+r+zK1PkHATG4T6xSn2woTIV
CIti99K42UTCJqonpHOJO/Wfc8CLJIwSMRCLGLWTycFAWZo6dqFpJJNZFmhA7uW9AewiCFLv8p0G
6ThjV7mXHZ/hGIBHQhMIBRcNVxDV0QBGEmxzZEMxPOkKYNYKMsQu3vFiFJmwJp0AowCJMkHacvrd
VHGOjFLD+094kHyoQiHdEL3sRn01fxpP8ZN6Q/RPJC98Ka6aK2NHKrnzXnMH37zmSewwnRSRUwM6
nAhgU07atuC5xDT74IRivxPDbG/EvPhMq/iQhBzViW8bVHIXLNY4hkVOesidm2Fk16/A6Wgnbu6A
MtZVHPERGoe44RHMYrBec84ho2xN7Bsq+RmqcsYnlS2VlS1gksAxQe6CkdDwvoX86wNcNrdbBfqk
qHeFrxg2vYldTFdf9ilG0Rd2TREepRGA8lkcaDH2CTorkP9ekQBHJK6E1iaMNqQrp+z+Kr6dWKQ2
fEmHQDHImclApD6WwkGXwaEHTlHO0ohzUAnziR0qWYM0/VChJQnnKaVNKvycBYx1t7tB+P1XW4iD
CbApOvW0mrGFAbmhSwgowB/c+R2aAbgWiVxJtNX2038h/8Q8FjiZ/zFIraw2QNBayzAYaT/nDC8P
TBZfXhMz1AATAPgBSpMGLQ8tj3gOLdWARvZS36RzcwAnPQSArMf/zQyV24ah2FhyDjOB9IopCDsL
X0CEcdkGa7MkFY8ZdCeBb6C/jt42qTqDjcaJCgywtOk76Hs5FRHWbq1NUN9jwHS5lc0mloEZXL3J
HXl5ntvRubwQ5lFdm6F2awKyapQMrASRqnGnl/Q92CjbCGJ9MuaBH9vHbsPtLLMOkYTLBlHSwGvw
a+ZqVRfBeE6WqgEakUhAlM9mB/0rB9P+aPGmznQH0UBQlNriDwPikLzQxNxVRH3AeoAxBOEYdQ9V
ShcOuYCSTA6sdjI72hTusi5zOdvKeO/opJkMBAxuPcwEnNoBjVQq9BjdxbYGd+E233cfmRvfj5sF
9GFgz7BRAN0M92AGaR+ExNN49smDho5Ta/v0K1gvpgFE56PTuKJT3kuH+ErbgPr+v5D1YlUygPWB
yCrG0UVkZZStKO/H0gD9i5Mc9X0B0g/IHBVbK0cNo3eNxCHcfsBjOP0HEeDW7wOMzx/4UuSsFF4H
6wXgGRIRmjGoOwCjL5Jc9ojN4h7c7P8fLoMXAo7g1RFZbgT3wdQvSOcgd0yZAnehIMiomzsAyoJp
3lfBBbZYHMQNK8igUKmBQRMFS4uG3wuzMSLKwIiFWQqMRtsGxq45fso6imsbZKGro6iI0GSISAGo
e8l24eIVPyMncfVdvFP2ZuMOvxWHPIJ4IDv2/n0vjfysldm0X8Qka/GprCYwfUWu96qFyzs1Qb3M
WSGJk/RJWK+Q+lRTsRR5nQBNgiemGy42CAsGkPAAedEdoh/tp7SX8e4yfeu5vOENIrKiwNo2FcM7
yDd0CrhnnGyHAVBMApIzmOy52TXvK1JBPMXM+WJkFiqj+2Aj3oFu3IMKBwCT6ebrT9CfVl1lE97G
x+ievCNIvZu0b3kakqzvisIe+AtltG8h+kR9V0zVt8OMJEIGhgcJ7kg0cMoPSOfMnAjHs0RVdBJV
S6KJZNgQAgPjXVX81sr5OTcgI3vZgVh7u14SFclVCIDUwoRUWmsUJ56v+l4BXhvUNyGvXcDylrUl
Ko62RQfmHgmvTBDwH0kPZNoLG3lrcnIX3s6RsLM6e0Edg72mxmnragEM6NARmkV/Knktdlb0QoUD
dyyAtBhfoPatkMuxBPUh3sw98EcDOI9mTnwkJ5c+2WsL1H5NCiZOCVOgYySil0DCU40iwnntgVLf
zqLfl/2A+SwnU1/o2ZDpL7pCNA2dWCoNPo+6MV7Aj7SDxvF+8BrgvIsr3kGSWRf42hrl3yNEsVJZ
QVW4sDAvDWTaS78JvRTdFf2IHssmvMNIcbhpobTnKL8IC8KB/4xk+v5qydQ3hAabFJYaqRo9WJ8E
FKJ8FMA6Shv1M0Brot51jnioPy5vNNNxVkapzwqcCjouBQ6cjhczhPgwk/F42QLzBKwsUCcArM5h
HauoeeSgk4QYpQ2FHihzc9yT1YnAGO63w5CfsTpoHYiIJC0hQHJouSzXKqZZIGzrtW/lxvI6L78F
dSTAqrLbgKL070Lxyjr5tivrFTbRmjPirhApAIG33GxzYzCudV3lDWAyHxHrlVJ3bFIqXVPV+GTJ
Du2LjWVnr8DEugPok1zZN341T9wrj30+VIv0cAEFpAfu5QbqWZIFk9EO3JadCw1Rr31SMZJZ3Ji7
ylNfRHe86X5PHsjuMYtr/00Kg7369wdQB1QHF+vQJNjfJlFe6rR4HdLqSTF4gvVMX4XGpYxuDRCc
X4W11WcsSvCTKh1KKTq4+6ABa1cpNMp71bl8JNjRzUR5joABQZ5KpRBtWeaZTHKw6FihA4V5rx2p
NgzP6paP8GUe8W9jFpUmTNkM8L6Jdoykp+AcfSi72r28HuZdurJAfZ1C7JrBTOEeqXRnBa9l9dhP
u6i4terbaTwoMQ8RyLyLVvaoSDlgDH0AiTLSESI1plVEhyj0gtg4xlAEyESQX/1vC6SiJMpbYYwC
MoEtg1MQI4FQrT/KWy60gHkFrBZGxUrCYaejlEgAUvl1KTp4yR6k2dFvRhfozTvSJZZ2EJzhAA2Y
br8yS8XOusPzXcvxQECtditr11BF8BVoXFzeRJ4VKkaOYPLSxFnBi1FStnETQIFD71AxyqWny4a+
8E1nuQogCxbGVIBSoN/IoHqdItQDyCsEkt/ocwk38Rbab18I8E2wIUOl0yHdR66I4U6wIJa+5ElP
+W10Xd23N+OWl2CwkDBgXP3+RdSHDUH4HCFokxJxWWDOKfMFBzo8oLG5geiAU13xpkrZm/1tkPqk
ELwphp54Ule8xiPEv/r7Kv+8vM8sJMzJqqgvugBVnQ4RSAmLo7kv9yRXETbQFHJ4+8cOYZYIKBuK
mRiqPL1eW6lP8iFHF0FI38D/uqic8p/MPnjfBqgIVspt1BYyToB8J72Q/gG4h+4xa+IPh+ohfZJ+
DIfYUTb1btwN6Cxs+2OIh11wn7y1HKgKb6lUbJPDURTinqSifW0Lw5sQbS9/NbZnfC+VimWJpM1R
ZMHA0Ha/80kGU8dYXCFm8sZFmStB5CCMJhJqKpShaKrqYgETNfoSEK7bz7/Kp9QxrkZ3PkrvKQZ3
0o/LK2NfqyuL1CnrmmZKOhFukuygqALF8fD4NavgxBgm5KUkzLaPvrJGHbEEYqGJMJIX0UNpv6nQ
ECHNF/MVulBeu9Oekv1D6PJqjcyrdmWUOnLtkM/zNMBRhSF56VKUOWYQrMQ1mPxKjE7qliunog9B
vr/wGgNkK0DyqUATWVRxpRnkqe+QhIHjd4D2JsSQx9KbMH3C+YSsg0hKuBgwBtICtDqnJ12NgrkT
BaV3zCt1b4BvclvjurVaW7syNlCevcnuiqf+EG0u22VlFGuz1Kkb1MmE/DUOhdpBwT0sHNX6mYCp
XpAwXczt3DMb6yhngj+ITEGhenq6SkkEMEDTYA48q8VO9eqrTrSDn8Ne/lSc0o32gRPe8FqxTIcF
6EnBYAjA/Aatgz6XEAmuBSSCyW44As4CUgkQju4tT7UzgHVdiAT4fw2I0NeWKe8hdYO+HnAbVeJt
Pt4lxsGQOHGTdTDWJqiUOtK7OZGnkRTDCr+ajbsBKr7dGHtG80tOJVcUlo3IyzRYsdQAihZtNpA6
nU0vjwn4DNtSGxxFAltC07oQBXsSB14DjG1GVYCxxsMEs2Wn7jKOKVTYIb7hNCmo9fv2s+zCxm5R
KeMcP1bIxqDlv4ao7yQtlh5AbQzlt84I/XDEvklgeb981th+uLJCfSoZUr51mmLXOtfMPf23sSVc
hvpuOJBHkPzSvM8P7QOfN4qzjTR1UdpVSt5K6L7VkDaAGANkJX5zkyJmJPleHD0zB5EuLaoyHG3D
+JhSAdQ3sg3ygg2k2L0cBYjLe8n8YGAmwKQykGMSPeuyoP0K6mMA4ZK+9tOl8UzLv2yBWVhBLP7X
BHWNS5MuGUujDM7c2MkjVKM9IpkTuMVBQODQNtoM3KTsglGRf8WSsEsn8mvb1IUedVKL4RtSPUVj
TQbRH5gT0SydfcXL7nhtpq+a4rk1wIxFBexeaDifHrOu0VWzL+CXSWyDvBXCB5/Wp+gVLgpJjrbR
H+rMaV/kl/wnAQrzoWrM3h4u2H9/AHW5x2OYN2ONrc6OQHJsrBvZ/Jq9DlzlermW7uJdPtjhTn4p
vOIKwM6Xn9Xmb96CGLeWwU2HEQRFoTahGkExKqjL6OS9Ahp6KHlHm8DgOBXzJK6MUAu1AFDSmxBG
Ei13g+p+bF8nU+WcDYYRnAg0vckgmAXE4+nnXMy+GoRZGR0FHMB581TOD4H2fvl0MG1A6wMld6hf
nV0AC6iZoP8JG8E4OV10kHLtATq2f95EMCBT9R8r9PMnNfMka0RYAaMz1G4zG6qREHooORvGuEJP
zFAb1sd5GAmKRlCZ/4yF/IOR5FUTyceljtmJGXLoV0U2WYWuUGRhNQMOdhv+KCTwvEPTNBY4KQH7
45ChOQAkdUj+nRrqpbmW0BJEppNshXKHURBQlEqcTeMZoV05LID2HLBphnY/xY8ixLJ5ZBCMKwUb
9r0O6vpvU8DhIwnrWDA/GSzGD23sO1CCa36qB62jLPHHZa9mfSEMKmBSE3wECqYHTjcuCaUF0o0w
qI3WcBOLUuZBMqp2YgVwEVFt2t1le6w9XNujFhi2ddAGkYoPlW7L8EHvRTsTedOHPCNnuU0uJnIO
I+AN97JmcvUAU10ip5TG+lYGCKdMS0LNDHiF062D0FkNBhNY6Rr1SlvQJgNrfNIne0vxQ5X3xCa/
mT5Ka2vUxmlTX5fzBJ22cY82u+wRfgwN8GbDUfYNMnoMllyHGGoYt7zXL2s3kW6j8QyxQMxSUlnB
pAGQEScWInhXXxXp0zDOj2PG2UzWO4lwsaGMJ6p4C9Lz7PFk5YU8YjfD3Euv0dU8YIjY77aQagXd
/Agih2Ezb2tO3GAkVSdWqW8YpZ3aSRWsRop0nNTu2Mi8C5DVxDmxQX25tLTEpQsQNvQrkLM+Ywzp
i8w7fCx3IdA7fLAAdy8p/xfyGinkAF+JdmjfvKegDbac1m0O6Kw6mqM8obrMyfRZ8wYnq6QyfdA2
ppXUw2b4Lr0gq5rc7BZs4j7JIduN7CXoW4HlPXLaTzBNxbfJFhLHQEpwR3CYB+XbkegGVtABAlMQ
QUPzqjmqjrTTgRMr96Sqp34uHt4dN9YGuuCgELsc2pjxADxwImF1gVw1OUery65adCEyi3RyoLri
ql3gxUsPycBfkWhtaq32L1tjeu7KGuW5BlpWgbqEkwM1tLcxGG5mhYfJ5ZmgHFeNBK2IxQBjKkZ9
UFttK4s8IiLyK8+i2moVlKdacty1aTFBDKL+XILd2HsddGSHmVP05X0ayjlDLS/NqMZmhR1enhDC
lqC50oFTLgWvv95yHIH16iWU3f/xBNoFlSpWOy1GxGy9UPDk7iOPnRSNAMurtmiKA4gC8ozJlY+E
rlz+iwwSg5yYEkFiDxYGKucSB6PtUBiE/+fR/SJOb1Jb/SrCmeN/rFthbYa6FRqw9wdCiagWTvmx
FKDUlk13pmly9pLlg2RaA/O8JsqRdEezS+QyikuS2E0fUHxwQOG7+cODhBKIbIK2DTRF2DGarCVQ
VQirC83sVMrvPL9eeh4bzNlOwYAm4rerZKJMNqlcG8pLox6qYDKdGs0uy0OZbKDD6lxexTlIk7JC
ffY2wRiNBR1UqKMtT1o4/RyM+X7uqrteHl7FSfYhxOKH1uJXigFtSO54KPneJycZ9jGCgocRIRg9
Gw/Neq0BiwLsg+qg/71AGmDayjultfsXtL3A7seDo595BmWQ/Psq3BpqA9kKCeG2WGp7rKBlav4x
I8eXCctUgEWVwPlBRXQzHnI1M4vJETExOgg34wJBCYMTm1jugb7Jv0aoQJ5WwxgsHXEP9ZehXaXG
Z8ILfzwTVCA3ojjSIJo0QWJedLOlc5cRA7y8sizLCkZ/oOSMsANcBfVBoq4x0QWClSE5LtZnryW2
AXZ0jp8TP6b9bG2F+iZgIOpNPPfBC7yrdoQnvPuCfDcQ1+AzSJ7lEnAAZDXgdhRJMd2kridocGpJ
kdZ4iTeT/gsTeKkLMk3lqOZlrNhjssw7YRIlMIygXnR5oczdNGVMG6GeAZEAap25kIxiDN0fqCCK
dpJBGVtR7WjSOGbOC1FYIvhDyMA8sIQSDe4uk3mGQDPkmLKjYmu25EsQfwERsofJZajuudoGBbjr
4AE8YBhdzzZh91/IXDAWCxYMhA8w8RGkDLXPTVBC0VIHzWomNVsxhmB0nRc/ErXmvKKYdlAgIMS5
0F6gZ9gjQvocBrBTt0fJgALzg7lwXhRnGQ3oZjDXgbYW0D7nk/+xVeRRDjEoMCCBN6SDCHPZ5U9t
lG0aoeBcXczlAKgFbhugiyDMchoC9dQYW1mHrQQMsuAfjgFYXP7CBrheUFsD9IUgTikbmFAAZzO2
LO3Ng2VY8Mf+ttYX77K7n9eesW9rO5QLmMoAMs4RpbUMdIFAbWykDxPTKz+yQ32UHEiRXc0H4xaS
1fxiLOuTrU1T2WFvdlEZDjjlzWK8h3l9zKEz1JkQq1br/203aRz3UodtFygwNZZQ/eqem/5dCWtO
jGS5xWo9CpVwLNGY50OH0JELo2fkd7mkO035wPlg5MNTgRgBA8M+QEPhwU6XBRa17Crwb01OrxGY
YOMSZHy++cxVd77FJfB7PI43iWe9QoH8smnm+hQInYjArGoY9T51ySzRA+iLzthEjJXn88uo/prG
7WUbXzDqs+WtjFCbaKDXVxsC/LE41q3doA2whbLHJrtBK+SmfGyh5rSxCWl76aKfew/NSJAS8J6U
xOkv/QhyGa5yHGQ2EDhTcfiUKLf16JegplttXEAVVNud9Q79zz8tz5FTuFo1yfJWBhVMd1UaYAeO
XCUPjbrYVp2/SebEOQbME7cyQ6UKWmKVzRDCjD5D2jXI2ucCPTNTih0jizjvofP6y9eagNhFzR79
AZpkaemB3MhzEY+/Z+FG8+er8qk7ZIdpb22UZ7zAXnl8+8yTofxrkH7+ySJUayPy1foWCvTiYpfD
Y2eObh8d9PD1sp8ysmB8sG9blJvOpRXJKo6hkwiQWI7uzfzufzNAuWBntGKXAVfqdNng9yIiVslL
Qch/ce7l32ugnC4KNDObBGNyFl3P7hUUUQQPuvVdeSzlKOie5DCc36zSHOwpl+cPE0RCT0kLyv8d
ZDTHZNPXOqZSlbweLLfLwwnitkMl7Cet7I5jLaD1kFtds53ySj7Ct4XILVXL2FtqUPKg6eylgPEC
WCiMF9MJRmIOet/LpJ4BWYnwUO8BSrgPtsJd7cs/LJ74CjsQflujjlFoSBCLnWEtHQ276H81/ccS
/TEg9uv4fBshP2IVEvoKmpEdifNGvTMWzI82hDp1HycfGUTX6yxxivaPh5CITeRQhNHAguwi5dWQ
Qa3LDAqjTq4NdhVdW3h/BR3Hs9mBYWWFcu0UyjuTqCPEz/v59wzVQ0jJ1DYa3Xf4Xo85YGsK74ud
E11/rQw9djQpkXHTHBSj3IRWPWJltWfcmBtQSW7jq3gfb6J3E5MfkP84NBse0PC8IExZpU6YOrVW
aWXEUdBQfG9u5ysQirXgf8muoblq54+FB/6lgce4wQyEKhj4RQUiFWe6HEWm130Q423RDUA2h4/A
qdqm/K6Ivd1pvDDPPAwgMEb7TwdBBM2B1ZRFEzUikuHuZc7s4ZHU2S3nC/Mb70Q/xLxl6AbeX0TH
lVHq8V4KWryUNcLvtNQ7ccIU22Rx6gPMCA8MF8K8AhpLgzrkaQG4RhgTj+lCxPg4HuUHSRWav7mS
V2aoYz7Nk2Vk5NIaq9me0leh/BSNeyn6dXnDmF+J4KdQJpBFTHudRpPUasZZn4lLGBhCEt8Ubd+n
IudGOcdggwlcRjsTWC3ChkbnpkIxBtVkRrPT+cizoRi6KR19p10lmQ15UD/0FU7edF7yJRaJrpKJ
SqV2xrPY9K2K+gfm3gd/9BS/8EFfA4XwTfg0HSpvcUR3wvt5sq1XnnwaeZ1QtycesjJh5AR/9zli
TJcW/LB6/hokIARLvR/f8skFGG54YoZ6n+UD6nuGBTPNkjqz+KvnYhYZSaGJBBN7iLFs9Yw1O8xj
sQUl+Iy7s9jl9/I7GXX6jEjPajyWQB0F1yDqcf/YH0+MUsuSY6XAGDqMBirgn9NbmL3nBcc5ztFG
cI71ysgnXF2hS1RkAZ7qs0OGFOJt4ffvRL1mIaPEmyG38xf5JrpXnNovgYWbkj8PUiauURRl0ZLA
e4mK/sEE4qNRnmZH6BNPbWq31jgrZJzqEwtUjKriXJYrg3y68mdU7QoDJDz9n9ducL7IaxOQO2AV
qFdfWaFEMYFH0Mk7dA0h8zYabp74l92BdZjWRqjEwzAKsanUihymf3AxyoZwh/HwZ+c8RvCItR0q
DAahbATWUs6OtU12eQtlV+WQgplNfRy84h68mKJtgeQBHCjQOLe1n5dXeT4ES5mnPGIe5U6cAyxz
8JPb9oey+4dNo3XSu7i2p9AW0CeFYvI2rmxx+5tPW8iKJmCL1UHVCe0NTA2cnghdrgQ9lrB+pbEg
nyWVz2lo/pXDfNugFomI3FZZr6AUoUKUXEaaFaHGqYocM6ywtV4K5ftGpsmKoGAvk/EQoyygKW+i
+tyMHIAE64ipEjR5QCojQayS5FqrGGKFotYHZYw8qkhzu8dNbRdVcFUOyv1l52AkbWi0kcQbkRi6
KNR6gDLJpVJHNGyaMvOjTrgql+u4FHOM247qpgNpMqfWwnSGlUWy9NXSYsiDGqGQQXUCVBnlkzIO
9uUl8QxQWVqmR0uQl/nsgNrLwxiTp/DaEkwLQFKST4OnEo3ylzHqn2Wg/nRGUOhWNThZeBnGFxKL
vufVlQnqpjKleSrbCn42OpUrb4qd8dAcTacHEiiCUPq0q8FskB6V/bSvd8Lb4uXQxcYM9Ian3cFe
K564KMAhI6UT7RBMP5a1IBMwDdHpkofFfLn8uZiujnm2/xigPlfdzVKdpMilAtC0S5m2bQX5tg5V
TqxnmkFVW4EiDtIOmh8+ScxOVToBZZryVpxVe05yp+PSXLB2CxkE1EMJ5yA6SafOHUSZhn9JZxRj
kycjq556K+M8ZBXWrQXPwKsSiGLShqVsLFAaiqoFpEtgNp61RxxhL26vQTjuJCImFeLerQNQ7Q7d
ri89tc19YbiVBdE2k2xbt0+9EflKvfi1qtx0crWdobipLTdV8GuaYsSBD9QED6Uu2Xn/aI6v9ag/
RJiUAcWNazU3UZ/ac3FbpD/mpkfN62HpPv/cISALogEapiKem9QeSsWQYk4ICUwfy7bQbQ3odmbJ
zz83AtS3Al4ZKHSiUni6iVnW6i1eJrMTI3up9J/R9KkC+3LZCMsbQN4HsR3M5ZyDiMVM6uuuhBEM
s/pBW9yPFu+xz3JrsHeg2El4J8EZfrqOwGjSdBS72alBf2BgRLt7EQvOZcQqY4CE8NsI5XGLUOXL
GMIIyWgltwnswl9+mJgrgqDf3ewmWyi3eSIP3MVcGx7CIKNC4oA3wunaMrnT5nCC2bK+1tXbKb6S
mz/v36FWocEDNAzrgzr61IQ5FY2QBUhlc1vIQHBVV7ZhHTknlmwPHcsh9YGKCICj+FBUmtl1o9k1
HdxghqhcPFROacx2DCxsLN1qarFJ2re/8DvIcUBsHsQKZ5J+daf8P8jFzB8qOHbLo6pgrQjAD9SZ
FIkQyFLbpo6VjJwTXyYQlBrDWOW2kYDkSsVmH8zKTaXIn23Du9dZ7rA2SnlhqGVKgKElJA594I5J
aVvVT5H3emMd2bURyueGqu2LxYARFJLtHLwKMRRzL38dVgoJBXR0WSFGDJ41avNCKyyJIPjspMXP
VC/tGhOJZWinNaeUxNyvlR1qv+bcFAqpINGnepSnV6l6VqSXy0thlRpNlPqgx4PWIGjcyG9YJXMW
iqqDpuL8gOTMTSpM40vbwQaG/bkpPIUMEJHCKu8Zz9xBDFkCiA3rEm1VkOWiNiH24izGRyH+kibI
CDZe+zf7t7JCJSaZBSaKQIMr1PJjjyxVmp5M4y9Cg7GyQfmCAakQKZxhI4reB621rem3hfHNeK7t
ZLpTxkfO92LlDhhDUnBbKCAYUyl7ep8o6lLCnroZjpW7YLTMLlxSOm1dAdIuwF2D1baxa59PpcMC
rWGg8ts45ZDgRsGBKFAc1mzILwIaHaISXh6jbfbGJcckT0o65q5tUefYFGoMXJEaBeGrI7QQ5a/B
rkGjgwmrJ96QMbMCubJGz/HEtTTGaY2VtR5mD2o7T+0Imp7o5DqYeIzsmSupx+pYrzdToy6VwBxL
PanwJVsvuiUoCvE52hEVkWWHWrhvwjzI7K+Np+BGVCHjCbFxTnbD6qiYJhhoQawLKU+M4pwe/mG2
AD5o8BOCqxBz3MfmkdTwdLd188CODsGBX8BjhWcyQY5yMqT2zt7FYq+NhVJho3GhO2L2YVYVZ1Ws
qLm2QDlpIClCrpWIzm0OIEDyWAQPTbi7fAxZ8Wttg3JOlEPzSshEgFAxetksmjsGmVPn4C7hZQKc
1dCTsWIaFk2v4fWmaL+K6kcpX2cTJ0xyPgmd3UhpGlajMsML2o+kvVar7eXNIht+dpK/PzmNcO4V
q+2sBf+/VDdPhZ4ephSKRuZy16Xda9/JOyTWf7EkwP80SM2pqMGoVOTP+0WKwW+OXctN2+oWe4Gu
2OVVMavEaxtUJJ5VVQmrDodH3qh70VGf0/dhhyokyM0IH52y1zI78A3MLgQfBXd6geUXuHag2wes
ISjGqaNbDUqkqjU8UAx+lM2T0GNKT+V8OJ4N4jir3KCVQCxZkFSqGiI/yJ4lCWO+y+he3kjWWVqv
hPyKlRWjmi1hnBERJOFNEW6U+NEwX0becMT5WgjTCZk2BdwPw/rkullZaRtRWzIS6oRssEf5rUYG
b/a8tJrRVyJmwG0k6pDyMOnXXKJWidYLMrme43sBFKvH1m6d7CZyLaf4nV1Lz6UfHcQt7xXJeOFB
6RAvVMx8QeZWp99BkajhHauUCwwnslu+Wy8tCGwFD5id3pE/q2fRTaBZyUvkzmMHoUoDNIho2uGx
Qrmh0edTmMkVWj6Kkfl6Z3RO3jacHItpRCEM0kAYoChDnTQhS0tptswFGM2rcnzUu4fLHsj8//GE
BO860eSjEf8jsCFGgIIMOIxyJwY2sxQ5QBOmBcNEhY0UsIAPPvU+rdNa3RprUN60ycfQgZa5mDlX
0nmUxZdAsokJcRMDtfSXMANrnqERvzjLoD3qoEIa8bBT+3gzF0+t0blGkHIiICN9ODVJVr06U1GY
ZVHYKFCFRCZvCrIXyuGuSiLytnOyqNk0y97Mb6vguZzEQ4YQDHSBXfa8s30eQfA7oN6FEgf6ZWia
nf6OBRFELzIZXVthtOdQdzKUhBIBA4kJD11zTqyF1q1JFFmRM0Esk25rKWYeB0u8LE61gBxs0txC
Sp1B+lHnzSESblM9s80FMErh52UfJRnF6SV6apfKFpuuEJVawV6Xgb7F68KTraO1FLYc7fMU6X9j
+k36x7WVU5tUzJTMEa1IAOKcMsxdSXuSDUh1S7tE4JFTM44HNhV1FYVwAmB64/QDzikwf5WAxeXW
YIvTD0XjnHBGBw1LUclgCKIUGCSphCAxF8kQ6kzEMxdAr/c0drJX4wCG7wTs7HXjgr1hIqEZMkep
Le+nX38DWz75CfSNPQ1hjZRYXRwrT9xGAiBVxGClZGFa4OOyr8iMy269Wnq8Xq7NGeqOOj7c7+4I
FmU30OzgCtyuXn6N5gPgDsPWBEewH23LBnrU9gJVVwskITH3jcH5KfS4lr4oixYu0+K0hrgrFNGW
ytQdSp+zYnIFnB2P7+9LTyRE/8fZlzVXinPZ/iJFMINeGc9g+3i20y8KO21LzAIhEPr1vfxFR0d1
dd3KiPtYlZnGgJD2XnsN4eDRuQltZkpTp8E9tBEXcjGvtflvnrPzAA/+E7jOJSuhD4E6wnnt+wxe
cT/p9vm//zp/+m3+1h6ImISLaLEXdyGDW/2G+R9JW3PqN3FFyZ+Kjn+/2v/hV4/dbPmCOPgsmu/3
eE1bvQOGAKUE0+mxT//91v79ffp/JwRNJNi0RH5JxqfnEf0qA1szrP9wsoCW/o9bwv+80P9DgqCx
wKfSzw7i3MJHTuAS5U1OaoW57voJRYa/+Gkn1eOc1Afld9eR75k06JFRGYTmbuvjK925h4nJ624C
c29WD4Z1x93zHimF551oaApxadXZ/hpijSfDzWEQ4tcUtDKdw+Q8BotXCtMfoBG8llLkw+xjJLPT
VDhOXssoxYCoYp7z4Y3zKwOMnwkPElLqkNwuq86dybrlSOSDNzMvs25b+vtaWceWys4PcWS7gjfz
gPBOp+zZ9mBceqcipJKN+3AadfjqJj895YoNYoASBUocL1/j/rre0HLikAU0t3XxNSwunAsJg6Py
NwTu9fhNnWB86RU5kaUnKbfizun9ky9a/AkY29r1ip9p4N5vV1y0MosmhA/3Q18EQ1JO03CK/OFE
am/LPLNe4DBxBj/6bVlsk49e8qEHcqdq976F6XBqtH4K/ObX0jZH7SzlJMYzXHJuBmeYMolcccSY
32svYcU8smPv1FeWhCKbBZFZsK1Prlo/e+F9Lj751ELeM6rujDde1QOBAnF2DhvlB3ex5R7b9Rmx
k7feGHrpYN3bqY36dBKM5KEDnV+duDebb09gFL7oiIHDpdoYmTfbmMO69dWp7VtEp7tGyLlonT4q
RqYepRkqS0CLFd7mVP243u4Ssmw3Xl4tCOCMRanfwOUu2J4mVFJJZ28SZ2lTBamu9OUDYoKR3OOH
d+HqIcwD8ZqZ6XevBGX0CbmmfQocZCpQvn46TvIFxuN1GCABl0eOSV2PnnfhqtS286XZ1HFU24LB
XFzsSIQoBrberO16pBs/QFD7iLTZMiLzvSOXMpjWK8Laa+QdV8tqH2sfye1NuFXjHCA7ZpibTHCa
pBgrVWqwXYrJzJyKOrrHFKgAuyjBQWtu634qkbyaM5xLh360D1KaO4wOXxzOD3IIxzRaOig2avXW
xMkFwSdnLf0T35AEvlp7xSQlWcz3h3adrhx3OYVBfzV5sUiTtX0SpuVAxkP8H8SqOkKlzeKBpSJk
iX/3rFR7E3R7vnbDcUi2R2EMLQ2teTrA5C9dWvY5iviu8+akQPV8BfrJL2q8fGj2W10Hb1Syhzgc
Ul9IRJWuugxY/z4EyWckRZzWc3K/2vimNagIfXcwRR/MvIqbxqZmCaupba56HzaeA63rdBD1HV5p
6Whk0tfR0Q3ji7L8MhMC8LtfqiSwH0H7U7ljYG+js27UnvLee1FyuEHDh1BIU3K/uVIhr1Puh69K
kN+rij9tP/2KYcJh8ApS5uzlOtZ3TIfnVQQt4gHniginiKfmECXyiidDkGoKV/mAHGbbPcwwl0s7
fNppMnWg+bT2swvMVUC3t3UgcbaG6ydJcKoiBBtBZlYdVTfSzJ88mlIenZcoQtCO2UvPrjn1+Mfe
NNUeUITA2vuZYzNy1shPGZ3uWx59NYrCWFHOnw2W8z7y4zxgUOxuSEqE42ntHVvaH3U4Zsi2OHL6
uLkRCv2FBLCk6i9+NGRuF9wpKQ50Gou6dku4NJZIj8qFdVKFFKMRZLBNAliNTW5JDH8SfT3Ub5Zt
l0lFWeiNZTtHKG5J5qrpEnYmHZO4mhpzmPwlU3hoswVVE399XAsVxviYdGGTg+897UI+t8Q9uRNM
LAw9uiyAFRPOd/Jr35AMAL7n/eC/x7TF8TgjnSfwDi1exSDmp9ZC5d9eHBX8htfXkUNANI2goXLc
40Rxdo/LcZ2a64BhbMWH5hdF+dBMl5iGR6GWR2+B3bvxim5JDmJp7psadsJSnl3k4kRxV3k+9oBF
p4qRp27oyxrS1FG1Ku3jR5KoXEO745rrFuKredpS4D0pFlzJEzgJrTJIrQOjrH2BTwU99bvIsV+X
O4srWetrod502x+buS+7FhkFos3scKU2WxHXPbEYmgbhH0cQ05IOpgZOlG1RWHD/cXTeG2+4j1eV
RfF+EuKt91U1NjA1W9S59wWm9rpy1JC3LrgWSqYG1nyd7JFtJFPi3iMG4hi2SCIlTh7DW+DHh35z
g5xGBtz4TRZtT1M3uQzBBIYNK1fuA6V6lzjOQY44xsqDnUORdO9B1OQ6flrpkEr3Ez1eYfiSNzVS
RsY3f3qBec9tNH/CqrIERw04ACJddAzmDilaem4jki8DcLalhvQ7qgZeQy3yFXFejEigbeWU94HK
N3fp0yb+XTuvXrgUThulYGekxLltHHLY6xO4mIUOtpJ54mburyhFLqB3rmveAUeGzx2BZxAOFSte
pQ83pLVa6yhtG3njKnR9wrlSgTkOdYL8nuFAmo8Zw+jE6c490KxZPUUbcqUZCIJOJmVTdkOX+zie
evOk9uZbJsOdu5dLVLZ1mHOBEY6uU0KujUai5zCURuLMT0ydj/RBNJfI2/M4EmmE5ZK0z976bWYU
mnhBc9xeZvpmCRIxyKldzz+FB86SzBvcLKFT5lBkPydvcmpSQ6HcnK6FvqI1Zg94WomHsWnSADVN
0q59hSNlGZuD1gdPvRjnrqbi0HrOodnj70FB2uYu+VZPl2b2ijl8SdovvUW5iKvZwTXf7OpddXFc
Jd6rGrYUZGzQFd3XfusOiW7nNPa/GH6KI3ykkL250E0z7EdOlKRrjH0pGfNJw4YGKY3gsoTxk3aK
tqkzH8xwNn6Y+rZnD4I9onzo8Du3yOsb94/Wv+7cJZ3ih8C97GGYErmlhO2HGrlHSmOIlCD5CB4Y
/hzkon0lWG8IGUwV9YvAYamjboP+kemT8gZgGHMG7T38ls51PBaDE1attM9WDjlcPTAZctc0Wa6S
1i/7vWjHNkuch2Z9l/UhWPxSbKcJzq3eLfVJNY1OampZDt0L9ox68u9+Lsv871UhU0ThA128Bya9
NKpVHouwIG5z3Tf9WeDDwemcufN3U7d4R48xvyV6SxtlKvPztjyEy4RRFgRbOkWPa/TbzDAkDEjV
1i/MDCcH39NGxmc71EeTLGgSbB7H4Ba34i7pDxoqgtj5YjgaUDJlExV5QszR0X0RU5bWMizsRqtY
9JXHUH+OXbaPGv7U7UFhe6JbkOn2dnHumvalt+fEmMLxv+j03WtzCtZyao5jdEpGglCag5TPYn4M
5e9gK/jgYKctelL5dcFWmQI2QoZAPuCAIJC/uNhvZeKlm7629VNIj2OYW8wpcM/CfCfmtqEym7ey
H7/xC1fwfzgs7H2m4g1ukS6HI3hysP5DG6tsxpNrFY6kgiwZMfJA5C/fPDcWATIMvKr7PQJIuiwH
15UpHaLDjNx0rM6rvpvToHbv4mG4YTLJlducuMSPjuZsn/TBJe7B6WENZdzLFNZnpAqdNvLGxnvT
vqFbqrxlSRtHwJYATskRRyhPYlAbdTnv6gL7msYaVzGgiWjPQyKrTkLNHyd5BIMr/mC9ezp8tOKi
VZ+ifswSifZ27wrTXCNer6qjRy/51TT3Af1F9jDfYd3vGJFu9GVrhhTIZrosv7kLZJjCYb95mQWH
8el55ccAUhhf+DiPu8q0eLHuNmerQuSsoogV7ou5Gcug2yrCIFQgKPfaNp9G1PX4vpzdy63THrXf
3HczcO5lqAKQR/ZZZskQ4qrTfbJ+kYEVRoGMxvp84c2JhX6B/PhzYHSuPK/QP+sLvQT6461fUrjx
HFQDW8C1y9z6SvEkY+J9TNws7O5ZgHpj8LMESXCbrVMQzY56WXI4wlQtno43NgD+IhBM/JvF8d7r
revTZVhz48yFSNpq16zwm0osw0MrO9Sl9GlKIFL3nIqhI7NhdBX6ydmMz0vDsa+ihZ9gUa5vvWYr
wo0XgZYZtzTvu/B61TNscpsybExew9mE76AC8e5O9G4VAevXV70a0xkkYNDHji6p8U4c91oNUGTg
AJhdhOUpnHg9UpSbLjeUZcKF4tWTryEOUKdlJet1odAt9LtT6H6oGMZliGU48ISUZsEWw+7kzysB
x3hXiNOtm8JGfkVtlM9mrdpgzNe1RmC5zqW5zL5/7NuL7rZSqxfpTpc1eJ1xF2bEYlMkC3485yO3
2rswDda6CrCMBs9/ozuQIuAZnq7WxL6Gdj8vgJhDaqqZmYI6t8tq0EVNQP/Fazg7aTyB6+rq44Tf
aGA9zp2zatwyaBDZhLJ993g+2S6znkw3jGfpPuU8NlBJ19e7dz2F4zWtu/NAl5TvvJAxNnZmLn5H
Km1vtjZMtbriOyJhtzCzBoMWv3sWLapmMWZN8sS8/soydXFQHTruK0ESQsO/9u0JwauoOU7zRHMT
XWlm0Zb8RBPbq2SCl8UcfyzYf5H3lAs8r3HIxPQ7Cb9WZyvGpqsEuqJtvUZSO7baDx5dwiQ56OET
mOONcsNMe9g7SDAdqR9UEZFwGQ5lubfQPqzdIbTjg7QTfv4UlL1wbnqJzSdh4q5Z5pLAk5iNycl3
yZ0f88sW9IUT02ur3Auv7e++285wV8L3H6H8cLdDSPmDE5EvApaxpmvuBuNvzaFk0ohi5BvB4l2W
IIV0+1bOzrFntozCpmCjPmNs86vrVpH2E69gxXnqki4Vi5Pbvq8QFHjom/YACAMlN/qyUbYHWYef
E85kO7AzAQE1GfUt3RHHIBhe+oSDsHH8o3G3p3jplh+Rbx7I8BTY5YIz9dApVLdTkEdcl80qyx84
IW6QcD+qZ9sFtx6m0FhyqH93r8ay2N9q1wVjUB9MJHm67jyj0/o2eeDx0HA6xyuskWh33bP4BfNx
mnqN+Q7Y9Br1PaxeqHhBMmU6KPFFudte0bCFpAsZ3xk2Tuw7Mzlpr7vFlPgCfhjDRQeDmOQIWQGM
P/EmPggZ/NwT7nh0JlTS0QNb2rswbo6tp547s8zZFKCrWYJRFMyJb/rEHRDUyiukfv+yNkBTtLQP
cedPsFKdRzy4unC4vR3IOqZK+SINdDtkq2O6HFlrB0kUzV20o1240jTq0dcS13/z+V5BXHscf0ib
63ZwBn4lBnSEW8depzi8MDseh6B/qhvZnvxlvVtW/20nye3mj3etVmOxR1Gca0oP3TwA+orulq2t
03rzeeHJSFdTEvbXnnbcPObzBIe6lRXacXgJE9+n2NNo0sNHqHngt+/dRONy2mP5QYg8KeOfkkje
dBFW7xwhsLbv4ywg3Us/dw8bB6Vgdl/ILp6dsL/dkv23Xzu3JIJhaZd46noC+TWX7vwkMA/LNGqR
dLKopcN4PEQU+FlNxi8R8yknYwvNy7xcw9xkrTBj80C+7DqKysTe6fUHfaNiKlw0iKkzwvQSFUi+
1AOQhIA02UbjMRXCernTxKaEBu+5DfQT0s/zxFCkWPMhTsPafC1rjP/a/O9h2nVuOq5gSQ5sql1V
gV5E2FTsIrlTsb+e/JqulTI7ZEBK0JtkGZ0BuSBDXW3LBndmutX3kkIEWAzj7ukibGl4rXwWvuhh
Io9m9NX3CBedVM4JCBEyNnd2mWnejjIsOxnvhVrUfh8MvV9MW2APcxwNNzAwmrPIISEOlci/azsP
CuGJNOUgjbkbXdT2IiH1ua3hzjcCFXnjtlbfcVe7BN/FNL47G/vQvjOlYt2XAcS72K/Arp/gChJ2
2/MSWed9HRoHcENIPh0qxCM+j7p0YlnnukHxH4wqwVV6m3u7lPmkFjQ5UxJVvoJFUmbE7KP2bIPT
2rsJrA46UgZ6aBmOvxmNduh3CCaTFtrOaF8O8M11K59JmIaywD+ysOmAXdYxuk6nP/oscku99xR/
GrYVPk1eEm+Kr0Q7A9PoWZcPPIyqfkHKMBpSqL9c1UOoPQR1LtgK9Z5DmwMDH/1Yh8EdUkiWu65e
lqjAiV9v78Tj8/fkBs11M0tuUBzaFp2RXLpwflr9IGwvkd76c1RbU9EdARjTGMaHWCK2YBmYKAc3
wBxui/1XbHSwkWyDvuL1Aki3wUxy5aIuxo3MmQevi9sgENPdPgNI8mw4Y7JWr4WRrP6U8TbejtQl
JwgdBpl2+KiqqJZ+mTg4waHXg/Iwqcl8amxvS+IY9PGBNMdm6hnKkigqyL6hLdJOfYx+xOP7QNzS
472Cn67FGTqiw1tqFw5RchK57wNnIZu3vTt+Gz3jHJ2f4KYaKRgHzPg3XqK9oGx3xW7IHi0HriPh
ZDDQn29q3UhUI6K76WfW/oLqhMOuAfT2X/E+ybxJYFvnxG1z3UEjvSImiyIkKEWpavw8aROCmmeW
a+0efKeG9IFsLhQKTbAPb8zMWGNsWOl4H8MAgpcJqtHk2OIjlLmfjO5cTK1sVAr3QY1pXmCpn4nO
EqBIiI5Ldadci06m8a/QcPmnGNymrJtnfPh6Z8WWQCmwxty5FlOir0Mds4/RQ6pPuioXPFRfTeUA
J8jjGvDmwobRLQI6B0XAaXzYwVlNkfICvAnBx22GItIBKmXWomk9ACoOBtt7PDnXyuvJJemZj2Mr
WlHbgYC0cvmCong/K0ug+pATe/EwJ0hDD9Ymur6HIbZKR6zcYuRIrJh4PaQujjCEV/hdjPYBFhk3
ajUK8riYFB3px3MbrO7Bi0RUun4THRiYARUnO7p1f10/PKGhZ7Y4rOJZOQfCnOSXopqfPD2G2HPi
8BypJEppZONr4zQU2AdE3g0mK7laY9SoWwNbe3wjyIzzCNqnKH4E/8DBzHBBK2g0Dn6UEGW0xcGJ
LhEmw5ttL4BA98M6rTBkwiGtDtoQdiJGxycD9cNF+L0o7G7733XvsEoLup23faNXazzyG1cCUGM6
DusUkczrA8dcGGP2NijWtcNHjRgRFP38xS4/C8dNwqxj8/TBZg+Bwnydrzpv28px89m3W/PmTsuW
fkVJYg92XvdLHS/qxiI2BHTdfmvSdVNJ5bCdVg3MU0vbBIalwOFhALo3ifugqeifwHwJ0x/+wXme
u/Cmo6q7jXbHrRJK3CAba85LJQLU/EsE04KQ6+sJIvmLjtHbsqXZKz4BqOrCac2dNWpvVNCMrxCr
8JfIAYssZXAAvot2Aqdb+FJeWXAZis4dpjJpW/RcjS+Gm37npOqIsE8BEaySa4JUGOwoxYLNqv6h
MjkHaDehfsBhdKvt4h7dFTv65E8Vyk9x8hNlFNCKrb5ENToKOETvty6e3vuIT/EXhudwMN94klOs
/xzq+fHIAskuBtP5AskkDjJOtzi8V74LeBf6pYszcZZp4YgTmI8tUjytGFPSJ/KlZqiOmLFRtgNi
Ac0fAyw5rtvFjPFDZ2DGiint5j6HglkkUYt5j04bPsj6rmFOdMBwYRrLveYOudnDrq1PcnC8FGD4
+t3YgI5A8WrmAIzr/C++8fFoOBCltGG0vxgvQaXEg5FkO9LY82Rw3W+3bQSaf9k4e6qiWX6vsU6e
hYy9W7UOQPr1/IPFEj/JfiqzWw/29ADVwyWg4NP4a0V40xaQc25XwgLOEMSE7QG18gb8EH7UmHDU
7nreoIm63trkp5Hxjf6Wm6XHxl8h7utitSGYF8vLEfA4iK1N7gOASPdAqNcTGXdywcE7ZnU3Lu9E
BRSWVYR+TwuNUtefRbb4iHvp1OiHBxm402GGNOHkAUjIPZdwNInbwnIBd6GjILCNdAy2QqTSaPNs
deNe7cne3Fu7hZ9bCADSKg9UX7dl+ehKdV6o8vNFGJHbqB0BznYScHbMC2ceG/QZLS21FzYH4fgc
YAG+13JcG4ValZg+B54YpWxnfTVJZ75waqIUjM/unnONuY9hAAusv8Slx1r5qDYAoWlo4CjfJ1NQ
+IKop3DgwE90PKOBS+AjvlheTo5GhbpuIyYfodqS3G+HKXVssF867cYF8PCm6JwZpIXFRnvae8ZH
D777J5uYffypD1nWNjbCcVOr8BLx1X/1p1A22aiH+Qq+z1uGqS4APmSWis/OZRwz5MDzzgR6xvsQ
TsOIdT54i3stova+i83TQMzj1INSN/U+dvZElY4cH1C7lSDIiUxz+MIMaIaopJ90T2we1dNRThHQ
SJ//ptyMeU22h4U4uPEGo0yPkHsyRXB8m9e7yKxBHihXoobpUVN421HbcK16mby61MB7f0NjXs8D
zSNd2xPv0e1uAapSQu0d3EJeOFffKom/1oUuGQxeK7ENTbbW4wVT1KhAZExmW1AjYmPzli3o1y3w
swErfHS889Kh0qT698+pn268+ezI+Eitvo6W4V0m+552bh2kYx086dr/lqEJ08Zr3npvnzNfRdi0
tTcUMAEuHdXyI1snzEDXtoIXxif84pFlF4lCNO5DN+2F68fYe3RS0CakhUVBUtrZbKnU6nGYmtuk
Hw/eGLipq8bLEPq3tuFRXrvMFtrFI1jQCbhJ+zEm7BTuLsfQEMfGaNpvM4Ww8u7IWwfvnmz0+RUg
CPg2yG6sjAijdGDJ566Qlq3hEBrMD77A+vEaAbdxEz9KTg9aICFAMNB0gnr6xIz7ZoItBO4fUxDG
yOO0+cAGiPcetsFrKED7UlbcB5gRFRvFqbryxS2plYd53Y6BqimoPkmfuiuvDPzG98ACeK/Db9qG
tKRGFBMQnygicTklGDtDZcFTRfhJdMGeOlw8du3yNfQLcoxDhkFMh4/Y2eYS/piHPmAfs7u8Jh35
mO3+EzhP7+JgBLVIOyD3kDDJ0S0+M0fja1ydfDA/EZ+tJbmYLHI+a4uc24GhCqphQ2iAsFAV9wUs
xBhKrPYJQRq2oAGPK+uFlz3CuWYTe1u7wHYN+TABf2ox7NxmNF0CQXFpHfPhgK8fq3MAYLF29a0/
7L/6gFzhVAKqOm0f21I/r10C0kLtfbT7+uJu1EsXub8LEdw6UYe/xvmDJE6cTu4yYyJBaa4ScVgT
dYJpl5cDvsEo14YZqqVjv6Gl7ttOYdzlnGZnrtDh3zBh3sfZ/F7Q2xciDrpCc2DuXKKD9leWJr2+
sA6S2NYRn1hVESbarpOOvnyY2wF4ObzJUhGjyUhggwTE4rbxkjII1McOJ4QeqEnj0yOrVaZZewoT
Xvijm8vdvbYCLLOBbQBPE7nnSaOv/RF2JQjqWHsAnYFt3qZ1OrY+70Ho6IFmsrYM2ZZLMlV69qp6
6g+C/uo4QAF37u8aMg3oUn9ZEhV8lGczLwWE8kei1EuD1lz5exVMy0u4J6hYsUDG/sfgQHVPPIxJ
zndsxj/bY5vo0gvYbSDom89euni7cfYoS/hw3fdgcbqRC4TEGixp+PQC7ERLcWtmfJDKFFxomUbt
D8YsySUaoic7i5dG8y4PFRyR3WKY4rRXyVc7JHNOW1Ii2oMCDA7fW1kPVw0OUeaEv/rwOVbvS7sB
cfRu99B02QrljYvH2sbYnfr5mZkpA986daY1nYHFjmqGyZcXPyd62SpEe7+0FtdwB8BUi/e59dtv
xsKbONrrfNHsvpPzmwMEMiUzA9bKAthbb07BQ4ZQWce2R8/6r4RgyNtNZwFiD/y+YxiKda6f+d3+
oZyuaGR9H+s1TJGFUgOW2Y7+sH258GZJtWZYSVuHzSn+jgQo+CIGmKBjkJSiGKG2wX5jx/4hUQkv
ZzthmqE8laPRuUIYwHeDIgpsB/aKJuW8oktCTt2oc4qeNouF/fLmUONH1+8LDnHXRboUiMMeinSs
Y/XUMOBT4aK9NOZgDUUd2zAzIzvmrWPF0C6lu2+u4dQrMZ4F5Dhu/KbxFTgxTPkpeDA3UvIT4m8B
INlbhWhKbuKq3fiMFcPgdSMYLXbqnXuME7HRheAhwBHPC+1jUzthkTDvfbSa5zaun/sGfc4WucDF
eY0BYaBVWQf7E59RCEobsDLx1Vcbd5gpbu6aS47JKfqzttIDlHJ0Ry2K8+PL292HGRBCjqcKvK7Z
3Wzvks9l4R9897tMa3psl4Fgxja752i1LENs4p8URP9xXP1/swn9/4gm/0JsHoOuIYZOP2xRAHc/
hg3YnH9yxfwUkFa1HsV/uPVTvuX05J4Rau1f8VN33l7HR/smM3LkS/bnuPB/4Dn/ON+DvopJNLIi
/8YBdrX48fLeQZONXn3gRqj2Us+9WS3/A//uH0l+f7nQ34i/Rg26wdn+w8eFfMY7UnCezPYHVv+f
7sb/36Rf7N2OCDWYhKjaS29+DxowrILvrud/YGP+6W5+qIZ/eZuWWH/bA3B/f4Zjtn8FOJcj5vD/
55lBTQfXtxASjL/7vhmO5l44IIa3DEotMmEQHeZGJX9guv4jD/wvl/m52b/cjBsP2pcq/tF5mCtV
kcKv1NE7/CkJ7B98xj0P8Q//czs/b+8v1xmlqwZmcB36kFRIJcXM4tNN66J9ch5wHJkDKBqg0Q7F
OqVe2SEZRh3k05+ItP/EAqVOQuFj++No+Xfath8J3hrUSlkYLfoGM9cEMIsd/vBM/2ElwlAd/t8Q
aAR+8B869f+6V6RBwUcAOicaIIhML4dmSm58MaGgD833vxNo/4u9M1mOG0uy9quk5R7ZmIe2rloE
EAODs0hRlDYwiaIwzzOe/v+gzEoFIXSgSr39tZMFSY87+fXr7uecJaQOFCYiLa8gkUjRzvZ9lntd
kg9g0yCGuepopD0oTmFntmWroK7Nl/GpRzlJWBnjwiFQtAm2AOIa0n9jmoOTMQpmJ/XuhIij//5C
qNPbVoKEtpRWgHfKhLWYuc43dmZYHQs4OZlTuE1KEuaFDZr10UQjkvR7CVjZpBaC63S/ohHFwSdd
cD049bv0WF8q+/SGXiTCcKjjLCfbnp/2xfGztt9x0zIEL2/HP3i1MJoKfa8ZkYCffYL2ndLcGtX1
wn6d+ABA1JJDEgHivLWiBUVmBioosyF9MJWvZfru/CjW/v7MlSmEDK1nslMrt7t3h+KTadAKdd7G
8kz9GMP0+clOUekkNxKeEfYQfUCsOk39jbsmj7YAnoTH52SiZtsx8SH6DUjt2rwD86tQtSdFd995
qegMc/RbmXKSPeGfszv5UEjb4bDmWb4j8X7aqFAeoJptwuSgzobp91RYXC4GW77vvvl3Lf1/X6dr
HQSY3ZYb87m87HZ+6tT7Nd+6uIgnlmdjHypBGvsAPCwQ9y+em3wYjDU8uzGFAj+PDmU2Fb1UOD5m
NgxVDIzAD4Bd1J1EmYKet6pRgyNZcuk5Kwr52CqltsvppLsec5HIitfdxotEzzYGrXOyKH9JXdF/
JWNHbW9U7jTqpPtqSBuHlDuBskZHiJdI9XXCPLIXpfIgKMKwG2sTMA2Zr8S2+GQ/lLF/TckvflYj
WT2QyujpUGm0dyHqiHQy9Tw2/VJ4TOAdsSOhKw5xppvv80TPdnSUAs5oBKSHzcq4UBIFIb2xkC4z
M8+IaKkJBlWW76TQ76ZqVmOnWoQgqwSztFBQg2shRPqA8la+oWenuk77TNw3Rlge8lKTrlPdr52B
qjet76q11fNy3Ipy32mbyqvoF2k1bUtntrqTysK9HlNZOPpi2h0rLy6cRtaV3S+cPPXHos18Z5Xm
CWw2IGE973ZUL8fg2g/WaHenhT+3MSYY4cnptlr4V4HCgte7Nm67rfp5F229o2Ubn5DjQZsQUP6h
DZ3zA1szOsPDZKMaFWOG0aZA/sVNN0VHq5F75Rofzxta9is/pvD75yfDU5XOz+kMho7jwlC3ow/Z
ETHLdX4p32Yv5GqHrSpv1AP7fWM9hOCd1vzKAhhHAUcKCTZ3jQbg8u38ulZmZCGZMlBeKPiRAJTq
V96BjktNehX5sxAMvjE2u9TKDuav7xQSw7GFT867ntRfxMOaN1l0WKguS1Q64PmeT6qkBqWSdCxf
ln+TKLzrpKPPr9uiBV0D/yZbJmJ8s1nrwrrvjIkPpqEiLw+R3Q9r5EOLe/DExGyuwliOPGpDBHmy
b+N1bV6yztAilLc/P5bvocRPRwy6KLTckFUy50hcye960hLyAMm0ZO4136f/wO+Di7RIJDsrG2lv
Cbp/SUQiOCQhxNtQkYrHttXV6zbU1viGl6f2x7eZPj85EX6kge+Rp5BEzTbD+KhXa6d7MWCAXNAC
xqUTPc/cllQkndEFClQE46hserXcgz4yN4H4K3E6SlV/G5r5LjfrxCyOMaSzCevWnXLWu7QLaO2q
NucXcW1MM48lJ2lthYEGrdhY7oidj7EkOkiMrITLC8SyxEEGDHPmtPdhYXq7OrWRiE1TYafaCrFt
Hutb73J6DIy0LV5yDGzJ9hSn3/L8stHLWmOAWToUdClTwDTAMsMB9dZ8HqPC0Q+wSIyqcVsm7r1m
Rru+F7Y699/5GV0gD0L4gocHymkG+IX5W66jCOuPgT4NtXnKd8l+3Ht3E4W+tyoqurTnT03NdqQW
yvXYBgzLIBTR1OexX2HGWKDNYjB0qwNa5raB7uHtxGmlpxvJ9MxBtPWR6heLF6AYOWmmhk8yvQJX
MeJbyQoge+lyObU6c5NNhl4pzJjQmrQ0lgpjf5E3wpchGW60Mr81xWSFN3DpFJzam20Pt5F0SGun
A9fSgdDoU7gGC/yaGOLiLtQIVDWdiv1P2mlG1DcJISxxzxhYm8aPaFWMj34OarkZH85vw8WtcWJr
+i4n7hBd5k4ftGkKYxqc4mBjraHmpTUTs903iL7b6Rn+HwjQ5+7J2I0Hy+52+ov/TrOjneesufj/
ZTf+mMCZY6wTGkvVHIvq3joUT/1j/JAf1I25MbbmbXU3yZaaK4Hk2iBnDpLXk262qTXQLRhdlWBG
VKte8RjLuw9yNYnUDxw+szPmCpUoRj67z21dx8w/jySvqzJdCT0Wz5RhItwHTflEEPB2Q8iVprau
F4+2FFW2Wn/Sm8cgDG0jtegRiXa/sPtMWDo0/B9yIrMDDIFK4dY57j6qx20kRxeh5a/wWy+O58TE
7MwOUTWUxUROGLcSTWSFE9HU0wB80byd7mu/cE/SPvP3gJS3s6dlbmCOLfG2QKd5QQU8V66t9D9n
T1FOjUx78fTMilYqtSkhTBdLdNvJsOPe/9/WZbYJPF/sqsHHnYOaAUYGW8J/LhvKhXEyUTO/U8hu
6mcG4WcjZ3svv04kxVHCl/PDWHSknBVNgrnYgH/o7URVg+THTcHa63UAounaUJptrD+6a6SriyfT
0gyTiw+vI84G49OOqTcCC+ID7eKpv7cqGpTFfvsrw/lhZuZIRRob2mCiALR8dROEzw2Re1PdB2vX
3PK0/bAzm7Zc7c3Amuhd/Tg4mjwNEumh0/N9Sjb4Px8RJEa0QhJrwQo/22eqKbSaXEz7zAcX2r8X
JZgUDXOjqCvuefESOrU0WyKjkFpUtLnnqNtdCNlGOXivUDVcVBfDRWkDJNk2K4506UY4tThfrcYo
8kqUGFse3kdwUZjdGq3bkm8DkkP1S7Is2H5nN0Lqm7Xem2wImBNhWtAc2XqKikexs3bJ2qZY2uOn
tmauupdavacDiURJ8qoGz01EwJV9Ob8dFi/uUyMzZ50EY+XGJpGP9hDddDdQDVxoog01i7JHzuEy
cmA3uDB/JReOeDay9xQggB7NVkq1BsGFx4AHW4lCUV+FO9p06daU6t2vjE9CLJncgaSK5sySrJZi
SNfnJOwDHOYI5PAQHH1Hu1H2o91cmLvkVrs7b3NxG56YnB1mNxddk5Y73vkZfZFtXNtqJD2etyFP
f2T+xDdOjMyin6YBJ1cbBFze5/wi207UOe1OPfZgmjbde98JbOnYXoKAedD2g1MS9QE7OyowbcM7
cyhWttGC1gCZmR9fZ04vJoENGaKUpFMNiW9aOjoAvHvhQT2qdmG7FyX9JV/6d+mTBRnhROnZXNHK
QP1lI2/478X5yVk8OCdfZnZwinqc8CYsAM0I6UZM6vu6tlCNzIKn84amSf5pEUB6fKdApJw2W4TA
8NUKIgquhyZiG2f9uy5VaUMIx4tCc6G2kIFEgy+jXevdecuLKR54zf9lek4X24xBoRoKprujuVec
4Eivt7Z1bwFv79ybNf2XRbd3Ym02o+S+CwVuGUI6WXIsMNKGdl8H5aYdFECXazfH4t4+sTbzSZBe
6Ami2YR0B30P+chl9xRdTups0bV7gPfsc/xuuNIP/lb9BW4h5XRWZ8FkqupjG3dEx+Lofi1E6Srv
850HV8v51VvcoBAVwzutU1yepzObvMnyIWGAYmHdJlDiyCVN18aqaNCiJ1IQxzKmXLBkzZat08yk
hgqSV9k9BKHbau867VG7KRx67o/JzrgbV1yfvGZxtnRFqgHVmCziAo7GbfN5fBm+ac+jQ9EVVhYw
EJsSppgnGjsQKH/fb+lGRVsN1OpKLLA4xSdDn62kKYHQcX1umMSg+1RVHD1qUYKQVlZyKXAjBP17
hqf5OHkYuJ5QNVHBwWhrWJfgvysM6xiX0tZdk3NZm9lpwCeWmsiVNAGlXTsJy00NRE1Pns/vSmma
k5/c2clgZhFbVaouXb/cKf2ueJLt4bq91Lb6hqbS3Xdty5XNsnjMFYUaNSQXZCBnI0roXc5K8AR2
4o3blKJclxzq1ttYY7VNrHxvgt84P8L/ZXv+MDkbYUYVaIK08Dy5pp/1q7r1DsYuO05CON1unx3r
A82nW/UqPICtvEt29X2w+8/VcLgqFWMi7ydARLPm7ULmGv3frornzix3V1MTlKN+xYMu75UfJqaZ
P9krhUbzuj5VGvRBnwAYm0GrV6ZyzcT86usNCz0wujm4DQ5mJF4iD7U/v1qL+VrqxCqFH3KciGu8
HYZm1RLN4Qax6W3reIfUab9Y74099Ouvv1IRPzE1j19cr0UzODDxW+pXmJuCxlzxR8vPoR+Dmfvi
Xor7xNfw+Z0tPUs77Wo8+I53NR4hXLD798FOc85P36IHnDRUTYOp08WZ8xfAreVegweUYOmQQf5X
8O6I4AHPm1mKgWgIBF5O/p4uqdmLKC9EJYwiHhBg0GvjBUifET2H7VFSYORpv9Rr9eOlYZ3amw0r
11TPLNrpwRLQKNoo8VWYhB/pNj2cH9fiy+jU0Owqq6CWGsKRWKCzoa+ku57WDP0i33qPkg3luj1s
kHD/lWuLth0EhaacPpSkb7e8OUj5kI0hkfGYwyh0H8j5thi+/tLQQMqpiApL+tzzpjAHDT04PVu5
7Zu9bMtbic2obqRjcGXems/KU7nac7K8bj9szlxvDz90TnsdQd0ofwbCdXDlFuBZtLbtF7vbTPGH
oZl/jTXJNYf2+0ET7UbfZEf3IiDvINBWA1GwrWyT2+bL2sItH4MfVmcuVzMzT+6nlDuCd6i4/qsr
cq0Qvhj3n45u5hPDGpRx3XnQXYMVcjyXtnChHAAhwmeEvJa4LeCg8bXkWMBt1gvBMVZEfyM3/UpG
dGU556nxumkKM484HbkEM0kNac5r3z6e36crczqXBSg8b6SLiMMQXtQXE2NsuTWO60K1i675ZE7n
8gBeDKNRATsTEtsTPy3QR6f9MJIf8D7KG//72/r8wJYuTyicdUlUJU0U5z5T9QpfkYfJteQuyJJ+
o+krsdWyBZqvdGXqoZ2nPbo2hT7RJMioq+s4fM7zX8kjogv1t4HZfvfNpvAHgfu/Ko1NKdzStwrH
wZc0X9lnywOxVJPkNS+meWkfXo9RLyTyN7Qo2AEpsOFXMu+m9MPCbCQxvDFFqHCixtZEc8XN7txS
3J5f8KVnwqmN2akNeq1LSPGT362mnn6gDlqaNdCghQexi1ZK+otRLhAFGnOg4p3u5LeXSCAllaQA
0bf9q2YLpZLib9u72MHDXxT2lBoKnwAn4v4lO91OVX1/bznja3NwV2KDZV8sWwaCAKZKZXXmi4Um
kqUsn07wlQRu7FtKn7HruLvhmT4UZzxC2LWnqWAlNp1WbP6OMVWky3hZa7qlz64aV9P92IpBKch9
sBPU91Bd7+Lha+F717Ff27VWOeeXd8lRkQtGdGEqe4jzJoasjmljAG9qA9t4EdvM9mDnKcKXtpqI
HiH0dksour6dN7rkgU+NTq+5kyB/lDIUYBpWuYBTqH8Jgs+i8XjexLQ884k8NTEdzhMTZVzQIpRh
QjZ9YSM1xl0uWk9irj8WkhfCxbYm7Lo8JlXl+oZh76c+rwx6GSHQiVFbAEVB79+Jpncrgz88P66F
48j2kGBGgu0dMMtsW9bIjVnKgBiCYdaXImA82vKdSC52qvgLbTyYIpqjZ0gBoj/bi2IoF75R9LTB
tlAwSFC7K50NP8zKSVsckcSTEgEGgyLyLG6saTvM8pItX2fBhVF2l6Hkwwvr7QstXPHIC2ukMncK
0en0upg3nuSJ2mpCwIgMs3zMGx9pBfNK18qnX1ijEzOzEXmD1npqBZrFyjy7FmFIhpO4Vfaa3K3s
hoUrhgGZ9AWZAGfwGm93OS3DSSuEUIsY3me1ewzTD+dHsjxhP/7+zPnruTvqLb3GdqdqFmy7SfIx
SIXOThHxy/9PY5HmQhRiGdKen7CzlfxjJF1WzcMvjAURG03neoELYrYqGRnS2hCM0dYRzCtczamq
+6mL8LyVBX/KS/mHFfntijQd+s5pgHrAd9a+GG4tNQFibkXJnRDGH4KJVD41ja1Kxui85aUb643p
mVcdZD2D+w/Tk06pwKPP2wpbU6DVaRNvAMbe1PvAacOttuJqlwJ7Fe0QSZ7UUzRU+96OmTanyO2V
SLSjJ/U4dexEtnsA7owuwr+ho7e4JxHk0afmfFWaYw9oc5Kj2AonfGH46EMU9k6381v/oT42zuDA
LCr92hOQIf4wOvOFWqiJhVDWqKSoH6XuSctgig1ezi/g4tbh8kdDHVQFwK2300iCr9JrD6LARKh3
lnejwTQK52RXwp+vPwad5ZTR/rzJRd8Lbos4WyaOnN8mZjiKlegifDRmpq3BPOGKT2aA0jWw3/OW
FlftxNJsj1RdJdLDjkwQ7FsbNZbhEM324rDW5bpw7U+V0r8HNJvDISsUJQLlBsbnQw3B7Ag1dADd
qabsJHdNeWVx9ix0FmhKQH9l3qscWKmcxGFJsNo2xzasSXcIjtLf13BTnp+9RT9/Ymn6/CSaCRtV
yoqSrQF3jN3UYAmT+/MWlg/xiYlpAU9M1GVL8noKLNKr+kpxxkN+gA2cdBEc4Pu16HppN9D/CfGN
xCMPKd2ZMaWse1gZiTqT/KLsnqOo3Rm0Pa+MaelEnZqZTVvflRqM0i2hhdNtDbqebSgxIWDfpAfz
FvdEGA+7zG7gnDlwzdjnzS/tRUlCz0yXeDAz1LeDtNqiyBgo0UZSRLD9hu1GFo3PhZVemzp0H14j
/EJ8c2pxdvmkaRxVpOVBfPr+wY8hUOyVbeUVK520y6v3Y2Cz1YOPzYJOk0MmtjGcfa9j8mB5v3K4
TscyW7u8EVtZiBlLlu4H5UNiXgrJZQWn6PlFWsqgkEj8MZjZvhe4Twg+GUy9M+81tga4tY1gx98a
R7G1J/lQwcfq/IpRWQI9JyIARyj6dmtUkHT4Y/L9qgZmNjzBCWx71x70qEA9N+Yu3EJdvbJqiyec
TpK/jc5csCikKY2VXNPhRVLY2q7am864l1/SG83O6Wk6P8YF50iXFrkPiXDL+Bmp26tybjbE2hl0
143QXAx5TZtbvu0hkzpvatoKs7cedybSV7yIqBbMD5qSKk1uoV9CrF1ukvaD3q4UpRY2PAbAHU/l
N5UC2NvlAvuXVEoJCL7IX/LmkMmQm5orqY/lQZiaYhHWyPAHvLVBrjNIrMJER08Lr/ugukxHa8U9
LO0ADQwz+31SYqfJ4q2NodGqVK1BhNfPynN9IR2srXKvvnyXqd6tlY0WB0RcgaiiZEg/wZL6FNKm
fIoK2zCBFgcOQ2VlRy9uMQvNAnw8JZyf7t/UgkOu5ugacL6W/o2XVk4tHTJj5W6c2QHUjWjJBH+e
ap7aT1tZqkxxaPK0shXYk/2HRvkQlLcVUlnnt/F3oNbJPv7JzjSjJ1ewq2S0gibYkR6ip9aB/ngr
wVvrREe4Zj9OiF64MfcZZKzv5CsdFfh1zzTb6T99hZk3rPUql1oxhPxMfTLDmyp6rzYr+d15bfQn
G9N0nwwTGRRtyIOisuFzueTt/zGqCmkDCFWAb8oQe1vLvStdSG5Ggfy/JjQrD6V5x9dPX2DmfYMu
8rVR7Us7vhD3PfrYGfpDtrXN9roD8+dU1HxXbzv8f7wdLpElAnYQwjewHiJ8T5f/vOQAA3laECLM
XZcMW22cT1srvDCP8lF91+6GbXMTbYWbwK634S1MsvVW3kX5RuVBtwr2mVNV/DkXUyVNJhib0jxv
FwOq4VjrYA4Fb1FeGbc8V+1qr37UDsMWQDdC2smVtNWOk9Qbva/7Ytcdyt35fS9NF89PkwDW2jI1
+hwpIL79DlEpyYI4+hUPV9HuniQn3Al2dDnxZehOu43ulO3UA6iLm/+wdv7n6CefLpO3I2c3G70F
TSzihvAUG734Xh7oDvOKNRHqWRg4t/FdFPNku6cmjCN6hpyXbHZbzFHM9m2I6WBcfFW8P2+R/3rp
/9t7hcI2Hrwsrf75P/z/hUarMvD8evbff14HL2VWoU74P9Ov/f1jb3/pn7f5a/pQl6+v9fXnfP6T
b36Rv/+Xfedz/fnNf7ZpHdTDffNaDu9eqyauvxvhm04/+e9++Nvr97/yOOSv//j989ckSJ2gqnk+
17//9dHF13/8zpU4VQv+69TCXx/ffE74zXdB9tu+/Jx+ff3ta/bbDTyqrwu///q5qv/xu6AofyBt
TfewTCqIfKDIVdi9/vmR+YdGhQt1amrYE6Yw5U/50+/8YWocEgjoRMpf04Pv998qlH+mz/Q/yNij
HmyRyCS1ZFG4+NcXfbNoPxbxt7RJ7rIgrat//D7bMtCpSPRl0fRLSl7nhTSLBVJfC8y01z/53qUO
6x7VsA30/HD9BI5kPZ1M0l+2T23N3kjYosRGAcCcIhyQrjNnGMPWmDWV/okGKhs1i/tB2RcinUWS
vKEBGq8DN6CB4sZ5q/NQRJdlIDzUOL5f3PRTzx5HwlC0iOUk3yCRjHf5XbVPa7JUw67C2wHXXOsn
VL4HA6dOBoMWguYWub+pa9uc3TpDEqsZsXjA8bNQDQs85n4rjLlZ71vLzS+Vrh1vo4lSGSo3Cqpi
0NVwvmfgziWwTzSuiZl6UMZU+wRDTHGdVm3oHaIWLBIlE+EoBaHRbKDj7j8IcEcfUCJEsCwajPem
FkYThWUUfk16pCOqwC0zW0g1gBltnPWVk/mC1Wx0YQBe3CPKaOwnxI60KUqxhVdekODQVeUIxYGm
DTp508JivQvjulE2EoQ4HzPU92gIT0X9GTZsI0W6CLb2Af747VgjAWHXuZF/ULJIeBIGJfzY9CId
18zYfVeWnfkkiR4yi2WcAwUOB9W/ryDd1DedgSaHHw3i1ITjGheV0DUgItSqheWDL3Kr+6l4iUJ9
6pQCqe6xGVEMGUEzISkRWcDCEnNMrU3FHafCylz413VdSgOo0kxFuieP9EPUNU8Zgk1IG8l9/EGI
xeRGkNNExV224NiN2oDlUGx98X1pQeBcEOgLO8il6YoeBag39RTa3aLp3OtMNEsOTBoU2wqyv2d/
iIR7KUn0l7FoK/lCIMS+6TKD71hROUE3pEzrm9aXaHUfuyHZ00g13gSojlZFWjsoSY1XkQZFpe2X
efqoW279WFRZb9dx2Ibw/0AtvMEjQMdjiBHdGWXUXocjcJRelxErUooa8SyzSbItsKLhUVEb+aUx
5eBe8tQeHVcKD3JSpvu2yMcH7NbxVnZREXPEEs00Bh2SEhnGIFAdWMXb9J3Xe9a1LnVpvK2FWKU9
voaBf49IStFth56prOncM2G5DFP/Uqi9/KnSSlXfFuIYA2Ir3fZDGFbR69iHBBZlmsANXXV+de2T
YvqG8Embb7MaATQjKF4UNS0+qL4a7lWKW9fIH066bIERXWqi8RSVFgyVWYZyWQLh5oXv9eFzJmXd
faxFAHoDob32OFPuTVE21lUfFOFj0gxwtMI32V77fd3fwCCdQ41damhz5UIlbBEA0l7R5ywdJVdQ
ZfEMlJmpTm4iS0SBKkvib/wOOumjDkf83h9SVy23fY+wx32ghlDJqyP6GZLU+i8dfJQuLm30aaEJ
XeNz3xXVXY38wqcoSyCpr7zBig6lCS11HQrJnaX28iNbIKesqxT+cwSx8R00s90HHXbMYgNoK32M
6OJ6GEEQf0EeU7yiQocmJXprw9HKzbFy+tESelsdU/0iCXP1Y+K2I9zT1FhpMlDZm7YhV8Pg9EJf
7tvaQJFo7M0sdZAwS11+JB8Hpxi67Do0UFNyWz25FMWBhJyPCIjWGXCSCmrebcUmiD/nbiMkFOWh
IM1HPXtfWJWUbRo3IzsOZRVtUTBMO03uV3eWzDnK49Tbl2mo7U1Pkq/aMFQvVUGtb+RYHz1UMRTk
8MzBuitVyX2O4cSH6iYvDpVHEUFLqmZbq54bwPepTwEMlP/HCLmR1iZzmCNPmqHEARz0q+AhpNh1
afnc62X23kN9O9tEUZ5dWoEpfLN8GWUqbgcNpZWuv6n7oUbOrPPdm3xQoJ6RlVLYq7XbPEb0iOxV
P+q/NkOgHVP4bB7TTO/2siFlaO2Jer3rPVW+y3SjOBiNBcDRCPMrPxjGeyWFftewDGEjF0X+kLHM
l1ETNjd1YiFhqNXCS9FJwj5BVoQnQMe+7ZLgrjBl6hZKET+Y+OeXchSKdzzNajuS2/EYJ1A7K0Mi
bXSvU7+qYdLsu9hzb6vEbAlRM1N58OrIf9cqUnal+Z2OSHSHQqAcotVq+cpWV300FmDgdQ9hpEfq
phN8f5+MFWqjXln2vPSqAM9rutkxNtxiF0Hp/UHyKbl5kH7fqnnkPSRWghSKUOdVyYYw0SRBvsK4
kzst+JJHXcm7wW2VC6ILqNCFxILiuZLdQ4X8x2XqFu2xkCB2z9PCOiR6OSo23qqCrSrPhINZ5AgB
CSqPdt69wkULQfjO05K63JauheR1UuXWU0xOP9mQ/UnQXYyqEgHWibwF0iLBuhrGTHk2Eca4rkyl
RlwiAGgCsXfj+gTbQ3NsDLM7KuXgf+uGFoUiUorRfR9HimYrQ46S63Qpaoh0KsO3QAvc55FQ9Fqr
NWRJIACH9lWs1PpdZXXtRZghZ5CGffJhjCehwVLBkdl1n5qZDcY2sJygLF0KsK2ZfMrUDgre3PX0
a611m0NMN1Ph1LVWavtKCYPyIpMCetOGriKp6QumKlyKJK7UjaEExbfzcdD8vU0/NY8u/lGS1g2y
P2+fPq0fJmYfmd9ayJd114LZ+1OYGn/mOP//o+D7o4Ap/XcfBQ9NPH8S8Nt/PQlU6w9jajmilP7n
i4CQ9K8ngWb8oRMoTzSKGmkzlAF+vApk4w9gMPr0XICEBNgwj5R/vQp4ZcDZC0KAPiLICqee2P/D
qwCuEeilSNyBGYYHRJuFzFZH1wmEZL0TuvKmQtBQQVpPjz4JxftxveI053gzpjcQbFa8yidWTuRV
3m5Nqyzr3O+iYpvXxm1QGXIBUT8XRmpCE94g9LYDwD5RaZi9Z0AGL1RZayWbshGGFjbd0tOixq6i
RjX3aDIMcEOWroGiXmrAMUVBvDOT56Hxqohq8UQwQE3cQ6ErcRJLC4Paoc6bDJWdx15c3jdWWZuP
FZ3NIiK2OEHT2ChWUmeIcrpelVnom8RjSHFsVLIcwn84/urbNs/dT5oHeE5LCeWPKo27qtNFCCTv
uwDe+Lgwo/6TW1Rp9Q6YvFnc1kWY3o452UTfctErkxWB8LAvEw03q0803zC4WfdKoZPGdtUaguuw
bMsvleFGr57CJb4BDZVftUGe30+y4q+l35Sp47aZpGyswhciWxSr3nS8tIau2ojMYdz5YVS+pFUY
EekEkIaAaa7o51ESrjxLSglB5c6V7tCgFPy96yXilxxQW4talF888uSAtMJDWamzyu5llAvtifEH
RCyUar5qNGz6tqilyn1WtNmVV/tasauEJJT3IUX2p34YrfZZ76FPwunlibqRfRiabb0R6V1JZDSa
N1YTe59yyjFXqZU2ZCCjBJYdyH8N5HclP9SgeQ7Cz3IDFyiyky1RoZ+xILCvF7mJYBWRoZ0KLoWw
NOEi3+RNa5lOKxBP0EntmtJGNgK6/alayeOjXw1QxSNfXYd2Bo1pbg/JmBofrFJoBkexvBa6T23o
r/qxy41N2ilNYPeWEW8N1a/2TVvVX4pWaK6UeoTm2KjlIHSIIsIBwRwT6vC4KAo0pXhAbhorkZFX
j4uyfVD1QKr3rhlBwAnPnvniBqLaE6kIlgAFNuoEduxXjexYRpTquwRqf4N+lTpE/hXJuNBp+3KU
bc0bUCbR9YoHNLcborbZaMTQoA+QQG1MTzV5UZWGQktVmZPXG1tfi+w60ZPYEUCNwOcI8R/afEoh
yjaaIXK0T/QKxb6oDuPMkXwiug1SiIO1KxURTWeV7RfYmWrUGTdpK2S7PGkabx8ia2fagujGHwOg
B5DLj3VR231Rpz2aUBncxJbGV7F11WLDxDxyLNusUzqVRHWgTCSUZfSB3SQ3O/Syy5LrkhDUDmpD
qx0rI6Fgc3wG346q2Gpsy3S7EU0mgwaCumgq2VEaPUYyuEvCTSGH5ie5DKAfjMjbv/au6Mm2ERve
V8P1u9pWPKX3tqWoo4sVUcOgH8GVa3B2CJAYdiolaCAJpegKtq/0rrF1ead+1Iw0vrFESIl3Q9to
5Ce7ZEBXkgCjhcRdVVpmk6YLR0MZ6pmXEHKGvd40/i4bSuOl5q1wjWIWIrpBRUFhh+w6spl5JPUG
inKeEu0SsTLyrdzpnmbLaohS0SiniKF0Kg9gm0i+Dw5y2GnltHiwa4l5pjwwCvR8xFovkOLkueLD
vq+gtSpoiop2qWGO2kEoO2Fwhiaa/nDVwUZvKVGdHNLKyoi6AsSAtmkSZ4C+5VZw7YD6kECICBRm
mwlmTObaH1Nvi0oLz+wAf55RXuPcbjsuCxqO/SAO7KoLs8jRKx0EY2iIabv1/bJ+7AUUerdoziX0
zVAxEnah5urmVdhO0h404KUWjzqt/jqOZZtej4ZHvXL0B1opEqTGBSQFVAl2HL/33rURKrl5AmkL
TO+6Sxaji3TAd0WlWu/DuIVKA4QBh99TNXoWDVMlV2JGftMdrbhW1K0mZrLE+sVi8T626rTe1QUy
Ss+qQT3kth2yNHAsVRBbZPT6pDyYAqJgdI2OkPrHQaKljjnwkP1UNo0ZXCEcrgZfYy9vtF2vyZp3
U8q8pZHTSHkebgJSe2a1aRtZjO4yISvlW6nzTfmoK1QtL9Dh86wbPSwbPP/A2YQZU4x4PdVyDadp
nPbsoK6zYq4gNAnNgwXbR3SUO5AxNmBjvFiao+rgRgK6nkDLY3VH5IG8EJ4zlo5FaZoPo6yH7wfD
VWO7Lhvx66g1go+ihG6FF3IUemiYmUETo8zXiCxq6RdfujiLym0giN2tK+cqksVx8a7gRXjrDrqG
KFk1pjeZbIhffUtFoj3pZDDOpSgqKIg2PZ0waVEW0eVYCqH6oCtt+aRoQZ07TJGPGg3iXOU+KIN4
K0AWCkK610XNppo4jHe9qg0hWtXj0O+UsELYtoUuML9HlNdQtpZv9a5TWBx4tCCkgtiElk40KdsS
oU77/7H3JcuR61iW/9J7PCMJDuCWPs9yDSFFbGhSDJxAYiZIflf/Qf9YH3+Z2Z1VizKrZZv1Ju1Z
hhThktOBe8/Yw22OuAkx1GbfMD6ir60sZ5TNxg426JYFiztmZUs63EfadKBjuAFn3Ov+2aG5i65b
vEXJmifotLlJ1KtOO8li/hzqfE6fY2pxn9Qzqz4jxNDozcinFimVY5xWbw5YAvpjhi6sHgmtlcGV
5AbToQm8j4VvdqPxJEY7oU7fTY7r6yaVXoZ1LGvRXxGunn8tTUY4VrgplPesRJnTJsH0owrUs3Qw
zaIBELo64LVol5yGrj4k6FMiCOkXqAxcnBiiBBNBGZOCTx22Yq6pLzdSxUH9nkEhAvk6j3sbFx3J
pXvzuPnl51ihx2xA7qpwbqfRfBNuqazCx82MipZiDrJ/UMP/f0X4HznQfeiK/8slQQy//tf/HJrP
f18O/s/3/XM9SLAeYIiHuhGUAUScFHP+P9eDNP0LxjeWQT4PphjqPfzRv0iD7C8Q1DAxZhnE/DRg
yb+RBiH9C39GEdIF3ivDcP/fWg9Aev8nIo3iX8FaAJ4a7ATwj/g/8QbMjnpYaNStsa9gOOQVBfLr
oblrpDsgZRL2a9808/coCfm16vIThHjwlI0h8nQSvbzDe+YvI0N3cEJb+zPs9Iyu9HTaaCnshg6a
owoLXG2rgQwVSWTLlaHo2KpTnIgSN1ZFsBXgD1cMQtSdzkbz7Prs0WKWNnDZyDC1d41knQOEt9ln
5ivIk6IG7pigT3Zh2sHVkQ58C8C4wkTG0XSGvsG17TGgNJD0nh/te3FRJtF8AeRhV2pJcPH14FUv
rE/Rdc/H5AXNP1DR5C7ZU8rZjvRQDK7SMhleq9pnn6UaDDKRK9/+YBZlziTvzHslUlSASJnjM9bN
LP7STQ4L0oQRdovDqkSNtnUoRQMGI4oepp49IJzmEOdV9bVEULXQyaY/e+oRFWATYiD9Lvk1M2xE
b0gyvwHNhP9dtS2q4rnV5ku0Bu3USPnJPlDbBqWilVq9jNXAVt6hAxwNgQ6xgRmAmuih2/nqEtZM
SNGM2QX9bAEtBpGgb5KmtkVEmVcAREKqIKOr9PJNVbO64yrqH0P8svOlA0qYR9V1yZw4pFWoL6ah
w0EOiGrC1BeroEBXSHPLmmG+1HDHAb0OoUqq0O5I47lZpRXuxCaK5So3MsM0iopRdF8GRV5n9tJg
Y8IeaLJdyFH2CPw8R/gnQR3ubO0BDYRoVbEZbsMc3rFVinfoOcW//eFUIJGt5uI9bAjquLQhOswn
4FxdirPQGplgpk3jnQ55vZ1Nz1f4XYebINV6ndVdtUYUFFwxXpNVFWgEEmqEcqPx19R4ObwKd1m/
qC3PBKqXszIExxJZ9WeYuxGi/L5GXDn19MS96w9ByOczvLjJXrdN+46Mi2bXoU5510V5fydJSA51
MHUbjnpIUVg/MV2oIHcX4M7sQqNR4LrLl/jdJAlaOBXo7BJUzsrwarqh4xNI6ZzEr1UfZSh4HxFO
2pT+0pSjW1vJ1SHSMYpLsRWJbfZQRtbGVtAIhrna5ZzVN8C/MTbvVvFPEDUp+qWp/rN4o94p68oL
uk1xZy6JmgDoRu3GojHwdYo67AMM+oIN66PhFahlvsF6QU8dZEhHJPHkR2WZecuoX+7hBF4HSp7u
pMO4dmqrp3aY4y0D5LYe4ojvAiYbkDGCD2vAphBnICUpW2UlnswCuy567SbFNkFi/RbYWXsCXjEc
vdconmhKukJZOD5ubQ2RQff4OqHZzsAbURVVJRik6kn7iRLYukKNRKJeArR/bbtoetBRY35mY66R
w97iyzv/eB0sB6/QyRC19VUr6feOdcPacAsKI0/rdyQ0+K23jO8qtIDusMfhC1kZ4ntafKFoNX82
HANd1Sn+7H2A5s7HN8M63ZC14ykKGVGTK07O2p+T1sFWiNLvhijHMap01a29JTLfVhQ8UZPnxj3G
voRvs9lNe1Nb+YpWrWnvRcjeheinVztXDABxmPoTpj2/zYc2P9UAj1Zp0iw4eDU0bMrnsAjUDwA8
QT/gSyX7+tbUQwMOOCjpSzD7BnxOmSugsEvwNiNo/dCoNDqC36jeQx60P0M6qX2LLJofpLbJD97E
OlmXFpNdh7pdTD6UwFPnVPZEEpEcZ1TWfEwd57cgE/mdMVLumnpun/yU4PcYhe1n1/dsx0puD//4
jcI39tz1CX6jbfWYcAKARRs8xtO7Zm18N3k3+G0gmFC3Ljep3HjGkXNpgDZdqyh2+arK5vJWptLf
U3T+HbrF4y/7+/2Ita/fBbZ12O7yZnqNSx52K7x99bsHqXHznkbfsQDojxj1NHvC8EB1jqK12c/x
W6dyIBMdCoxP2RTHb1kbySPnDTq6gFSroxV1/ew5GBW2SPUC2C/JCgiCJAK95kivYj+Wt3hc6vfY
+Bwbi1L1e5Av+sMHvet3fz/YFQB2AW58Ho5VR/HToFdlQCtwE+yDtoQvMXPzAi4KLw/isURugBjq
j040FqGVuvrVpfj32KyxHsxTg9jxCvnChYmowYEhgvgNlaRsN0vMFEWPRIdP0brhaOowfgsgVw0x
ykYQjvq+xx3ZQUxdeGmmL68ylDjGKUhs4Ih4GVU1vQrfso3oFvyfsZYM/1NPr5jC8bf843PUYfrH
p1rl+BXg3ngB2VqmgPtbJVciG8mpQmvUEdWs06s3JQP0WOI3LHtT42dG6a5GD3aUjCi07qhA02Q+
dO1Z2bklKyQpTGaPKB80ZaP0ERxzQCNejEOPY04vwL8i8egqsMs0/ewjAi197Gh0DnMR7zKQvGjd
FrhuJjLSd6acW6U15qLH2U2wFE0omaENGkubkQb5ijqyXPDilhesNY3E6UTdNU0QrGlrijLCseZ2
2yM0/MeiKndMAQUgQplm6IaWZZfdyZDjxak6xI+XyAUFJyF5CDLRyfaGBdV/pIEn3xqQO9sqTPOs
aICvqQNfsuygKWlurg1Eitme2u9mSMEYjKVJXvBLLQX6BtthDz40c89NAwZkM5DB3REWFR1UIFAZ
PXlgkCrvn4mg+W9kSPkvMJj0FwrBlyfoyOvvVs/BSzXioeR4M94bVNjta1C5e19HQbtSaVt+lfh0
JUXeBPQEyCl7w2lbyfUMsBX3bkmjw5hU7VV2CHnGzoSKet8v1Uuesfbclza/xjhaf3gVPVq40LpX
TPUY7gAl8W8mBQUNrI7js1tX5a4nQYvkQIm811g6rlZN2fsLuv+y29BW01vYSixP+O1mhQiy7ByR
foGzpHP5WIhR1dG2L0NzDL32t3lKAuQW40tLF8lvY+Bwmw7RRA751FpElOOUWUdozUbyzJC8OqPR
wpwEaGVbkmU5oiNhOdYjNdvOyBj4OIaYftJym6IrEI+QKzmUBCzpx1ULH8oRnYDBNydUgvo8BwwC
0wb0EplV0DW0urzHbskO1Yi6yRYHN7okKZ0Ly6foTzzn6lcaT/KCZk62zRz6pFbAf8oPmxL4Z1rd
D3ztSGPwaFdJDvx04OguZZx+pNBzmTVu2uwXSw0K6IxFp2shu0Bcctmml7RHZTAnXD5hisnufdeq
o0cA4Itj+RwVUMTLw6Oj4T1ql+6cZNyjPgoKc4bHN2Vk2wnmvk/1DIhjaHUKdhA9yOhExbzwKkTK
nusugFOUJopcAJP0adGExnyVWFvPMw+z1aiI2BAHchsNnuQ7h/ebbVW1KPo1K6aPEVi8VSWRuUkM
MH5UinaHSREcikswnUfddV8kILgNFBKr8ioVzxLD0S/a4Revxoc9HeHSe0w/+bWkoMnHWXcHpXBS
CSnCwjKR7UyskWMg+x67CrCNJ5VWvS9A34Iud5jjYp9isB5A6ab9ik9LvG6YbF/aYdAnOUdyHTUo
2Ka0ggJD+pnvVQQN8pL0fg3Vht2rzkBgy8LmJEDBr5IgJE8mQa02qZPk+GhFXi3S01vPcS/j6G22
0L+wQ1QZvu8WFHsaJui6nPrwtPQy+I4PUrRjIrBHXz3wDTuEeyb4Fx736i6tQONvOPYH3+P689M8
PI+Yp0QBpt3s6ri0z7A9kruHyfIbrg61CWaMhSKT9auBRGyd6ko/6aRGB6H1y3NZIrwzaqZoxcQi
dnOjkKzfI1igtGw8RxFHprQGcpC1tLtSKaJdtMTVK0QQAXqoNbng+akQfJdm/heK4wdYAxtqD2XJ
q1ubg/ZOOk/2qIRHN1lHIIAqe3tNPFiZBdjZL6V1hJ+OpFvt53eo5aJtCb56paoxuzQmNH+CIVp+
k3buDpIAsFceBcEAwg8pzolCxVNcYCcyPyWdq08WVxyf0zZ7Xia/7JNgALdUorvyMJdkOkuQG4cU
HZW8cPhc38clb+Suimj9J8QB0G0Fqs9+cANBD0QVWfPUBQYPXwtVxyNmjNRfbccaDKEtd+sBDTdL
QaXH5U6SrFmj4BjOFbvUtw5loi+oRE+fu7LtetzlcTwd54HQ/TRN8XMOscIPVGNOqoh1ClsUr/JX
Mg7+JxEoAYYsCaRKUI0psrYb9QTGq+PACpUEm05tjMbHBS2XfIkhYx0RWsMWuHLAKJR7HqGSepW3
YzxtNfg4kBECx2zRxxJQfSf7kW14rkKo213ePeFOsmZT97zpirCZQRbFWsnXUIjpMqokOhpYtiu4
6+rhK6RQX6x1K7BpzNhAby2iu+5YgNsL7r5MPKt5IhWquSt5nj2fVnD09i/WDhC6zH3Q7HANKhQV
D9nOAv/9YNG8lEU4N/QqSlAxBQzjEXxopQN6lrbkMtXObt3IHIDomICEBxWBogIi+MGTRO5bHCbJ
es4pElOroCMHz4L6T4qYrz9Rx2i3ojQvAQPm0ROGoeCYJIPZC66SA9Kegx9ZhIL7EX2iewv8bhui
nnqG7uYRbkyti384wCtHLZWv1zmC8M8lBgJUzJqQrWHcACDQ6UHeJuonNMEGoJuAlJSfERPdoZzt
+GtCzUMPumGCLkrOOVavUBD6UEGU7ifGvQznb15RlKOj37PdELmw755byFhQ+l1fmF9COB1E5Xdc
R9HWUMSnoC4uzEYwI6Dc1oKP9rdNXXbCLzl3O+RPjhiIq8neey+xGoNZxiWb6fpiy7JZZyhFP4W5
DPZwW0EACvFFf64iKb5HqAz+E3DLrgNz0UFqWz0pixN3HIAXgkgYLFsnYRUdlQTaX6hyrKEJU1H2
HGdi2qJtSiB1ajFvki89Kjob45piwC75AWong9dfN+G1aZ3BTTZCCLTTosaeN4CgOoSQaR3QQgN7
vgPDgF+1fK1w4UItOlNxHWMLmZoOlN1iFxr6YoJsZxe7QbzD9FrtZlc3e6A2tiBV2K8QcduBasC7
iibs4AJ9TWsQVk3qM/Kr4MlzMv8RTGl986Hx+x57+quPRPKa43YgUX1fgnmbk9G9EYgssC2LgP+s
TBIdKGa9X40foDx5cIa3GD/0mYVJc7M+oruUNt0u0bJ5gfgvfSvDQF+1Gtw+jtHe6npeMdQ1tPFu
jrCnFB0XIxruhxyJXUFsQTJm5TdXx/N9xPx6sSyBAYWZBr2xfdxnZ+x0qBvXszk3dVjtAx6116QB
uad46nZobMigqVV+3LQK6DaMqfYS26Y5eNOADmr5tIUcL8f1pcej9ej3pt603xB3oY4TcQr9sV2U
vqg2GD4x5C2nuOuRMuo8zCHIott28xwBPmf01CdK3RLS+i0CEaapIODX32g58nOMzsZNW0XhRoRm
uaB1wR4qItRGIYEJFx2yGEZAdxdXp+a9b3m6lyIu74F1iJtIlQJeMv/CxFQfFFznz8MSLVtaIxLQ
R47vw7BhH0SiMB18qHzobOYnFXJ4PaM6OMxzat9wb/pN7aT6pqUF8s+5x8inqwWMJGL4/0CvnFfF
hDD2M9rixy3i4Ph58CG7eC/ML5SYL/syjeIXHaLVupxw8kP8KyDWbMW0oYEx2xnr41NqwmQnjcu/
9RkEvDgiyW6ZQ/RiG2GHF4FC343wUX6fF1Y9AaKADxAZB/ssDNy2bRgKzcQQtruBuGTTT77+TZMJ
EaGTHbYNndkz9LJYFFQQK+CH8Lotbk5+aLXkuOPz4cjnMdqXAJeesLmItX4AUqMxGVgEnLJBqN0p
necS6IXpfmICR5Nlz/RNBLm+8YhIsOwSWUZr91DygbEVW87nssXiGNffJGqyn2mi87emmdK1H/P4
Ww87Fu4HxAF8NQPefibL7Bp2JQR1Yu5QAZCPG4xX7SZCFfkmS50/zUvlD1B64TMeULEOptiesmUO
7tgdhvmx504/oR7WB0sN/5aQnuyTXNoNBHDtBzGS/qpVg626KcPnfqj04zPZ3pWJ2KWN4VIq88Rt
q5HS98jm9pdA9d22DKv6EuNSLldogyTPZDAKgJLqcsy4YfeGYMZ6lwoHVrpVfX1BSHP+4sqoef4b
6v9vMR//r3khaJbm/7UXQujPpv8PfMY/v+dfbAb7i4GLAGGQoc8zhQby/7IZ8V/QMyF/iGbQtSfh
o2von2xG8heIgySD1imjOazbKb7rX1qn8K8ETgL8lSHIB6ReJuy/o3XCFf4gK/5NsE9BmMSQkWIU
p/Dzo3z1P+qPICeWmIWglI85nAQrp2scidXU9C8QRSiwdUH72WYm+wOYBtkP9ZjupvF3qqZtKli4
toIisNdV5WqsWuA6Y+6GAxocH9J+8BV3xh8RJmKK9CWyIab+iZLxJ0DW8j65eCQFGpfsaU4qdQc8
hqNnicqix6fudxiW9h3gUfk7HFx2FY0mZw8Z/ktswAwUzhjxCTkO5l2wivJSYo37XtZ5B2l5Mrw0
Xa2GlUL29ikCJ0FWYxiMWBaRSooTMxuPCL2bj1M/qe+0D7pLVNP2NnaJfbUMB2URNxO1G604jtpM
VNuxSoenvoy6E7jy8bkWCvpNhEWc0rqsL7keq5fGtumZTbS6G4e4pbry5c/KU/GKmUJiBWIp4L92
JHsXNuI067SF26wsx6OAoOKSEEDPqEgX7k6mZtwhdEbygs4dghwINBYKN59qtmDtg1XlarQZI7t5
D9IibeEVGPhzuxhaCDaKbZo4XHet4zhNZfcj75d6PS4xEgdjbV+YAMaa9o3e9FRG56zK7OvyqJHJ
MOruZRQv26bDENOVc7QZcUDuwCZA3NEqv+2jin2NQWhebD3aTwg5xLpaMv2K8MYYSl3SkZcW/k5Z
MAVd7wzdOs4VkcN3IFxSneTQ+efFcbGF5il407KnR1BlcrOAtds2bumQIRGU8RoMG3tvHXXrXiTZ
Mava+pU2Nj0O4Ja3ou+AGuEoT9d5nbDvS5bGCC4tg7NizO192TTHCp+szbS4/Lki1G9sGCxvqMnC
9KnA09UrwiJ+JGUOAbkMoyJgYnwyNs13MZ+bt7kn5LC4FGKwaDInA9Bmz0mNbIF2wuWDj/S04W1a
3QQ8decx5dWKQ7G7VYJV5xmsCnSyLF4P0gb7PNVuE7ocaqRyrpr9EPvuAko6Bu+FoDGDW6tIlggj
ypi6fg8N8bBpjAYmOrMWi9aEbxz02D25xIDXTtNr3/vqu/IuPRPx9yXJyU7xETNHLc2zhXamCLji
cWGnjsTFMJH54g1w7UNLPLbV5yU1NLqPWQ2Fw3MK7Q40bx45cKwHMAnlbv3OBlADAJAnSOUeoK8A
Ffm7e+zzwWCAOVsbv2H0QgkoKPydaVR9h94OuCnN8CWysgesXgChTUJXwSA6VVRDAHoAgCq66lFc
dxzHSG/+BrQxXuuPoHNyE+cTkHAMV1efUSCiOvC/J2y492HM5A5z21BIoO6nBHDvLpN8/MXxiQEL
o8c98PMAkJWorzTybosXjCMl5OyACOn2qcrBPgTNjJcpIvw4+AhWG7AioD4eoLSAUutoOgGu6++f
VJSAweMRaLAe4aBYFrStFm4ykOFpH3zzSHpBS3NU3pZhmRFXbob8OYaWE6IBESPDq10EUCr4Ua4k
ns2tbyuxQZdwjeraBp6dgnYuWLe2SZ+QnpZgsdddVsS2qpdimvruZYDP4EnNtt5B6MlQEDd242tA
XbyF0l1+9z3w3ipacFVT225mUJBPpfL0OhPGxg1LanUSPErpKkJx7o7FS3aWghgAWdDHxPnwMrsl
uJQGXWncKHGgUHFDa9GgZKNoA1sdZnAhAu8ZVPzTsrR83XvDzlpFJizCkXZ3m9L5K4P9qjkkpg3W
STaNL7GOu8+yNGZfS4gVTZOQjYvJfALxAusBuBG1IUC/KLxVs/nmEqiLFkZEXbSW0At0qvW6LHV/
kvHyN/8I/1Td4ViDl2IVh2jywTXgTh0B6ChqXT0D0e9pgR06PGgypgiQbwElyG7kMD/2zbadpXpO
RofXv3TjDTI9sOTISe+fBimTJyycM/7KcMY3JoId4Dbzx9TX5tXHzsK9AZgE0A30QEY7doMoJPoo
e9ltmlpPXzOZobrpVfVzTlrsGmTEY/9gTDZgOCSY2W66JSbB86FYOuAEJbCZ28m/iLkM3p1MH2/5
YlYkC+xZGgJfgg/b/nfXhflKxtxsm0zNR45Zf5+PIt+36PNYcxHPX+EYdHua22y/yKZ9QgyfvIQ2
5RtRttWrX5gqtOB647AdFZEByYrbNjgsPVZUPKs4YDISgcyV4UnXDIWAfCDnkjTtwY8B1IRRGR5g
FO1e0rjLHp4KtqXO8wO8YnpDdau2QT7HH6j1G/aDN48yZcnXuDyyo9ZmgtwsWXDa1fQSq3nA7u+/
s5kiBFbacM0mgN2gJZGm3sgU7ZgcaAJPYaVzc35NsL1vSDghQAbhtTc4hftN24cL3Wa5lr8SiHU5
WPnU0gI4HDnRnpGdtCo+9YvMd2XZa7+aAQltjE3S7QQhwq7EL+11geIQJ1UcofQZzZwF4pVxVgyp
XUux+BsJ4eAahgnZIPDikBVTubsBKm13PifzZ9Ok+coGuPBgdIGXEEEVu8iB9JjrrLlGs+9OkYDc
jrNhea8DHe5BVrU7HeXkykLdbyIl2qeoE/ZecXwMdBDWG4g+wj1oinjVDHw6+qk3fTGaNH0xrYJo
i49uOUBpgL13aoV5X0Q9bqxkJfQHESQTU95iEYvkAWwnFMuoyYHWQEVbwXpxI044AHsDKmRVhoQD
6BHCJwIB7o4m0KwSSE6uNVRS9ybQy57VCR7MEtWrBdyaWuxoXo+vS9jQV6fVBIlx3ciTqGNUf8LG
eEbOG1rvvJ62sIrBDZV7NUHunSkkDMDHNRzZox93tn18wBMG5txZgiWpki8PmeHdC9wnMeRp6xjk
vC3wjFeXfhi8WAMuWSBA9cjMLETJ9HmIoAqABB5Ba7bKf04+Ri9iOhmxz9qQg3CKQ0ARLVq3i8mi
0xiEm01vAV7QDxxVEZAX6ND45JYtmODovhhdrxKTx7uwZj9mM/v9YsVyX8ZOboAJNddpyuiV5g4q
FfjB/DHQ0fQnsCT/g27tZWc4ssQtZAoMsu2h/5aUlVvjZ1w+KtyDHOwEWvMS1vJfjgn5szQtcPkB
sJyDGFmsoFKaXhsDGmUKe/XpllicEkRqQX09DMlnX1GOioNYdB8kyvh7iNNunSKx7Bv4q2BXxmgG
KBzT9stk47Af5wZltp1PLzLpzNW0qdkBO69DHHNqvrrKDfulFQ8LUYNpDE6fnH640k6PxrLmR12r
8FvManMIl5Fu/WyAOQSmugQxac/InPPXdInLz9zO5A4DWf2Lkyg6NK6DqL4cCJKJlSzXde+iMwA0
0BVpSpCdEWJ5PsYUn6PUTlkIGMlm2xqj3rVy1m2C3Ov3YSbtJpOB2pQD8nsHx4btAlBl11EmGtTy
LM2OlIk74crjmwny7+ssq2BF1UK2ugcerbmdLpDL0HOb5/xoQ4qM67hrMFKLdrvoynxvXOy/5Y3u
Lw0SnHFSYnJ0eNA2xqRiJwnJt+ATJ3CQvPkNb+j0Rqn+gGkUtn6g+K+2EeWZKDpjDNbBAbrCBrx3
Bg28j8cpgz5xZLsHePxz7Az98rg4siKfZ/EJ76XZ9mOpdiF+iCtv6uDOWpmcoXZK7rCpBX+gReY3
LeW8jxDsfkkVbtemr+OLq+DSrsS74uyC2QQu5LbF6wbccXNRVJ4X6Jr2aQUJ8gQF97ZlMG820Ge9
4qIMb7oqw91kA/PedgmwiBK+sh7pwxgpkxyeO+RZHhy4S3R3gXpBHP9c73NZB1eicnvOSzff07lG
lvaUmk0KU+YNojtQMnhzXhI5Bd9t2i4bis/pE7He/OnNRI4LSO39AsXvB0UB2rmZHL/iKSlvEnWm
twyTcDHi1DRQa4bZZc5Nsulm4l8nP+N5aGhy42iB3nNcEYcha+OtzaP4ICfuTmDOjSkqItPfpA7N
KWJaXRaGJmdljdji8Q22f7svm6nFmxFm5q2MhdpC/FvCJzcub4CQs60BInisyoBdE9X158zC4I1b
mbMT1DnlNZRdfELI93iaU58/845AZltFQwLJCHSx4Cj0xYWmxn/BF26Nnd44KfHEB9rB29p0mHBG
oDHBGnsE9NV0KPM1iUb8fRjNMPqS8tI7zlazgUEX1t3M/wFj7k9YClW4HmE8cIUUefcWcGjG1wwU
/FfEIbrBDhBk3+ks8O7bgL0tSLyO17wt+2qTD3V3geWn2qAId8SnTS071cX9ULTArZs1ki2iV15H
f9pWjW2RDvCdi86DfR44MDcMkqdgGcMtR0vNzwYmn30AOpcggTGAqAnAZrUXGEY3PodGb1F1v/bQ
vq/xIIUfgx7UVT/KCAwNxLfc9hYFEtCrVwjh1jAiRrgXtwqan52nfXYLJMi+CQl0b5pk4VUtgbgG
dpxOHdjb7cJ4t85UFa2d8Sh1ymVeYCsCliwffxW0VPdsacA2DLk85FnfrSBgdB+wtoR3V5LwXJWs
PGL7ZNegK7uNt1GyGxTUyBcbAIeH0ztia1iKkLTiQo00V6lYWeRDM7zmKbbJVQC07NClnt01S2Ne
xKKEYjtTUw9nFsd9B9VN+TGzDtKkPEVVUD66GtVhCmoEDcQdI1f6Q4wU/F8a1ekm4qU7kqiP9tHU
llgg9EifzMzwPojeyWuQuvK57xrYY3DtdEeLH34LsT1GH3wWNoZOSbmKBaSayAXwMfRXTq2jHh+0
IkPAVIrHX5cvFi4EvPSEvkI7mZysHPpVNfYUNr0p2YeqgV1MVHjzVwuX7Nh4OpxoNJM9LPU4VGxm
3a3GuVig98beIKnJXvMR6lY4OtHKlli8ftAICiDzUJoPrF/RDwiM/mCPgiwJLlC1z9kS3CCsZ2in
BOHOwK1fjOS4YPt6eG86Pp0xiGJQT7ssOEOfzo8i8nK3lOlUF3LAiELrsd1qF5lD/7+5O7PltrGs
S79KvwAqAByMt8TASaSo0ZZvELKdwjzPePr+4Por2qbVUlT0XV9VVjozDwkenGHvtb4Vz2/YR9J9
S8pP0uqFw6VQ3/W2EI9UcHuXclCzg97N81bV4g7PRvE2BUN7jI3G8JdeEBiYSnN6iyhdv+SyPnii
y6tTliECUdDw32RxNe1jaKPnKhjbY0k7CgnnkhRHuBMy7WhNxYctlfYbcdY9jlSuKPdS1cBpJNz9
LQwDZObsxl6SDs22Nxoa19KEEB/SenODJRcKLbmM9/aMBVybbNgVJhQtV6e4/A2igLwv6PZhxTab
Ya+KpbxX0WI86JlOgTaPtV1OZMtOiooRF5M6bueEvFosc7jlRmX4EqpkIIVK2J9GBI+usgoFVY1M
0Ag+/q05WuNOL8Ga5dOieslYAeAYxMB5NMu8xlbCZ2scyp8t/vU72rr1K8jo+SiDKli1PqXTYlk7
NmQQ+dYwyLs01EJO5nrpzkaSY0zKwvuJ2LmFtO3I3AmjxbMxB1H/VADb+z6YLCZtM5gtVyqb66RU
xNkZ6av9NRjV4YjlimJNmZu2X82h7Yuw07+WIqXyY5GUdUxVvb3nvG57aiyUXSprqZ802Ar0SRMn
BXoFFRNAIm1QVfd2r80XwZw7ggVo7+a6UA69mlaZk5eTtNFHYX8NuyRwpjQqb4w0q+/SQu62whjk
Q4zW7aUb5BoFR15Eb5z3tX1vLO3tOMRZxLHRFDR+huB5msphawZqSdPOlqUf/ah1LpcPip5WIIMd
DrXmftHrqdnMCCVPxVJmOz2ulK2ehhOCICO5mbnm/OzSVpJZ2K1gK0+c09kIplOgKmLXpbG1C7VK
+jIaQvis/Ryyyiy9VFrRnqachlKnJKpTk6l0VETQP7XhQGdHCnK/6JXhzGHgLZk7+4FVkD5jbMrJ
VlrS8jll6b0RCWWZhuvjmfKlzhKadnRZmjdbslX2uMRwi2VBBtDV1kkvNfkNubNxUdC3PPeFET/b
RT7tJoUu97RYbNyW3DvReq6zJ8vcL0mv+Aols42iT4J6pOjzI92e/hKg1jgpNLCgGJXSFmWJetty
EXm2RDvcSkM8vdlmMBbb1My6n4Wdx2Knm71+qam2nQ3ZavZh2MTkR80F/Y5e13p0usNMLGRiVIpb
GR3NH3Qx9ZNE8cHXJaVhTmbpnHETq/qvrSaH6YbtJo09qka9bxZhLPtjk6GpQP9D/kW4BI2Dzpx2
jmlRBCjBRVh7Sc7VlwSp6l6kTSS7QExWVEzR49mjioDGrJeOST7SY7WMqp3PqLzG/osUJqgo05a8
kE0RJeJFstjbHHZd1IBdS30JDtAMjkduojtTqaK7wlglE2mBUcC11IY/szoNaZwUDuWww2yEcLEZ
m0i4TbUKaudp+k7AC7V2hP32mWODdNS0Bp1i00gUzrDtNrCvJ5STRd9P34uk5ANIPUYYa+zqB45z
/P9uirBUqUJBwBdw2e43WlUoWBhweCp0hRH7Zsgsm2WZFvY1tJKyQgGYvhVPIbERfIQ61bjQaqIv
v74nXsbgtuzJ0x0CQxnwJxk07ErEu8cBtezuV01w+CX/pa1sbMt8tE6//iYvC1+LbevQ4fHzwqYf
LlwKTacZZB4JB0A2oV5cwsgM0F7IYbGxSjb5Wtj20wgh41j0IjmxwU6HFqnCD01CXpJ0sryt9ALy
Biekm6QTFGZ5KgerrQwvHTX1jXOvEjpBK4ffG7Ma3T6wjGe552I9jHMAXUIztoi8e2/p2PDRwtge
K3HrmTSab+DD9HgNQzYwqCe5n9cZt/KqCB09rTBYmIrpAuRoyQtpxQ1eSQmFUlbfFkNt3xWyvHhq
s9SOPdrhrSwFtFHDPN0i/MGx17BXxGEwHqqE7jBm0lBz9VZrDmY2J69tioS0mFpqk5y9XhW9mb4i
3oiflynn6CwNyHqpMAVeZk3MEvSfyPImY7EpIgwR28nUT8G+tGb167AkWMnbUEvdZKyDZ2BCTbsD
URE8SFE2XQz6lue+kFGNxVmIgrexG/6TsRE0X5CrysatsDMurk1aVY1btI3+PylC/1Xf8P9T0hpo
M5pt/3eowsNr0b3+LwfEG1KyP5qM6r//1f8QFax/sd2aOKMsWzZWlNp/eAqg1AQOKthjazPxV1bY
fwxTqv4vGwKqYel0+GVdXmny/+kxqva/hM7fkgH2At1ae4L/BU9BucasGQrgM9qYMN2AM6gGLdXf
QZSLYiR10g2lq22FP/8TH1SH993hinEr3QWbxqlOyVZmGfV+e1rvINfUlTX2W2tTuxrYuiI5hJOR
VR1mULf1UvIOfEwEO7GDJoVY6TFy4oPkAYVxcbI8YjUndzg7FN50onLmfsZyXn/ZDz/LVZu1n4Q1
KWrMQ7iDke3Hh9RB93AOHay9n+Imrwxqf33xK9yJHfUCfh5PfMkfgUCFCcum5bY60jlASEO8/fhB
X8Od/xrv6hdWltCihsd4yV6JN91t6eTQv2mAnPNHgqXd7NOsuPW/+NdPi99wTX2ie712yH+fU2A0
JrNTpcJFDZV4GWkxNJbFJxNIWSfIB6P8BQgcww6F2fqjEQye7xJXWn+0+zXy67NE6mtE6b+f4f/5
RteTFRRHOMcxk3U+jN6Crpc5MuzqbX7K0d24MNXv8kdQ2SCpjkEOiWBjfIJfvnpdTEsTsE+gnzA3
ZFO/huRQxWenCrp8LeYdMO86olx9HCmQsP6TJ8ua9PuDvR7q+ucL2qqAD9XnQMpyGf1eEzzaIuLE
2wXLz48n59VM+TUUUHiCb6hIaADI/5wpOrdrremz3NXtU2WdVO4lHw/w3nf5fYArrCqdE7uemzx3
6R/QInxsze9p+O3/ZQxdvhpD9F1n91GBPLjGR4jarpVuF/FZzM21sfXqWenKOkN+Y6haVr4EcV7l
7prRTsVNRJuRax6lKcd+zfeWL1du7a4RiSqXNWoO/yYo/UFV/R2S+fGj1H/tJL+Nn5kRGRB4qVxJ
uaTSvS0Otnj4+EmqVwvxr+/IvRMtF2kBpJ+tn+G3MWYchS0NFQTs2+hxuomczJ121b4/x561Ry95
QtXWbBav2/a3lZNty91n+9IVCvTXJyCEiSsc+EwiZa+IP20xAW1AUs6qEu7aX8HCmv95nOZ7r/Nv
w1wDcfVFT0CpCNCIJUEqeCmzRyxJ3mzdffJE3/vVTBkhMg9UpSZ79X3SsM+TxM4xBXpUBnii5V3h
Jq75ZcVoA0wbXeqiXujkruzWfuVI++zUwHouP+GUvzt9LZMQ83X9Ysm/+iAUdvWqB9XGg51umL7W
6yqGh7dXbzhZe4s3cvIIN9x4ZLal6PDZGv7r/fhtv/j1y/72AX6t8b/NLSnQepgYPAlxm0MWj3c4
yL6ZHo09INezr7qAH9zPAPBXx6v/GRQJmViD2EjR+3NCRyINgNuxFYa0jST7uyk/AUOmFLWdg0+e
8DU6/a+xrl4eIXdBaVEWdIOT5VAcP49efFR8w4m9gNeIBqmnOKFj3aaX9kIw9ifrw/VB49f46xkX
PZ2Gh+UaRU8ZTyJEQocjxwI1nsenyAVr9YBc3OEGdhs4n2bFvje5beLmOEZzWjau46xo0Ap9zNJ1
SRzRA+8rf9ppj9mGRdLCtuUVh9jVSpf+6Mdv1d/bFtQPywQxgNqFU/rVebEUC76Qjh2yttWXcKFD
mmTN/uMx3pmvfw5ydU5MZrwpPXI6t/gKFN3hzf1Hy+9l4FsOeeserlh/LQQETvhZOLjy93P9Y+hr
7NkY2Eptjuxo2U1/4H66wIencXkyLqzBs5Ne5n10sP7rE84fg5pXD1XPbTsl+5IWBokqQKVc8AX8
dI1DodP9+Nl+8vuZV1tpVBjZ3BdV68ZIncJ8wcBl7D4e4pNHeH06NVUudtgPWpfGrZOPd1WQwTlT
P/kiimp+8l3+Oppai2TmpTK7Go5mJ0jWwn+s1jMsXjUwvwCWgecyhlXoqDb9ErVQVQrCaXisqwBV
0TQmVAzHkcJgD3nBUcPhNROmVTgIK8sEzm/a7mdEB043ZOsfp8Ibg3T0A90G/VwI2KsLaOEXq1qq
C/ZCzDmlmULlpWpS6+gj7WS21t77OP+E+V1Wwom0ED2Hg1GGoqSoGrRn1OASFBi1BJ9305UoafQI
KKieReFbyxUWEsZSn6iK1A/4+ZH7GZV9Y0rD7EYDHwY/cXrTJ5n2PZUTMJI26TIurI/ID6V6VjG6
Q/3NCs5n0jwtfi/XsN2kUAOCOfeK8k9aG/2uHsCE2HMDX6eYlWMvZ/bXFmrVDAu5jJ0UOZXLR588
Ka6SPZge89gn9O03lSHRTsfAcyCJ2Lgp5BABu0oDTy/7/F7PVDy7TVfWCKvSPD7NcSXfD9ixgSPU
8U0QQm7KxtE+N41d+0uhykBCZguNSwEkX9HLA0me4t4a5ZbmSN970DSLbciHcJKqDPb1IOd+ZEwD
qeP0GYxMbQ5apc67KTelfYv+2YO2Xdygz5h8uvAN5VlbP1oT8l9McqH1j6TSiC6DdLnVVSU/hL0w
HEWD2ZzSfHyhfZicbC4mLxNIKyBYE/Ji05aecAIqI9lEfTK6ca6ZZwpQxdcJPQsAzy5z5X51CQEm
3tiLRVdEyzCWAEoYMEopHeQyPX8YByP+LmVltTNQgjxGuLN91cRHZg1V7aQGDDUjl62HgfqsS18M
oDZ1MZpozWzJ37TObA5zOIItO6YJWDakTkMHhBW6xavAm4SaXgmWrV0gSGpGlKVDfWhWDmPZW9/E
3EPpNuU6dLMVjkaJttwuwmpOIcrq/aBo6S3m3vpZn4C/B1UT39SYaDZV3HXnHlhGs4k6JX+TKjl5
pqC61rLHtjsmSFBm16At5xiSBWNOAr+U2RXeuzTLb5aIpnFVGWBiFNp1opWrkxH0VNDTwHyYM0Av
dh5ku0aGyTrOkYR1GxsZLpJlcFWl7xwazJRKlkV7IbgBgoqJ9cgCSuuqtQnqGJHiCRu54qSmqGKY
3EPkW1FheWNGLdyxmjaiOB5399Am0sS37WIezzZ4hxy/bqqcQ6OyYkzhSxv1m9Gqw9OgtuoPFAb2
N4TP3OshWvlkiI5evmgwQIQA0RIUerLNKxTmkFCWY47blvLlHMRHxI30a7u8LV4TVrj7SDGXE+Em
MVavrrzQtGkvZRtWj2IR2fci77lgW6wdm6KF++aQdb8e+1Wqwd2gEy7XIZpSI/VgFVH3IOm55sPK
wletEWMs3LzLbI9Mj/C104b0iMJMvMV5wo+MMBiBZS6CxoWpw8FgaDEBLgaEd1hiT2LBXRJbkB2b
qBJekJbjI959DScxRG3qxYHo0e5SC9+aKaohhdacl+WwFicAQ94Cju27GRsmYnD6zz7rymrVt+rv
sx4339SmH7c6dOEpNtAjQ52kWwATYMEBfYzhfSIkGE0pdzX9YQiaFhO/km/sTNQPttC1bbnUutO3
kumibRovi9FEN7ZU81JEAYs1OuqDBT79PpGj6SWjN3RJAzW60RE97wiAy7atlCRbgICQKG0KTVpW
0VKZK3EQIElpOQhUIkELP0YvM92tpsY6FLZI3AVY5a7Ic8HrHWfMkFJ3Ez1rt0aCBqEODWuLpLrZ
Qr8XW/R+tOHMMPCXTLJQGumV6kaxNPtoqC2ftaA8jXGm7CZEOWxZbO0hDft9PxuLX0Fi3UqJGWzK
Vm92WL9kv42nzteTFsGpDdGRbh1qIH7IXRhN6hkJlOlOtkJDyWr69ilMMv2oIYnAMhAkl6QadA+7
3/JWsGSymjAjuV2il6/iZqcu7XjfNea0GyiU76xgsnZmZTQHuUAeL2QtQH06vFnJGBM+iY0YFUF4
Al9anenVy3e6Ugc3fSobLuiG9iS6pr4Fv8kdKoll2IQtMj06Pw8J6+QhKoCfbkh4qWCdL/k/hY5u
gYVNeYaYsbyCkMgmTpHadJuIafRVUG5+nRr2he5rfiS+QnvCwlqxPVSNBwHX/jIV0/KIydz6OQpa
AoD26q1my8ULykzRwXxG4boxIvqceZmWr1pBl3kWVbRn4UxueEWLr2a1EAMLrK4DUoTNaUNagObo
9py6tJjZhowQmreY29DBYBZsYFWVJLQN87mZ7I5WE4x2t65s2LQclp9SpYx93Emxt0BrcvCA2Vxs
l7W9ODabKgFQbVpjtTHF+u/GdXXUU0zWSSpbbjrmpF+g9Gkg1YdG8NMOYE6batT9aFHCe/DzYEnM
yWD9yNq5zFyRq81LYPZqjDPaWGAJJery0jSARrQU0e4m15Xmvh3C5TZW0tRHh9a9gQ6KyYtIh/JL
VVBRcRZbo783kupwjoLYAO0viy9C6XuIwjK3CLmzItRnSMJIK232GR0hXjM7v9WSqf4h9bmNUHfM
cOklczhDDyia5EsTsN43U5Wvbkuk6LVBx00fMOiqjTja2gTWH845TOBy1UuPtsFLNsq3Q1QTrJb9
Uhi29uDaWE3oWfdvlhlbXo2CYhtUo3ZS0nm4Nbtl9mW1ErdKLieeoYBobLAnoJIwLGRAerTLqP2i
2Ymm507u4md5lsIbU8GMWVJn2SI7Ctjgm3IPzh6BEmxUV5u1dG+illqPCNTjZ7U8mHUq9hBfDacP
McLFDVuwwvd0OlxvdxpKi22QVsMOMyJq3aTAqgPAvztIlda4qdZKO167ZFeyNE8DgNYlMJMjIDbs
0eHULgcVTNCxQ6z0UNoWRnt4on5XKzUPBumJbpTklXD2EhztjDFgus7BqyJXIoEPRvjBJsxrFhqN
dmHlLqk1HWP6u84o4vhpym0AYtDUwhvkEPV9AxT1Lmr15FtM2XqbC1N6BtcSnpEVpXhjRqa8bp9r
21G+YHrCtcfHirdBbcwHDb7BZhgz0AOFPNzlJd6GjVTq2W4qkIo4VZ2091OVpV+BptX419UJS+mw
GjjDpLVOeBb0nVaUkd8Ww3ySk2r0sVAAkBobfXxU1a7LNnRJu9fOrtt9m2USSQ5oa9tgqn/mQbHc
A1Fqj0pRtmcgySXLag3hDtcVp5yO1Q85EDPhC7EZ3SuyEOAAcry6peB2Vu1GT/LmqaTZD066IK7E
b2ha8kpHDUhmmxDXjYTvgYxOqbBuJQyt54Z27W1iNck/cQvmerPkpP+BIxa3UimnW9ag2S2ZCT/M
vBWGp6iN/TIC5oH2oKqTn6dt971a40nqnn9owlP3vdPH5E5Ak2xxDUzSrtSq+aWCZOBGRVI/c8iX
fwSjTTqfVoQy4SZdspuQeB3UqUCbSA6LQxAhCpVB6IckMjMfo7vYNRPW9GXWKtekqbopsi7Hurwk
rHfp2xhyPIXcZvkcEgwUF9jjk2EatwN6iK0ZsSHWhGwC2QERNpadRsImSF7J7oYHA/7JBqpGAZwE
3/sIksAdCLRhDW/Sm45W9pkXdzyiD42eVjHqRqqR0vLxqruG+wLowUD2cAFknqzS2gnicXAXRLaQ
Aeim62nNOU5LIk9rG/uSTGO4B/uculqQgpCOw3Kbt121QbQ2sapNwGgxJ6IcsZJTUNjpw6Ipyb7W
5MQtpNxwzXHJ0efFxq0yK4M/WVLnlYmewEAIl9cq0OS7XFc1Tzar5qTEcumaKF2xZXScDdsabwYp
Rye0iMz0uq/8oJ5kd15qswHzo4yerrXarjTt9qW2wFTkepR9iyODtRNF3RNcsuiZ60buq1k+ckUQ
6hsy8/lnJAlzfUOFckdcgbaTG51vsgTSadRy+6GdwPcaShDsetzo6E6tyCHfhcNkMkMDngKSQDHK
/oMBnCw6NIeerfCkNlZfs3GtwmkHjUQHeixmtgchl7GIa2y4iXS1cTt1se4ViYW2agvOcjPxH0hM
O/m+D/CbcVgQX6OE0WoiEJ14NL6PCzZi3a7FfigsY9MOS3uHtU7aic4EOxYp6pnzMdettAMzhF8w
YrNZ7bzgKCTJt1LWlx4c/JEgpB5tQ2d7+L/6FzK7pSMrV3zSZ9QvICKQtzoZYID7jBKXp42qCVIR
sEEdRcpWqYbqfh46+kkyF/oHI9HHn9i2+sAhi0X1uRMyj9peT59qVLUPqKgqfNG8224pN+k2nCXT
hz8RPfawhxogJSs0uks09TT2ivUtQETjZ6Ekw2Cbmb2IWXaBCa3V5d0jCQ9PGbLlZK4RWZLQsF06
I91qYuwQLxvt6IT6lN7ZdqW7Shgk+AtXhnWBxj9zaiQvz40CoAb+5nhOi6J+tVBQXMy5tM6wIMbb
1mbzsHSaeKj6S4CDXWDtYV7wvNEmejUlh6dB5jDu9EmxeEqpJHcS9scbi2OmO0zpfFuYw+QrsLGB
k9eKss8TumTcg9ppX4Zd7ScVtExznOt9PqE6D3oA2ZsxGZF0hLK9G1YtY8u9Vd9Ak+Ccywt7wW9p
UrQcCMrA7tC/mKrUbDvV4DLFHWz0CnnKHzO909mJ0xrAOyfBjPsCxx+CAQRE3Vyxd/akxSr0SJw4
Q6ssb0jngltd7xOotQIeEn+qHrUBkSy7lPSgJSYIyGqpQVb0/PsI4sLwHsVSuJvxgv8TWgrFAogV
7QGBink71RqWpMhc7gVm+BdJM9RzLCUWS6WeuxW8Pmc2NOssLGFvC0up7st8kb7COBofkBRFfEiY
nUjYK3FnyrPsDji1sGwqGsc0NU96J9dhQHC2B+sjD3MmNtgXxIo/6761YZk9Iw3SeL5T9VJCKDvX
BfzrqIo4i4VxNHIU08Y38MEEI8Cb131jiKWf2qwrnoUipd7IKCMrWFmqDeCeJ37qdHnZ2fTFd2XQ
qF+NroagYpNCEHDD8bXeqm5AJmNiFXKKtL6nKmEgNt8CGtKxSsQCECCp8cdE5BCK5kz6UpdZLHH9
nOW7aajHZ875FtydVAWWkSwSh2DFcLRGKfe90MO7VI7NC6AfvMaZJl2Yu5Of2qpxl+R19Myttef+
PSj7OONiXvSLcTN1oPGnSVfO3K5iLuLBcCxLjeQcoBa70paFV+BQA82idsN3VRDdkCdddKcHcXUH
s7m7yarJesaWVv2Yhl4rHHgB2XMGbGGXtB3ngnzowg08t5W3yfNnqWrDm7GAXtNiV3YbNiwPt5j1
j1EZw2vJRvQU53X/vdQ6+UeG5vlmsAfNpwdROVxGJ68dY+0bcM0W0xQWiWpOqn2WZtW5YnvwAhTJ
+EzK5dIU7XRmfnNqDThQ1uPU+yx1ps4la80esINU3Q1tm6/XBCxEUN1EgyZ90rYVbfKDoYQkVqZx
fy7xqkOR0eT8Rsr1/B+JozwqScU8WHnducJMpkuRydw8YomfGzOcin6OyKILYBUml46bL5sXrouB
pd/ZgzW6QR/r7qJRgVtN4k47N1T8DWs52OoA0DfK8/tULcS2F7LyNIwBcu42DLptN3fqq9kv+ott
heMLwUrBVmRrPFSf2FswwZ29iaa5dY0SYn/ZG7CG+oU3XGqmh4J98StmAeFA0sbOSwjKntfVuixw
Iw9mnKuPdm2JvQDndw+sVf+aJ6Xp6FMb7iYZjlMjoHxZMMWJuBHhfLKWYDnqRHJ5xSgpb0VaRltl
wtRDfJDJNazq/ExSgIky8E6qRPQcNwCBiJCwL/aoRpe2NjALGvL0NBdatjfGKd337MrQXycKYJHM
WxxISBJJ2oIgN+vGueP4/ZO6SeHNOBJv1aLuPJxx1QVOpImzFDH6yeyj6tWucWiiV+vvFsh0P5r1
eq0Par1t4AX4i5zQUGFrzLeq0qqvMssqNLmR7Lhujkgxqy0yfBajxy5kxH6q5IqXYjzeiLwOPL3K
OaysGRwWgUt3XR+GFy6/7R3cfoxVEeiTkciSDWQU7gK9HWB46rLnWlXWFXIm8KWbhS/sUXuC5gas
YBTzJe+q9KHKOPKExEo9G+YcnSgjxdsSZJSnYbYh0NDMvitQSiEX4d6huHhqki449EkSo8q1e6+u
ko7bRGIvZxFSg53DpvZajulA92ZxO1W6slngSh04aeF9WGNJekkrthkOamoyzXKaRR3eRrmEXq9O
Za9fGmsXT3UKClOOTnJUjvxzAX52YcTNuYaeskXXmzj4SiFiRR1OQxSFAg+vGKxjrFVotaMMsGeo
L24t2e1eVyLJTZNK2sXQ3ynRDeGBvTC/5zlGO03KJNdOOTDGyDaR4s5vpczhRLOk9DFW9Tdsbvgy
tann3I4tobbDZbuQCnCCIKydMAkTsWtx8ttTkobkImfVPdJ5uFi5QnG5AR83Y+pyKNfme3OQwZE1
CZHAbWJCrQ/xso6qhKSSgjtkJ3kHENjksp1rN91Y8lfEkri54L0wh0hzjdoMKbdTzNeGCfGmrFRf
CE5TfTZe3ZGNmCDrwiRoYYjB+A2likKS2h9MpUjFNR/HFPBlwtTCUsHPN/Q4oKLiWSn1Fy1eJCpi
iFQzrLIbMerA0AY0oSleXy7sC05YjhD5dGdqAXfv3sSRPmjtpoZFcTARtO/Cei4dowCOLxkRCO5G
ntwat/c3TueB29tmfRMrJqEEea35gxbYR6q/lHYnMANw9oxPGo5/d+R0DL2GglJPI1iVVvKffeSx
wfqqVHFFG5/TsUzEzwZ6rZ86We6RprLp7nO3XT7Vqv3Vxfpz2GuZQpFHWPpCG/QxfvNkOOvpA1Ga
n3y5vzpYV4NcKQExWWu4Uy2aILNBBUgm76H4pDf9l9xiHcLWBbCxNenYunp8YdCrAZsq6TMQtWYb
X30feiOE75AowY8bf+98G0GdUlMZBQHJdW/RTOZ4CfAZuKWKRVYas51opk9UHVcSQiidlpDh6QME
Fypf6ao1jGnCSLsxYHHXl59K+StHFL+vZX7RW9IkcXL96LBQ/fdfDFC/LpRVfcoc/HMKgroNCczh
zpjO7GLsZzlnN3H6eJC/RQR8NRXZjQHvRrbp6/85ShwtCTaHBEiUy+q3Ie/72G6HHZxMb3nNXclt
P5FNvDPFGRARAWMRQHAtq1rpvEZG89Gli5VQ1hkTrscdqK+hir9+/OXeHYpB0BaZhoo48s/vVtmy
1erRVLoivVkzQsVh0S8fD/HO7NNXaTArGM/PEldDCJUCqkRrEPYd4DnsST+JqvxkIry3GP0xyPoh
flPSkDhSgzdmkJEFdjN6wqUc79neD+MHEQsustlPJaV/6WhQQlMvkDVLR8ikXE+LKmaftkqjcq3m
Xs4ug/G9FBSXm5/d8MkMfOfdYix01TSDuHXbVxNQiwbA4uoqzzV+VglhXOF9CMFMLnwIXW4Ht+fj
X+xafLy+zH8MeCVGkCdSjGouIjxNGK0uNhYn3+qe7Atv3tWfyBKu9d7/Hs3gEepQpRCQX6ks6qUC
pGIy3Tu3fp49/QaQtBv81G7FITvLrraz96YLAe+TcdX3fkBeZxI+6IoRtL3++W9zpgwX+skVuV3D
j/BV/AAzs8qS9qR8+YStrXpr01uOpmfdhhfcF4h4g3Pqtg/qF9stvY8f+Tu7gU44iIqEh/+15Ktn
EKewCrGDZbSxfgyLuuk0zkjpa2+/fDzOO+/7H+NcvYx1apKrA3nYXSkAJl7ESnKtVvnkdXxnFJPF
i/WEwUzjl/DutycbpeM0wYBAjKTedsVzBw0z+vHxF3lnVeFdQKRLlC8yK/nqx0v0NoU/VtYuJm9Q
BSocQRF8MkPemSDMDcqXQEGJnjKvHhYdBDzPPZoqzHEbpCqE/dKINQ4kJu0IHdx+/I3ee2hcO2G+
8UaYfK0/pyP0MwJVMl66JDiZYNFLTn86lJ+PR1HXc8UfmkOmmGLh/FiPbZpiXj24EYBgaFXYsluP
+pDfGwSXbSa/fV32sRe56kVs00vhrSYDeu+3kye7qT9t88vgzS5WHt98/PgTvTP1TYW8HaTkNjj9
v9ZRnoQN/ZwqcfFPIaFAsZ4TgPPDnHwyK9+bMkD1BOdpZd2Prg51gaRKSgXzdg3J+NZm7WEsp58f
f5f3zgrm72NcvcejXg0AamXuqv0mf413+pd0a5/6l8Ez71bRrn75TIX/3rRRmZ0qi6eArHw1YpuK
UDJaXK7aEvtV9iKNAkb0Px9/r/cmDcYJRawC6L91lAX0frJ2i8olwcOxVlmsUTo4MiH59psyeu0B
gMCt9D8e9ddcvJ6rTAzdsHktMDFdvYCSTetUh2GPCb+XLw1Q1W9aXVSvCexASKoIETEsjk49WcSh
KEPsUTSd3LZcKnpfenWwolFzrBbZE/0JCrOdZc5OHBZkBGSJSU5fZ8e6F1CP3RnY4G6CWtdvdMgv
jyQG6pbTx438PR8L/czKPdwXKIForDec+6ZJPRG/QJIPBFvJjzAR06RuWidP83mVrGAJUozAawOQ
QtSmwzeLDL0bQdTEPzIomF1o68G3oYuiS0cFw+uDoMcMAPCp1NPiFEY2lLIOWBKc3+QMvgrcfTBq
8oMCa/UStMG8HSVjOdRx2Oz51TRgQmhQbEvLHxZ1JDa6HQBH0DL/rsC0elJmjZZcSOn9VmSjsTPp
497rjaG8UnJOHgmULdxltuwD6iZBICZQBVuh9cPaOHw1ECh4H/+0v7TV1z+tRbVXljkWco66ehkb
paPbst5J6M8+apEzQSp27S/poXRSJ3ayV3RGHNtGmIpO9/SZ8vq9l+b30a9emsyym1iSlsrNxLPU
4blUbsPkkxvRe+carkMoPwwNSLR87SRZfeyxAbjbHfz03N0Id9wmrvGSOgbydvstdP43e2eSJDeS
dOmrtPQev2AeFr1xwKdgTGQExw2EZGZinme/Th+lL9YfIruK7uYQRzH/bVfuiplUV5iZmprq0/fM
A+qJ3rRyjyzlwnNO5RDqFLIJXXgVwauQ6tWpnmHtAQy8x+AOwfpdf0eP3GVqHvSqQvHVtbzbS7qQ
pcIyoJqMXKB1xpV5eX9VliSjuRRXtHqcI/SYH6N0eBzl+NUw1NYFgDWQHP/+MAHXGa9a1QKpS7Kh
CVbhPI5i2R6A6LqAfqRt81d3hzL996Eica3c4NA9+F9RDDhad1xi/UY3tlBFAP1gjK5buVuVOR5d
beqzHyPkzcPJDysnp+k/uMbP09t6w/4CZcamuc8Zgl8dWVyKy85cgWGCYR7GEvZxGYdk1Oiyvy01
5Af7YRceytWnzjWOn6/soEnPqITDP5qwpZjWlQb2FG8d6hTHk2e6xcPpmO7U52wPfMK17rbMeu8g
49gNn+NVVP3S1jo3LwSLOGb4uKk0aiUOQjDpUadVGRifNf9z2PwVGL87PDU7a9oIv/NZNettlc+y
V0PPAJr69Gnt8pOiH31UOtrff+FfmJhTlTMTlJ3Hfh7L9vxMd83sZ52YG6v+B1UsW1ZQvIH4R5dt
ETPfx/ZYZTBBQBypPECeAUvqtHJFLwRSvhGHneoLh1CcjrKgAs6AXUFOXf6U4Z0ce9Orgr9VMP/z
MS/DtmXqIcQ0bourSiO9xEFDXZsKAgJ2m9qu9yeLiRUV3YzbIWwpZPPXw5Y8v+k1FCov16ULM3uy
yOA4TzD0xz5Xspfv+nemV9ynH6pdceyp+hTkPU/dymNjITvFtKNrXBbmvGiXpmFDaHW9ImrnoJBi
466fspX8d2mtqPMATdcAeSmWcIiRcUTeB7Cbp4I8nvQ7NIo3gfnx9idcNGIbmsbdrtJnEYyAWlDT
hDo8I3n3ffu+puk8Ja+/a4N9wGNB47KhaSluuimx6ddBTuo1ZR9Sho9P8EYwqhnX9conW7hLMQWS
keAqM+gg1gh6Jfej/sTjpN+pLtq+T/Ob6XSgH3+Q3pcf4HvfrY37LdwilzbnaHgWHHozMeS4Jm8Y
wOq60SHd+Z6/y+5ljwKMG9/FKwnD9c7DHoU+KMctk6q0YA/xoVQBPs1wrdV+sqaJ3HQtk182wRCW
rqo6D3YxgEPNJ2uwWHpQp37ytexTPGor5+d6481e/DIhXIWk4rxcoEZCj9q+h7Pl9dRI78rVkvP1
a5W3CAo/vIPIrSzjypMgpyVLTPUREI+hL4vzP1XaWy3kJbd3+cI3U9jlzOSQ2TCsJwYESAdNJ+fx
o4KpQWVoE6q/fQsx4XxmQVj4Cvh1WKsMcOs9PK70zsHl8QCP8+jPf+AKUcek9EAbQhbyIrkwWP25
10HD0q3UEDTOWo9j6aQqcKRAhsmwLqFHWH+9TYCRVYw1jjvnp7XLvWjbv6sPMCoepX29AVvw0fnj
tlvXA6TsAFVjjpXGCqQYYv9BPmX0OAOqafl9eY8KbLOxdskWlsgtpcsP7T58nKcbaxfIq7di+jrV
xPR8lLjXuRfFfgtq2KVWJXzSHkDdyQHWr5U7AAReM723HKZPinTTpKgVDTMTFarDDUq+HbIVt3/H
wia1/l5Xy7Sg+BM26SlB7YSrm1MXFK/M2X4Jo24lBs9/xWVS7VyYEHZpYVVNB9V96aEn3m3iyv6u
Kv4uH4tD1hdf2rrI177t/DfesihkAWGsd6MCqNgzNkAjPaRvGPWOXyyYdfb6C+xwrryRfyjSptom
P25/z+txc7YUIg4a0nukbJZYc/SNsO2ZNpybTcWn9qgc4Mi9KxkjBaLwFO6ADiPutAkfKTJs0vf2
u3UykMUlPfsF85+fXz8p3Agpw2w01v8o8q+j/OW2iwvdhUsX50h+ZgBySPqIsYUBqd+fwkc9+aJr
qpdbP0aQ7X4mAe57MXwDnuv+ZSgPt80vLu6Ze0IsGoYAVi+NDzxUjcYxARAWtOm7YRj/DIruXaSo
n2jsrySWb320iy1lUnGEJIdCp6ryhBI+ql0jHgMpHSKvcPH+lf7h7E4MvkNQ7GoPHYwy0R743mbc
9+7oFq9/x4y1vXV1dfEb1FkLhCchqaaY3KqIWuomg5leVoIWqYvspxIHyrauhn2iD7vbn/nqOp6N
GSpNAFJBWpmCw9PoWEl9okLXyBIzJ/77TKs/RG3zctvMdcFVsCNsJmBnwFdi0mbjqffsO0osO+mD
+Ry55SeQUW5bbaQ/bpucf7m4lOeeCRsoGZhBGxma8aCW3zO+dj+WwfG2ieWPZ9AIIA6QlAkBKLf9
MnZo1nuafdpbauUpzfhX1gOnv23nKrTOHw+qJyq76htz0+VJ9JUQbMoEskoufmogUVvQfQ7EXF3/
SAlwJY5f39CCtflknp374iSheNmWc1cRfQ2G1WAKMR5hCNzWGxSgjtVTsIoWmb/U1WKdeSh8SXYh
UtgK+Tti5cdmj7rATtqrh7UU+g11csOOKTx7KgTsYAmhCp8eRybTlYN+RIdpt56sr31FMZWW0k5y
4DyeSapaCWosZ6cczGfzyd5M9+GJbk22C3artAZX6cbl2plCdsXsRq0HoN6wOjKxvQUau4Uy2i1h
UjC5hNaYXa4vCcHg/IPONkvZZijSqkHlGbL+ADvdgwxAkqHAqqs2JwjNrSp9jPwWQOt0kAFols32
9tlYOoM0L+U5tyOnFNtSyJrHfo30mhcjnRhLe1sf3Px09w+MkN1QbiKNNMVJ+dIYak1vaUlJ2id7
hBS/+XlS1u7bhYDFI4KSgsr9Q41QOANh3ZcpVRo6RPv+Xjc36a5wnS20FF5LKjO0LrC459/2C5PU
UCCigFVAfLtEjSpVowW/QOID3zMea4CUXbsS+9VFx8iXYLez4TgSv17UosxinXgo+98QFIgOujtM
G/kODvb5qLuW23hb9SmDVOZ42sYbN/L6R5r4Kxtl6eyT/P/6GcLZKHWUp0rgk7wC4OdxCxeyT8qw
8nqUWdiTF5aEQyE5KLDJ8HG+JabDJ8VLvvWHdsPEFSmEtkXjaVd8vr2SSwfxwua8CGcHsQ1sAKwM
fnnyvttO22wLOmIffy6OpKgf15BP1wU4ugfn33L+AmfWMom92jIV4KnvW3XTk/9Cn9qS7OogQvq7
npha7mn42/reQXhCWrkQV+0Ll7s51rozZUlNnIs+wKqmu9n7/AeKje5PpDsU13BDJuoDXnRrbEQL
2RkPY/6HsBpX/tsvO/M8ZOjrxA3CLpoewa5vTvXoGagpOZq0smEX7sQLS8I9jBiGXzt69wbcvGv2
9hHOaVrTzeH2zrluGsxreeaREHdafcoTOWHispvc4tBtRy/jbZwzrXhXPGbbjGfyzOeIjnjkFh7M
8169koTOngi38vkvEPmVmJzuJMZOamhOwh+GnGzyEn36wf/eNDGTxO8C//W2z4sHFLAbZGGwDFJF
vty+sh2UBPQ696okfZh84+PY2Du6895tM4uB78yMuEtDMwUQWdReXMuA+bVjqxgrL5Y1E8LDHu0A
2y8cXoFFhCiz+cdpaNzbTixu+DMnhG1YBLlP/QwLPfPpjMqjb/ujS3OUntYqCIsb/sySsBE1o4ZM
O2IbxMf5Rd0SnpXtf5AELnsE84GMNCZgPSE8135f1ox0l558Bz+8oW6+QbK1Nb3Oiz+03ycmkXiR
rBN6LV9AvBLmHqiuUsa93HUdRPMd9PYV3EgwTrjJnXnU9uEBdNfKkV7a3jNZGh1bEySxmHuil4UO
GuqlnqpCyRIVd2F9H2cffn9f8OxRbEruAE5EgFKodegZIUEP34PhpaHlDcO7VpM2nZOvRft5QcT4
cG5K2IJQSYBvtwbiAxRWu/aY3IHv2ExfAGoAflovrSy8t0DR/HJN2IiQbJ/gqoiBrZSPeZ24U1Ts
JPs5q2rXD4017+Zlv+GdWJ1MKZwNCmK63KW9p+3yXbijFx1QDuWJ4K09i6/bFoR74EGAGFWqsPRK
Lncho+ka3Eswn/0NGqXIu583f7tx9v1+OqylCkuH7dycEANltbNy5VTlsKn9NPR7BxGvCK3pmZn8
9n5cPF5nlsRdD9bHMkenn9+Q5p1xmDOuk9vR6l47XtfFv7dPqFNJZjSAlH0Oymc5QMLIDpMrfEL1
vVxvisd6p95pO31bHsk9Nsrn+iChFeBO93PRSNn6P+CVXblaFrco3eJ//QRhFWm/BuihQX/KcOJW
Vg4BpSJFgp5k/D7BIXv70y5dMmCT/m1MWMNyHKvBajAmhdnBMqovo7GKyFveJ/+2IRLjRT1Qn6QB
IJLf957iMdU0QPLgNh+jfeNNnuFaptv/me6Bp9x2bvF5cuadeB2oDtT3msW+6XfaDjG4Mt4VH5Nv
jTvzAuub7MFy5Z3qqV9qMDnp+Np/nO+H8NvaA2VlSQ1hVzmQ1U09U7yeNanfW8Q+QAyOrnzSniI/
P5p6swZmXqpREAosXs0EA1sXH2aQylVJDhLOQ1PghDwehI/zuwiSZ7c4stxv9+DT2tZdup3Orc7x
8Oz0BLCaBQF6iF5Zvp7Q/LPDD6n1+faiXrd83o7oL9eEO94emKhDePFvfkcdYvLyqNyzpE/9ATkb
Bapb8xBupT+k5zX3lpfxl2VhGaEfHPSSwTovz2jcJ439JCdQmhh26DVSeWxy5Xjb1+XT+S+DtPQv
v6ciGXmBdjGrmL/CzrABVubdtnB7xQxNcAkisVEKMs5mGqTHFCmIWHOOke/8g2rEr40B8+mlI8ak
TSASYOCsHertmeKhhWcj0HvbmcW347kZIZrpJ7MACcj3mojWO8Wrvs1AgdGNntPtad95jMQxhsLN
u7tteHGdVHAxKnzVGoMbl+7lwQhRSUsbN4UU5ThUevYo5/5Yr8Sza8jmvPV/2XGEbEmBM8RI5/0w
8/Ln1B6k2DWtbeIWHy3gX3QS9tYzHBIwZO5L2PK2t91cTjBM0NXA18lyTcFPI0INparJZxj6LF+7
/czlWn0xN+Nfc3WndNdAoos3x5k9YT0HWwP/23Hg2hFuE+Wp6kKvQhau61ZoRlc9m4/+eeQaDcgg
qQV61kv0aOyqve/pm/FOu0NGhlLDWnF16T2knTkmLKQ+mi1oTBxLjzOhdHugNczirRXFF/flLzMi
0TCcQvD32eyXRgNo5D8p6cq5Xr5nTHCf4F1hRxIPNsrrSsXwNjcbr0fK7pBhhhvwWgfLhaf1u/9u
/nrhyst43mZXafWZUWFbxIzqTnLD15uhVGn6NZ4FRMO1StSyFfqUM0aaB6WAM8mYYh6ZhIclXn5U
+68n6Vlx1k70io23bXm27RpJz4zALLKZn/AD+d40MyAdpK79R3mew3yoYerQzIpPOnMC+z6mNAP1
6CHpM3ekonc7OCw1WEFi/NuEIzRg+qSDxaLmKlHfK7uTl7zXePI07vjZP2aufCzuv6q7AS58Undm
/3c07ycI0f7fUO//V5/5nzSt5wLfDfWZ//O/i//x/L1Li//5P/7M26idjn/8r3/9Z/9SntH/i+it
UTtgapdtPTc2f2nP8NR2OMkzgbWlzOPk/9KeUZz/shhNBRbhmPDGaxpH7t/aMwbaMxb/ocEoAWzy
tBp+Q3tGCPm6OY8CUuCACIpnOj/oMhBnStYEKqQ8bp3HCG+pGzge9rYfM3vx8+zjPP8dL86lC8Rs
4f+Z0kA+qTTjdUu4zSAYRWhSgtUrPp4iKKIeAJq4MFhBO7BTd/UHsOoB73TUUKLVrqhw8K9sC25G
cZWOKh/U7Ur4f4YPRvi5stYQWUvfEqydBY4a6BfIgstveRrGSUXRdOZAhWAzkx/5975o/fAtqauV
Npr4RH9z6NyWcKOFQZPDdQI9ZFS379UifbAGE/o0mDohQjpBm5BF7+Nay9wB+TstyL/eXsxFVw3e
OlQ+kEia9+f5/c0cS11HMzsl2Bmvhaj2ZAeu3EB6wTPktinhUv3b0xnyzxdFo8kWHjkWmnF2DSrW
jarg85gWXydT2d42sbQ7HM4BeErwdNfTm3phAnJkd/TtFzP7MXRfouTptomFD2apDCHyNAStZztz
hnJ282hxEpiljwmbuybUx800vkdDbl/2+u9/rzNLV3hkM4pqLeW0u82ge6ofQN28VsgWafHnNaGr
Snt15nJQCUOX3nRwkSCQniru3CJDG3aHRMjn4OPP7Fg8j9vWTZ4cz1nBxC99QQ2oOqOvmkm4FLZc
I53gS4HeymU+bEQZs4i8xmgz1x6T0eutLl2xJ2b/b04StomLRG8qNsJr0CqzNO3nXTHcZY81hTYv
LTfNHmWuPaPSXnBnepBw7YDBOn+2H3+zoXxlfT4WZxuGh2LeWiMnrLJmar2fsG1pEPvc3pULG5+B
/l8uzn9+ZmRMfVkZClN2g7RJPDnUXhqt+upI8tpLceEQXxgSFi+1RknKThntRNJWE3EIUlaQfU8w
uh1UHlDOcS3lX7MoBGMFvl0ZfikZXUd/HwNC0wv7v/n1hBhch4oT0OdX3aZ13p/k095WqcfaXb62
E+fU9ywB/3sv0BsA1sOwNApxwjIZdSIl2oj45FAwzPWjKJTtpALOtLRHx/Y9B94jH5axUqbbWK4l
5rMbt6wL5yCjMzHG7CHXiKZtCv9t0MMSNjbQCEBB6kYjml+2/Xp7Zy6edno7GiiOGe4rvAbSQe7J
SNiZfhZCkpe7w4gUZPGXj8TibUtvAPYz/3hJkX5pjIkoCjMBzN5eft06GMt49BMwrk5gDbDFnKBJ
qh35a5VbjNdpEpLDZpzsu06uv0iKKbnoF0AxyejtARQOhHbmcEIKW67TlzZt0cDWB2mno1y9Dc2w
he0RVtD0pJb8f6pxiMLA+qDbWvBiWCks86WsPuhhWxlbCbWFr3FcVu/asJmVjTVzemqbwLCfYshR
4YSI79/lffoAR5kMsyYMXu8GKNvSrSQxpM8sQoj8aC096afA3KhpTJ2uhi1YyYZqZ6L4/azqknKQ
eaYeCs0s705NpKycdOHYvX1MahUzrwUFdUTvLz9mHDfJaZL5mI0tb8Lyj8pYMXBdOmC5zi3Mv+As
ZumTqvZVnoJ1RGPHf4+E0MH2QJEChAEh/B8As+afLO6Pc4NCkNQYRUZNGJeMp/xoo3IHUyEyPhkK
u5uEHv7vT+1fOijsRzIFqTBN7GVt4RowOaprnaTrmu78DUlFNH0GQvL4uPyGagxVcYncuDu4vTfe
l7v63tkge3oot9U9QXqvuPGhdp2va1FZuHD+3h5nhoVINkA4ChHtbJhJQ/+1yQri5UqRZHELntkQ
tqCulS2iQdhokU7pnRdnWMnlFCEeX3khbEHJV5uRlzcR4w7Cgx+ZC9ffo7lLPGe1Br5giyWiHIIc
m8nkiliTDuDUhUBz1Nz03t/P2krRvbNnXm4brE/zXq/OpS3Br7if1ESfbbUeAicpO4LGzdZyhx0C
Be4MtxoO4f52+F3YixoJHW8IHWVFsklhL05IcsvS1Ouu/l525a2meGa9ST5IzCA4H8xwA1w9CbeK
W36A9O64ivYSbjfWEvPMuxlkeNywIlZQ16rWHnvM9z+HreLpd5RRDvHLvKYUWrcIUSguBMefA087
3vb8zbPLwHJhWpwxNtLK6MZuNr0btp2Lhshd/JX5KpplkRttXqVtvS35DWPk5nfTYU0rbGm1qTAw
9gtTGidCyJAkCzC7w4gLCsup8SWoMmcjyXXnRvkQfvgnrjLqCWsE9XRdrGQjQmBGmnnS3ekOasjK
fUunZ1Bt8tBuomNCdzB+tGAc3/mbbAcp/WpUFRKKt3VmVMqAUhYilCtOM11nSLMtO90NmgiUOUTm
5Qv/2saH4ea2swvfFWwmg38A2wAlid0JMwLIJsPj6+r+vZZ8C5miCcbJ/e8ZES4JdFFUOSdmuJn+
Wlefm+Y4i/vctnGNhKRzdO6JsENGhL/rrMUT2IR3sER50gfkIbbOvt0HuzU4oFgfmlfowtp8Us8u
diuN8pOM3o+r7y16HW6ybYo3bKn0UfoOwbO6A7jLYfxTX5+3X9gdF7aF5zkE0qfEnLA9KhDgl+8m
QJhhgPpDVXq3P+r17TR7SY2Ic0BaK/bIxyLUJmM+CfDPOTnkFMXH3zegksVS2JuZf8TSM2h5SZ4m
DOhTtq19kJvll9sWljb4uQVhoeyxUZHEwcI4vCR0h6L7k70yqLmwHpDzcfEZvPRpqAvr0cgQHqAQ
Yrh2/BJ2h6RrXMV6p7Aqv+0KTFmyDisljcyroUKlGkj0YRpyFa3ZKEG1R5EEbpvffGfPW5urDRO0
N2zuOsGdWs+tKI4Nwy27OzOY9ml2CMM17OdCZowV4KdA1ZgloEJ8eYDaufvkh6Phmg/WU2d5/r6D
tTG6l/Vtwyz1er9rYSOcGaSKLBoMGqVtGAk2x+w+sIE+OO0HNX397TW6sCIkCIbZhyX6KYbbF843
peo+52Hu+oa6ElEXDibTtCRaKhR5M4nEpTNTkGqMNNeGm43dxlc1V4r+uu3I/DcI9/25BZGOQPWb
yTR9eHX1/YzXT/Z/YxZXYcjXDxb2ARVo2bTxxRSLsw3Eaic5bQx3/Kns6Mz/bGE5Q7uy+5PZBAvy
Egkgcvi9UnkxJR4BbzccILpaqVq8ZU5X7p79DOH2yIfAhMoKd6NP8R4tYUqF/b10mN505qNH5wsq
sAdp6+9kSsgb/Qmhe1hj2sd+6zMdhRzcP1hgODWgB5q5iejKXC5wddLG6ZQzZVlB1hCYoGayH7cX
eCFq8cj+ZWHeYmc3WNm3SUAR23DTuvG6oP1gtdp7CIIKt9GLZCV0XQ8CElTOrc2n88xaQQM9iqDb
ctV9c+c8xc/ZIfV8D2h5zXAEn323Bsi57jnOJuG1t8nVAauKd4tunIaQEhUR5n31PXydtsMeva93
oNwfEBhwmUR0fw5f0sfieXgKLRdZqVXuhmvI4Pwb4CIzKYsZsL8J4aDTW0crR9xud5PbS3fyNqUi
6z/7r3CKzwxa2UvrflafUxJ35y7bSV/1D7eXeSnsnf8C9fLDn3q4WMJeMlyN2aK6NTdSB8q5evl9
K9TXLV595K3M0l5agUB2SFQfP3M/2asN5E3Ne5TQbhtZCnp0GHXKbPADki1cGrFyOeJhFJiu5nxX
7T+TfuUtLvap3m4+k0YmzIsynH268K3KRM56rQ5NEn/zDmaq488T0rXq4behK+yKczvC10pQSVTD
NMGRoHFTCWK4Xj+qRHEzcj7d/mbzNxHjmjVz9Kl8N0gIBVNp5WunNpgbEal0lOP3eSVviq540mnA
JWtTCUt7jSeLrHKjA0gTMcaTDwNYI42qK0vO1tLAfFTdXcMw5G2flq6mub8284k4ZCjCTQ6PX9x0
3aC6EcwD77QszPd5GJRuOxazHopi7pxQbZhUsJr3WdqqK9tkKXDOhOo8Dg0ITsVPGhtVmg+lSjeg
hUoVuYcheuoldbrPwPnfZ4E6/bzt79K+PzcoRGq9TiZGjTA4ytlhVJ1DK/0+uyk3MDcNSR9T5rLI
m4JyVXhSQ5jn7OKl6h5a/U7+fd4uTIARQK9m7sTaQiIeFLKfB6oDuR1SCrui7Is7LXGirWrHJ/e3
P5hNgEDD3pz5msScouib02nIJaZvtdYNGwtC/6+3LSzsdJtoZwMP4OFMp/cyFGnSrDOsqKqbDAAE
JKrlqL6hIbvSOZ//GuH02lBY81Uo+Mw8epdmxjHPeuuEIz46JqWZumb/kv6wQ3pgoBLMNdTDklcq
EyQazPfQ0YusACFpPqWnWe8A8v5+Orl+8lFZpdZf2M42PEMIvwOiZ3hXOL6Z4TfKGONU18Sbwf6Y
WisHdOlxzsAuS0Pi5DC4K2THxALUenOCXlVvum34dfiUbaNt8FB8mdlBsp2+a+5nifm1ZHapBnFu
WEyaK2JirGcYNh9GqEmUDRLej1wi5eN/MM+09B112hbwKmmMQmvCdVjkfnCKpRLiq33nTu4IhSVO
fjw9nlzjTttKz9Lr7U2/cJdQhwcMAwjHmiugl7tRQgzNjPyKFmLSMmY5+i8wR0ybqhgpKRtS5+nB
2szFQqyl4zUj7Ey6NFflqZyJCxphmMyQbJ5Cc69GgKvTwXOQSrjt3Zqp+c/PMtSkQmoSulbVHVBA
al+VDjBC9F0LohU7S4fMIBWG7wjCJQQmLu0Eht9LTTTQH+3NvdnbmyqetgqN+dvuLFyS8FTPmQwE
zXRO5p9x5o4xtWk0dKiQ6XubMdL5/TaPka4t0FLJ/8KO8NnMPGNKv3+z43yZuzKwaXrRHyqI3zVo
5+K5Nrg5CKzgv4iLlz6peWoGjOAorv+QPMoMO0d3/SF9p+wrxp0ZHXfn7jythpXrRESQzHkhPv6y
K2z8xslRCW1ahbyw3eX36l9+uknunK35cnpU9uSIsB1ukidjLY4tnXDTIsXgzFH1EfOpdsyVKEbe
BxCafichbWG9m+vt80B5C/V+evePAhhAL50iO/cmlYzLL9z0RWYUJbKG4TF6tOCuCPb+y4mxiXjr
eP+gpj+jz/5tTAhgkFZkUtNbZATp53RAISR6aIeVmLW4Z0iegEcqJDZQOF56VEVqxmPaV966h+3R
nFl9to0LOn0/D4rBIfkUPaUPa33RpZv7l1lkeC7N+sjDmokO3CJIh12Vwh+aPWTWfTKVW7uG2GiN
dHEpNp/bE6JKbvQ1pQTcTOCfapSjJEFVaSCdZnAe1/KEhX1JSGGkAW5/Xta6sHB0gcZJSulqFyZl
karcBfZKfrW0bJB68ASjK8FNLtZUwxptYEehazlBBuy198Av94oXPyFZ+jDtunsF8P1cd1nja182
jNYD3TVsQyt5uXAp4PFxSPBtnpOcC1HEmB/we+30r+prOxO4eBPszAAz1yL20leltzX3um2yInEs
y65QgnW6UnNDG3kB41nvPt++EhZuOIcrgcOAntycM1y6pvpOY/cSHdNTHb86PtnXpKIqdppi+NZp
ct22ttAr5dqmX48KI2VeRoUvzdmxIWctzyegCMpO3QbfrZ8B+Adpq+3Td4B3T9txG7jVy3pv+PpL
YhkXAQ4y7n0lolACJFEA6mhub4/Qqk/ZJ71ZE4hasAFYfuYVpMLDbLdw4NrQl9qQlIjGvZIc0hJC
YuDPsrfyEa/XTCfRoqgC260J9axwjZ/kUQ2GETPaU7hvf84d3xg2v017NwB7VjYGxCLlXvuqvd42
fJ0+YJcmPtmXrvOkF9xjA+l5Wjuaq5T28RTIr2UYH5RBexzi4j7PUKG10b5rE/l42+7iZz2zKxw/
3awLJ6Bo5vpNAsPvc2evPKmWHZvh8hxxAO2CgdSRizjqbc0FR7tPzfRnUyEXnvlABk7tXiqNl9PJ
NzZZ0u9ve7ZQj+STkgzBPzFrfIjjw/rQmwXKkezKnXnXe92hc1G+nT6Nx2rPihrfOs+5i79PXrXb
qjsSit1hrSa69HVtfgFPPHke/Zw/zllS6NehXzHWp7tGAEQ563hCrgxLXWe3JLbQ2yNqoHHCxKKr
nc6giVTnWJgmQpnhplJyV5N+rnzLhVXkNOg8vGe6g7fZh3NHYJ10nKhHYV7fD1v/TnqKDsUHaZcf
q0d6se/n2bOGiT4qahvzWHnJ62lbgJJ4LHal63jQZqyE1gW3L36PsKvkPtXisUwNt9MD1wAFOI5H
s1ZXQuqaFSEPHZTKrFojoQFojd6YjxvGszd5tzJBtbBJ8IWrF0AFQgEiMUE7ocaRyhm9pS51Oyj6
8nRt+ebocVnXYNEMjMzsqNeJrWNnpzFJEptxz+ivLA6hCvquJhyGqUOU6I/W+jaoJSwttsdQrZf3
3WaKCzcEW6I01D30p7guf9ANvVPAzA55vjH8taOykAjwG3l1zojOmSRVOCt1beSdYUX2GwrYegGo
6Eqfg7vErbf5Y/iIMidg4Pxh1e51xJ9R44pKOQ6GGt4dl2d0qmfGa5PiMNIb/YZazKvzI5Y85Ue0
z47tI2opysdA+Q8sX6/7pWGhpnXqEkSoYwxT+NoUWvKFgv7Kwq/5JnxTettpnRqzb8lH1eyQ82WV
+24fWKffPioXzog14tFBsHgqsVSXr7xAGJ17Mid/xchCV+vSinBLUmXWNA4k8/PQJzn9pnrffJw1
Nke6lk3rlt9yd+1hsZBWXdoUQo00VWHZaNic9UOKu/6ZegzKaFS+jU2zexPTc8sH/UP7sJYbr2wQ
ES7b94DIQz/mm4LiJf86dmX07XZgXzKBJNmcoc40NmKLp+EdV6ewTriInKvpj75e49RcMMBs8ptO
35JUUjLmoTTGKVK2wej5vMZS6a/bLsznU4htFxbmX3B2xyr1lLSQTtsu6vJukz5OxnOpoTmet+il
a2s7cA75orUZdG7JzNdCzSZcCUic53oPhSHPFXs/z6hlf8KCvMle0Wx+V6+y3y8cYAT5KKojhYdW
pwhAHOtAT51Ot91TIm0N42OiWPuuPaSrpFBL2xxLVMiQVpzdExxrLcM/1WQybk3ndPTk7bAd3yTQ
8kP8yd7MBP+Fh9zhu7XMVxylmQ1eWBYWsMvzQBsyxSYAMx33oL/XP8AtedQRKN8E35wtsONi06bQ
RXUv0Sp1+NL2OfdbSPgzn1Sij7GeqF97+dWQn83gYNtPLRrZtzfqdTZx6ee81mcbtfIV2LkZ2XVb
Iz6MgeVBL388hWsZ/Vs/TNyiVOvgWuE5rVPIFexkeS2f1Ak7O3M/Ik4D9fvBPEautdfvy720AuVY
dOvMnOiWbpVOr2CuAzA5xH/ZE2qj4errdvEkQBDDoaMQqYtQ5yatVC1IWCfjZdoWj+WueMhc9dV6
P4+UQfxz9KTVMaE3RryrTwmOgITX4WktsuWYkyODr8Y3eQ+BfCFtkw/OxnQr99i/6++i1/IxenYg
e2g/dUf1sFbrXXKZro1iMhVLR0osR2qVMnZTpliuMj1G6d4PI9epv6vtStlzAWpsWG/DxOgAIlUl
8gKeMikejElGjDtCK9akFmnvYZBGOmCWNgohJt5Fe/+QW55B9+EP4AwvyspvWLrZ0bSjOkk9hqei
IWQqLeNDRVRqwMlhQ46/8kR8g7MzbeB/6RAAZYnXCMAXHohkmiqj3LwNHaKeEPLSqG27MSfjbGgI
zKQ8H+da78yJZ4KhfzJfO6+7Nx4GT3Ot7+XeJzPNP05r3fXrG5IVngkSoSIHUS3mnz3FbqjCKB0m
mem7RVBYe6XvlN8OPrMV3hfcwrSuxHtL7YeTpBUYsIufSv6lM1DkS83t7Qi36Ap+8ClJLa9YGiY9
gJIFpkTk9uAxPA0van46/PdMCNlY0WtOOlqWT50XqFpIK9se69C9beQ6pPGxzvwQNoYlh0bGefDd
vIufk1Fi19c6QEazl1YsLX4xi+YvD3gbMWPh8aEODJUpqeO76bRLLdPLm9S77cuaBeGVYRR+lmsS
azKeumgD2+lXqDJXvLgOVHwv+jUzVIgOs9j7ytNG1ftU53sVNLO1qdU21DdjLroaoNVJWlufNXvz
n5/dpNmpGH0/1nxX6yQLYisHUpqprzZl5N+nU7X27FjaDm/5HjI3b+3fS3O1Eg9yXrEdNNPf2EPx
3RzqjZmvFVmWVuoNvEalfwawzT/j3CspU9VRDSX3pBeAhpL4VZvi4+/vBubv6HChb07HSbQR1LY+
VoHk+mr4oOeNtsmg3P8HW+7ciLA8IKNkY3Ak37Xk+IPEHHvRaSs7bvFbnfkhnBspaLVQL/AjCmtn
k2fOeynSV0prS7vs3A3h5EQV8AxfxsZUwb5pxjsNILOsfzoN728vynUKCpLvzBnh7nP8uFcDme8V
Dspmak7uqTA2nb1P7cw1U2d329rKpxPhIJYcKcrgY21MpUObVzu7CL/+90wIz/SJbObUjHy5HBOJ
MuzyUv5+28TimaRpytsBsCns6peHJSyMLLPjWHLruvhiKtCINeX3qlpTaVgzI1w3Xd2kcmdEmJm0
b4HR/mzz+AcaCiveLO+AX94IF45RtkHkm3ijx2W10cbiSdGKR0tSmNsNH+Lyn2wBsgHQ37TZr7AK
1ilOdMnJmFVO/HRLDwyEdX/qVsY0lr4dCHOgkOCbKAEIsSY/NX3KZJ/kOhbCSznjtxr1NT1ZCQVr
ZoRoE6L3HIUGZnDmXZF9jqp8k8rmSpF2PuyXLwGgTTOABN07FH9mPp7z4Gz0aaRDZs0K+f7g1Umu
f7L79FGp7cbt6qTYTt3Uuv6pDLe3N/oCxmkGVc2odN7m1yWACfUao6vDACLZ6LF6hMTpnfn6cyac
T7+tIj7m/Xzl5i9j4tThGFY6OXGAQtdLCUEzdGjZ3rwfvjh38HbsfpsSDQjzmWui6nGiqdOpnF0z
7eGZ5tFDvEqEtRTEz00IBxiEKITGDg5Fn4yfBmwB1DYGNz3WM5m9sgng61MAcClu8zxmmxpR94j5
hxFB4vWJmIWX+aW/wjFP7MnsTxP+9tax+qv7BCQYCvjI1ZoPg6eCqFn7wAveQ8DyNm6P8sSViiZ9
Z2mY8oxxCfKkOvZf5MF69vXIcdewJQv1IxNT9KIUIHLXVYeTU57+L2lfthy3jmz7Kx37nX04DzdO
9wPJmktDabLlF4YsywBJkAAJgCD59XfR3fdsuaxw3d3nUVGqShJDIpG5ci1RQH8799qbNtpOK3Su
3gSf4p1/s8grXSdX9Bp6Vs3Rpyt1kV3/4xf90/qZE6ittqocC9Zn0B2lYOY+kjZ49uvky8yKC3HB
B/dlvKqDagWwu9ABPoc71h1FmsItrB93VauEbg85qXtxv+iRHY98QBmsShW6R1d6u+CkLsHZP/B4
7+2fox79emxUqGAfySpnNpnnPfgXY/oPQFg/veU5DYBCI2KlOawsfL1cIAGyCj41kCMPNmZIwY9V
HAKdqzqn+4s1mQ+87U9veLZrJa6xYdXDdg1GmP5hLtLiqdnTam1AVXzVb6e1nYdiW0MsYUQ5/tJi
/iBEgnlkfIIIRWtUVc+cfayrFuLcGGDQ8qeuAXC6uZjQ+tAIeCeRd0fy5ZfKLR8SsH7YlpWRF/f7
9CIBlFp0dZHojPYk87fWRfzXrwSROIvRTv8/Js8i2qk2cR+1MGn2yX31QEATgobyRbqoelFPAM2m
YnNxLhfk1dmR8pPRs5MzwQ3UtwSM2vtptcB7/N20Dtf24a87u2QZSDS3IYWFtsyzWYuSWcWBsWje
OC4ykCK17SfIiKSBFhdCjl/CNQROuOmGQMriSvhLLpKDaArJlJHmodumEwWPibsLy0fqD+sRNCu/
DwB+2e2LMbSN+VA/BDDrHKYk4zIZeVjTHDeqU8P5VZKMWZcUF2L2j94JxWfc4yFQhAjgLKAePWVQ
SElwNsVy3bZbz3oo3U/gRMuN+uuCHR4yXn/aOtveXl+zkQnYinqnvrIix9pYpfP9r48bgEJL1IbV
8EuQWzhuaMX9DGmaGF1w9DsPv87FX/YUmJz3Rs7OnR7pAlFwGOn98hMF0MMd2QUAzY/M9k8baAnT
IVO9ZICRGT3vf4H+9jiSOCS5O/TuVQi+vrtkCK0mdRTReuMA+NWUWRxy19mD86zhn5BP7DLHrqtw
xVyLPyoZuC8t4/ZraND+vQEozcVtU3vzNx8gNcRfYuxtECyWxRMuO9WzhS6EtT2AlciaGnIaKvdL
WQf+1pMFUsQ2H5p0YZH7FsRCHFq7ojvhJfqUJJK+jlEwXGxn/GgTBEC6IBPvY0bP93YlrdI1AODn
/StIYMVDdCB1Gt2Fx/BmZKn3YqfN/eXa7w+t51+GHgAaqKVAlAzkfD8fBKVna4A2CM1nZXyalpxX
r/Yoh0MUufUxGH17Nxc+2UvNsYTFFN1UjY+mdyEDnk6OKtYziaIrGQT0QVRuPlf+mIukIpnTNsVz
WbIQKjyT6Hbl3ErAMuy2OboyIa8tEK1vpd0XV4yDiSmvpyR41HbYXRraZYX+8opgEQ0QvAHdc15X
MU4v6s7HBZpj9VZelxE+bvyiTpv56+835CVLy4H4Lr+FqwVRqFqBgpjZh9oT2wJYU20Vqe1t/wNL
i4gcwM4/utZ+tuQVPAp7KyB511c4vo8d5I5nlQqQ7//e0C9nOLYmnDN6C5dmTMQLPxty4wLAB2em
gM0MKXfCVJELr/LjJ87nZ+nFAN0IaoO/ABJtyx4Ke/Zp3pesDo5VXIdj5o9t8akB+9nBpgydGtFY
jZuiIvZLWaJ2AFxPYVTaupbJw9KY3WCiKA3crkWdX0EcuTBf3BDCNa1xnU+JCqZNGRJ9VTZ+vdNW
zfZEuuNbY4r+e+AVVrL5/bB9dNa8f6czrzkYpJOtxKV5S+xN4T+3gZ221WoMp9xiu//AVozZWcji
XGCgfp4i3tcCaaKlyR2iOTHZ982blGyjnW9xM3z7va2PvFT4ztZZqIMUdK9KyDPnsjNr0Vdgdpap
H6gLr3TBTHCGdQ8c1jqWGGhOsV01s1NGBAhJ6tXv3+aj/YpgIADqwEa2+IdzfLdf4YvbtuwKmmsN
uKRbjtlA6KE25BGsGN3/0tjZ0FmsYQ0vSJm35QthioDoSXjFzitIS7JBXFKxWWb9fFctWuXorELx
71cYRwViS2RcaO7X4hEU32kHNrpO5RP8MUnqjeWrC2v+I1cB8Vo0+aE+BmzxWXyVgIEXgGO8oAnj
T65Sny0a5r+fsMUlfPRe6AcHZC1YOrfPd5YPoJIu8V4Aw4g1FJ3iOW38wOwdwZONsWdzEKUJ12zo
O9xRB7RFySqMT6wZ7WccTDJvSJRsqBPWB5WU8zZs6+gaua1hzbTgGZoU2dodpvjLTF2zsao5uhKd
13zhqKamPpF26k72eCDKBX1NSMvi1ilV/1wHSrcgOEGnYCrCArL0U8G91GZKHfuydJ5jqUHD6XUQ
i5tKVoEGFMI0c6GScG28QGyY14TI3bRgZJIpV8a5j+ypfewTUSP/nxj95BdWrx/rorYNMI1uv5tG
bImmEipJx7arDjqKTfLQB2Okckw5Svqq91MCaO7OJER8TYKCTWkTU7FFYTF4aqLGt46zhkz8rROx
ufxajl4fv3KL92hPUGFdIFUbqKNB+HnVxVA0m4CmvrIRZF2NNug2qVL2Z2lAwumquD6WyFKsbCro
3m0Ff3a1X2zLoR9WpAyKO8xbwVNZsPFIE95c1aXX5Yb0c8oaI08W5mRHrDk4xE1ktmEzqrUnQn60
Zz5nbtWUq67SPlAeXlet2Qx9j9joO20be1cSUD4moEW8dXqEMKldz+hXdNwum0MRZRMbrDb169Qm
4DlLOogBosAleZRkVd8Wh9CR7nEGceWGFTVdL+JqqwVXaNaNG6vd7LJ21atmOLDAKbOqidlDNGo7
H2wIkA5DA6mbSdNT5Yx2tLI5M+EKmuD1enDrGOLmcQ88qYdf01EwVRlT7bieBmKffDHIlQ/1nPsp
ZD32ZRNudNK4uT14OvWKgIEB0QEn+OTr5fhtzMZAzCGL2nbIqjCS27oI+xWfk+LoMjeC/0ribIqL
psqmgrifJmHLzLBGwQpK461TVbcJG4YMYQXLGylK6FuGai+6qEO7FKtaoJCcaToIR9Lrpp61DULt
RIZpXIro1u+cZmeLhK4aQemmcO3iaxGCOCa1+wBUGO2k9klJnZyIqVshoAOVnQ1xz3ay3XVh7Hg7
U9Uce906G38YgjSekjq3gkSlhIbJvrXCcD0ZzcEjK5FTt3reHbjle1fEDeR6IomTyrgFL11VRquJ
6OZgABhbodVSrMXc1itvsKusTdzoKQiaL0FtohQMgpCdD1yyK3nsPIAZoc9CFZldWQ/1k6u06nPa
2tARK42sN4TpZkWA6LvzA06/l9HQZhai5zRKdLPu3HDeqEoNx4lrfajgx++r2IzbeIYSRayumOmm
z3g1Oye+350cGbrXHAnK+0IH7KXl7vjou518cpthXjctL2+pP1m70Y1bNA24ybir6xJEJoCsgFVc
KtD/9Yyc5OhFuSgpxUgJe9qGfIwOrBAIeORc2Tdu1IeHbvaL9egUfTYL3ZOUy7o+mbkF2oTb4t6t
NUUyqxyKjSmcOu/JjHYkXSTHZna6XLtFtIqTLlqHZnJvRNAXmez5gp9uxtXQ0Elio07xhjtWcweK
mf5lkFa3aLPaaItmHa0eh5mLRyO4c4xLl4r1pCORu6UfIhoLrFPcTuOq7CN6V8imREeUy+tdV1R6
AzYXa2+gT/Hdk4n9uWfYi7jbBmiZJcwdcjP5BdrPEt6n8GQqw80EwU4XeXvm9Mmj6xAwocayzQtb
OhvlcHnoxZTcAv2CkFD50x1tav/UNbrYA8k7fbW6ys5j3FFOCdzc7Rw39qkCBdsaxNPyXgfSX1vc
C9a+1P3W7ZT32fFGKJbT10jH+kr7LtuW4C8ELW8Vs03vMED6StfNRxKILUH6IZ3a1skdGpPt4KsS
gsiUmqcpYmxNkspPdVkmEHpnw8lT4CmvAQ0XWEKA6EkCmGpGh6HcRIFA5wawGelQet8r4Jhuxghd
ATKKu5vQ6fjeaoNgm9h196kGSPShqVx/H+lyxpXNTFvVcZVp3kQ0FbFoT4h/++tYCftOSaDh0wS3
3q3SXrWNenRn1ty6lhXzD1NYuTPmBxy7nMcloPKOM+Sz7403AG1Nq87r1GfCmvoF0Te9UxGce1ou
bB1pOFr6u7CUc1vOkUgTnYAJEDl6tFnHVvyJlN10Ctgc1ceZJc3KAHSSNVT7R1YVdbu0d1g70uE8
TaUVd1kTcnSvubrwVhUiubt+HK3jgNM4i+Vs38Y2tZ7wc5Bbsmxo9bYdnfMSigdYKGUT0iwSc7Li
JXFTSUbZ4D4WM2yqLvG3cNEdytGkvpqZ59+BBt9vs9ga41MnLQCU7JINx3qc5HVYlOaGJe54z4up
eZUF7296X7pZUCNRliaCV48OE+NJdApQRE/ZcNpkHu8MWh8eLI/q7+PoiyJtSVfcWzhlIA01uO29
LL15paLWv5/cuf9s6/JbD7DhqrCAxQM0Tm9lGdTfe8ckb7Troz6NhlDcER7zde0wBT32OfAeSMSr
J8+K6ntZU2clu6oDeYmtnLREmSC3qzHcOY6oWRq0kM6mTNHbxhPDoYQW5cMwcCHTBj9XQfpVsSvZ
uMVrEEzYjYDTIeLBYZiBJrSjWTsOOHxHWhxGzMyBQX9t5ZWu9XnyrOSkHUFAH1YV5bq3EwU37hGN
k8q2Ic4w9lsyyfo0tYXMUdGengcM3GY0Zpih8U5ZWlEZX8cddnjq0JLucDUlYDuMBnoVSNPdlpaw
c86kfQw0ZxTULK2/773kStLhSKV/cukaOhvRvVPN9LZTvL3yKHScG9qx7ewAKOqzXdw69uMMKswq
IRn1dHXdIfm01gGZ4f6YRVPLCuxdwzWU52vsbeTPxzRUA+oeAfH0a92jX1MqprdFMI3Zwk+CYswQ
7iE6a57i0mHbqubxqYin+YgEyHhtxXg+sP2yPPR6Z9d6bbdl4JyHZqzdPqErJll5c2QfsCf7bRAQ
vlEzqft0jAd9heZptIdSnAcoGdBcJX65TiKLP7SmmtcMEWaurAFnURMlz1EyyJTGVreq40ieChRu
r3Ro0OI6YwoJ7kL30DtpTxMOs5VyZP/sUGZw8PDom9cIvSp617tuEKw+4KvBqREMarZhJbdO3ZK9
7ekBJagiqXLVROIG7N0ApjgDXydqlvAK7fCoHBeZpCiox63xDUlSMng2iGzHqDzwuGd3ZID4oS+n
do+zKV7V7hR9kh6vch98LjdGAy2YyjL2H2PIA+dyauA7fS7ZnYSuyiPKt+R6sHV/i4Ze7qfdXDc7
xrm7i7VIbnwIGa986nm5lFKs+rn5FoieXFmqmNd9zKwc8RlkerU3zQi4OnYX12pMeRWwDTRN2IZg
PpeMcLv3aTwjgq8YvASp8Z+mBrlcasJmeeikPJBe4OuuHvGxzzZW7NFTYyt3V6toAtuhwbnZAA+w
9fvJbKHC3V2pRkc7xHQhTl+OFOZA+2+EADadoohCD3LykNafMI7lqgcp1ifSdd2KVRNdEWeob+uo
slPVg4Sms6wq59ZIVkYqP7cdUmwLbCFjtf3KU0575RcUIVlM7DttOfGhHA1GgVrxunRG62APTbRV
/iCeuaOwKKZWZ6St/K9tXaAXqR7arQ2im3UXSHXXgNjvqHk/bnEJqt/AN9HcuxUVq8C08jHsIAAX
01Hta2MFYdbOxNkyruu7WPcA2oIaoEhxAQFFCunGoy/m6rolAYI8bAacJU4pgq8qbjEI7eyB1D3x
6aPV2m7mlrGzATepvucdTdIf8zO4aElOfTOPX7kiSOP5tWz3PMBy8gPLPBhkAHM+zl7ug0Lzs2hw
C9NJEfuLO8eZD9JhAhVMafqNUI3YQAiHrzt4qLzRrUAKrZ7Toq/CdWi99fwbVkuDcJPDdY+eR/BR
SU6lxwTEs5Q/d6gmaCyKkXjsVpV0eHLAjrULAfWNMReUvOlpRLWmgP7PLWmYdedh/dr5PCSoGY9J
eAq7yjmMjkayyg4m9jqOw7wrfEE+A8YYHoNmFA9gqHByWuPMR2xLm1e3RMU/86gqT6E7iDl1XdCe
pi33yA7cu5GbhqGFiyirOjuXrnAfwtJO9j53/OuAhfPNiHzcFz8KwBkXmoR2qcMtOme9seKvUQ29
+1I76CIt7TLOQd2CAqm0l4goSeqjVtz/ZgZK1AoRC+tWwrjBN1AVJeAtosmqttn4VXZRwlf1WJJv
ZDZJjXgeSV6wD9c6yXyvcJ/tmFvd1pZ9MqZOZKZXOEUfjx81EwJDJPAeYtwnTIYr96Iqai2XggCV
4ZuWzsVNHQ9YaVPN6utFC/EZV4HxK5QGDMAqUTSQ1G40fMVyRdhwa7IOXCW9PNiMgEPX57yDBPnU
ugFgQby4sX1cgjM/0jLcWpXLd6KyG6glSTED0ONOXRqMBXKrMooasnO6zlGp9pMa93BHxCydItq2
GUUNEGl6z5lOg28XT7wZ6KeAjqJetXYh5LoauylCM34H/mU/KPEMvBm9vA5kcuQE/jGXhrcIMj1H
4Pkk3iAOWoygTgxfG3/CwsfLYLnFcz2VG3jOosmklpOTct7DWdWmR9xkAs88cKtld8IRCXIaXgnP
LpJgQOu8jwtAZiaGQY0jSk91hAnLQQo63GG1VNg2WNz9tayHEX0/ljBvdlQ78ICtwNTh/CMPOqkq
nYd6qsQtUBGyTeeq9ZfEeut1W9OZKr6JJ1G9+HFHP8VzVwKSEjYg5CXI7uocp3FsbQcDjQtQGhOZ
7EMB3vqj23kFzm/q3Qzgq8YmoL6BEldhh3k1FWh3opMZTaZUXywMXFMBDYmaJAg1GsCkEdlShSUR
9zwvxA/BDDs2yw84tMq6Bv+1sg3UgdYBAeP6ypKzufVAuDakIEQqv4Ox0+1SiaLaQwKypzLn0xjd
RoZMHFFPWeusdubhEwfLbLEjqsYATqAVJ0hO2jHm2QJ1G3xp5G1B3YXFWKEdZqN8HcdbU4iJXJla
K7o2CT4kYY81jIwjKisz9DO2PGHlnNm47INzaZqM2TaNZyFmFTX5Bgq0AlLvysFsu9RLUm1K99FQ
iFpgLQfus6kcLJ6aVmrn1T+elGNr7zizS7WSwsaasEbO7gIx6zgt2TzvB5zHXm7ZnnA3s8Z9K+98
ULblXjU4+w4X4acFuR2vOO73Jo+QXTgkghmae6OUgEy4o67SGBHPk6o98tWpem5SFkuHpmFXFjPS
tZLeWWPAji2S/t6aWMx7juHd+tyPmura8ftQ7orWQ0ee5ElUrdplxYKqp0A01BrrMDdJfD20qKBm
dHJ1uwqbAEm7bk6abBiROUhlh7bitBJDd8+1b96Cmrg65WMtD5Zruc9wPYtXsLH+iA9W6DRyirlJ
B2csbgCn6T8PFH7G6nxsnb7txnkLqGod5k0HBqK0AkHzIyFQM/MjNbzOeqiTPOI2totHRvPGuzDk
GVaDlYOaBUHK3OIL3PHM28L3Ma9qoujJx/N/adyouEuwYyZIhHW2XjqPmyOzB7DeA79I06q0qzAV
HgjfutDh+6DwkucKseuVE2OHZnMzq4dwsqrVFEr9WXte+wkXIbJRSMVWWQFSNz8dZA/SVSjx4ejB
tf6+dhesUFIzC+cWEiiHiBq2GzSoK3SvxntJo2od6nhCFOUnnUx7Q4IcfYzDdckD7ySKCZeFeNJi
SNlcd3vQUzQvfYM+W9Va/XGKCHsb/Kg0eRkpfde1ZXDqfH+CTzb0FdAP8xa5fZfHTuBs5Qi3V3FO
aArgZvupi3H6Wk7h9XnZOPN1rM34hOGPdzIacOFEK0naT5HIHJwlx27qIqwkO77io8c2shTJcUZn
VoaMnL2FChbNEeKZBxuk1msUqthmaO1wE1Qk2YlJ6BOtku46tD3E94Ira9UVBd+RyoRPoJmNV547
gTakxmXd4LZ9bCY2f0bAhu3Di/Gmrlmf+SxACcdTVgemrQH9g7YG30EXdztg3jpwNo2oKfa9TJXi
8S5yVXMYijHYznpCQF9NYtvNjrUSfU83yTC0V2Ov+TEsYr0nkeK7VhG2xjUHDANL94o7ueqoYlbv
Q79vN4FsrDXgL26OBG/8unhwZMVie183ibv3SUIOMizgGzDWjwNx2Z76XbFzTRCi/qi9fKRsXoVY
LzkxI910YxSkFZJLmcKmvXeQF9uWVVJmbm8Pu2oGM6Ty2XcU/17axOt3Ymg7bBKkAsALRFe0cYM8
5jj22qnobkdp0VM8NWE2W3MLjh0BzFhchHicGM1lnSBPqCVDodOv64eGmuIAiR99qAVQBUFcQwkO
+wbtByg9owEBcj72gEeRnqOqFdLUZYZknJsNzJhboaxHnvB20yeu2uEs6lYBmgqeKlSN8rrRZg3H
YtYTMm3ouFKrSmKVRGSQX3qwiAITGSeQD6G42FU2/g9ZOvM2R2BqS+vEkjup+uTI2lE9hxPp7BQa
ydGm9jwO5oIo2kRUmh1OF+9ki3DOp0aGO9x9vpWWw/aTzfyVi619E0pcYkIbNUq35fF2DLnCVFhs
wyDGhZiicKTMBEeQyMrQ3vVdY7+VCa8gMCCk+Wpsq111E6tulK1JxgGR+DxYVg2NQ+6018qBzJUO
va+sQgziEBbv65KWR+kM3pPp++bQJy2AnsqXn8jgQkI8HsM7A8nUr5NljasqakDVwZDX2wZIgSGl
OKLZkBJ6ZG7oHTQ37bcpWDClKBNcWUEAjV0PuhUjUijXbuW2h7koiitad/Jl7OLxyhtDfYOJibcB
kdUtZJjegKPU+yhQ/QZXsmnbqnoGO0lBwfMS4IF8ezqwxEFDc9n2NyVb0rvubMAS2SsLTEkDHDuH
0swn2QXhk99RexWZFjQcPdJfadMFJc1okcT7cnCtbUigx4Ws1jMyL8FWD56/Hmc/2Ex9EJ7izp1S
7GAnK6uJrYeOJBnUf1iuKHLiPvjUr+Zojg4A9IusLBBb9MZH3SQe3b2jPUiCOEuL4qjptlHJsBn8
ql7FZFBHhEfD3p4dpG7LEdsdrggtxL3scpBQ1dvBnaeD34gJ1YBoerU8x37tlTd9t8Q4rnEVRGXT
q12BYEYhbY1gk9yyog/WhFdkhxVafRGV1R7AGttn1dSwLqUuY/k0xGXe2RbaUJ263IAXY3gtffns
zMi1A8NdZINq+G6aLXkHuGi7bTDQPNW2HhKIuxv/c9O42KVQ6yJ7S4OKvwKWaJUUvb9tUA+746q+
2GjgfFTURRMYCI7AfeFCFPbnOjUKXQqBbwNN7ZVejUd5Pb2Nh34L3GGMzmd/634t7y9h8z62GS16
EIC0ozb5s03UgiaAgTvAF4Q4aQJ4NJKR667HYXmhMvlRxR+JbqBlwQ+KDrGzKnzFuBlsiQXKdtXt
iFR+lwVgu5tUHlyX0Ev0+pSOgEBPWwsyipc4HD7E8bw3fz64pkNDn8dRmEdbu+eDwAE1p35XAkP1
AHXKQ3uDjqhj9RIB5s7vx40FlqcRV+J83IyP9b3+eknq6qNq8LsH+sGM/b62jq7fhE4Yj35YDk3k
EOu7C0P+Ufn+vYmzgnNk97rCQbMMuY/cYbtGeCav6g14el7jXAHpru5kt0X+8yKr4TKc59X196bd
n9fV0I4h6ZbZrvzVeKu3SBPtiz27R1stYGvkzb4PU//zDNaTHC5lfWm6L735GWqrpbbVGwXzakbL
MsoGNY5DL/pcz82Fov6HG+jPZX1OMVW7/ui7JcYYJS1UVUmOGiWQLK+/n8pLVpbP3y2WyXVr9A0s
VhZYVv21Ll9q0Df+74ycIQdspBFZX2KLjB5qzxHwYH1/1beXODYvvcviKN69CzQ3JfNnmJlVe2U4
ruDlGhfq9e9f5tL2OnM3CSPK6ARWQpShIS6KbMZ/Mifo2Uvgzxa88ZlHEUiGDTWIpyCii3jDS8W4
086FrrBfmTEAL4v/NHLuJYjuUZlMYMRL2c79Ltbeob8hqyKfnpFNfAC1cj4d5iskRr5eElz6cA+h
KRHAU1CXoSH153lqcEEsbA3T3ONpAlY/H6En0V0eIif9+8n60NQiXuegAX5RufzZFI+9Kiha5O5R
A1p1Q7NOYgSGavSebdI8/d7Wh0OaLCwHuLYsDbBnvkE7RVDN41IoyNGRpvu0OyxngtqJNVJhwzZ+
EPCMUGo197xNzUVdtY9W5nv7y+fv1j8wSVGFzBDQ3MUja97EJTacX5tTsGbeGzgbzaBKRGgrGFjo
itp18dSucSdB9WW9ELD6/ipci42psgrA/924UVfx3SVQ9K8ta2fPsMz4u5e0qQYiXuMZ2A5nfbRe
NJG7fCkQQb/9Mq/tRwvo/Suf+RSfiwgFK5hzqvrgz+51L2wkTZu9S9iFtbqM3tnJhkbGCGw8HsBV
0MT4+c0EhTaQ3QMxTdw5rUa97jua4hq7/f0yvWAmOQvM/G6GcrsLM5GoMtqi+YbOUKC6hEm7ZOYs
RCjnRpaoiOEiU9iprxcNiRYXJ7L+/dt8sObfD1pyFg7UAM5Qt4EZl95HPQg+MG6/t/Dhi4QguAcB
AVg0g7MVkDQkCAztSC6rPrUqnlvh9SRp9r+zcuYT3Um4VSRgBTfNzAY/EBBbGfpQ/vpJDLaBP1/m
bI15oreZFwkMV/fWsxZ51euJOxfe5cM5+dPIL3xtLiurAHe9nHV5r79FQDL9J4MVBSGUUNCzcA6d
LwyynCZgBB1igqQede5LDgbcMfrL/eyhB3oxtMb6DrRJ0Izx85bUIRtr06Hu6gLzovzxRLrw0kH8
4WgBKQpqGvAE/8LO2kityyBQJLf39NtCDC4fk2uZty90K+8Xhktn9/vR+5UPZ3mrdxbP9swsPGdw
fFgsIR7d5F/CF2Axd+VuaHJ/nezBiPN4KWz/8CXR+ZOARfiDfm0CpB4F7hV5vqjJmvaooa/6+7f6
yAJGD9TEaJ78tZW5QXJ/cg0yiZ06kmbM5qH517L+r9fx/5A3fvsvVyz/+d/4+5WLCdVEqs7+/OdV
+dpzyb+r/16+9j//9vOX/nkj3tp71b+9qasXcf6fP30Rv/9v+/mLevnpj1WrSjWd9Fs/3b1JzdQP
I3jS5T//fz/829uPX3mYxNs//nj51pRtXiKNVr6qP/790e7bP/5YqJXhn//rvYV/f3z90uCb9289
KcXbB995e5HqH39YXvh3D/EVqI7AIw5aWA/TY97+9VH8d9AOo+1raZ+DfleII7blvaL4WvJ3KEwh
zIVc5EK5irn742+SoxaDzxzn7wEiVA+8cC7aH7Bm//h/z/fTXP05d39rdXPLS6DE/vHHeeyC5wrw
CNClAywbQg3nWQLheqJuggGde8A+ZIvIRnMH/a4srNCmDXKxfIkfxhYs1n1G1jHkqbtP74bs34/0
/hF+hNTvDniMCzrsQJINtSEoi0Br5mdvsoBv4joGtqXaEZQh0Z4drIDdchBkX8oBLMfF70wtu+Vd
lNRFyA36zQLZi8PbUaMAStCpiEziPuHRQ6utg+zc8YLfP4/NlhcEzSyyuD5g4lAxOTvEgJsBN8zy
gots68INN1WHBIrly2WiAZNmtPr9iLrR4oDP3vO9xXMVif9L3ZkkVY6se34ruQFhalySa/LM3ukP
hx6CCGIig4BU3/fazbMa31ntIDdWP51DRAGRNzuulVGaZFoAalwu96/5NyKlAhhjITVL+ki7qX2y
vbGiEqjn6G4BKI+WdkidLhtTZR5SxLygzhzd0TxT5lkRt8siyZ2VrOt+qwxBviugpFFHGEmE3QZv
VtpqWeOdj+rYbm3Ef+augpzK3EVa9WqMh3pcBnQNAMX1TmEtJbIUBVChpMxpnzjpQyhbgEaD0545
iUbZmK5F+6RHgGJmbdfUwEILJVl5VaJql1Qg2/IuKUfaATOXtnE1A5OHjq6qBelwjqo+gNRWDuFN
YCqFBqlR5sascJ0Skde+1e/83FO+FKk/h+3pU2GK3VWE2VQH70C21szT6SzOk9EJVrLN6/vaiPAr
6ZUaSERRSOXJBY1w4oVBvLGBo55JGiZi2fgjHah8MP14XqRavS1DH/hEqo3iWw4UIpnBAxBXDoAJ
GvJF95hEZvFQYO4Wb2K8ILsFerz6DnRs2M4Dw67aeY8SxqrxfOMsVMcJnk3X8UYFRjRhXfCzGzyh
fE4q3x3nQze2xUb6DOxxail1O3PaxOsBTuMXDpywavtZ0jp6Nc9MtV9Njf1VrMXhLtH7Llm2Qdh9
MdqgRvWmsPyBpmkUpjT8NHlauhoVV9fjT1N0NaSbk+naRX5eAcdIZqPtOhN/wziuCyttZgCCki+G
jIOL0k3MbT86AwPdB8oXQIkxCY9dnFDo7z/lradcdp32NESGv87FgDlhhCjjTAW5s80jrV5oIo30
eTzWziekDcGYF7ptrgKnis9NNCt2VR2mdBbCzl2mDmAKJAcKFGkt13u0AKdsaBpa6pJcF4Jw2ILr
mYWe8G5NHyGReQc+81MFh+YykeVw5lHsX4/JABw8pLd91nqh2iCU4kVgQexcX5qyVOb1qNMpUvtw
kdtldRywNV4pPo5sKxpt0e2gyORT4drdvPAL4x48abb0osyYF0HnrEWFxEseReXSdi19xzKbPg3g
wD9HcW5cIDyT79rIMq4Rj6tu08FTzsBfQYZAgErvFspoUEUpTG2Xm16QruBuJBvNBU4JCaBY6E1Q
n8GILmJw7q1+Dcq5HObAkt2bqnDGKwNg8hdjNIcbMOLRV6WU9lJL02IbNYm8Dei4XHuEXN6872kQ
501TLvswtbfEdcVJn6rqmYSieOs4zYAEzxA/hiq9SQM4+VmdAnYJgEskfF8ayUtpB9YqJNC8dNsB
iL5QxL1s+ggEYqide5U1fgUwU17SyqSv6pjxqR8o1cbuacNqlDnm49Dlm3ZMy20SYV9cm2O96nPI
CGpu1rTwEeub9Ro6iLY7qhtbJsXWBZWyxdlXwwJPdMvYNseVmWX0+gpiHFC+A8AHHD5jp20It51H
L9LLuQRHvFQla14ZYraqlbWkFaM5gO+LEC6f3m5spbM3Zlfp93gYZXO985MNa9iwzSjWbeF+lMsa
WOY8t01viW9NtLGA62yyBlsZGmcqDtVWOuyCQmJjTk9wmJeG6W9ssxy3jplUG9mW2cYXZb/UMzc+
DsIKCH8StKsxzNXbP94H9iYlL7cBXRMGUouTEQYcqJ/0vd2+qAoNkOzMassV5MPzTJfXaqwfm6a5
AAy+EYF+lw7iLGhuvESdFea2UOtZ6V1YIgHRhmVxiwB4eq1FO58eJTCXmZmc+NFVbANBp5jM4DXO
16RTV/SQ54Vcu6rGKgEcPOlmrYJ9ii9gXFwHdr8GF710jHOau4u6Qrbev5DUJ/pELhLgrM5wGYN+
+uMReCv/gseJwB1q8t2eyKI/ZSoGYUc3mGy9k3o1UKLaXCJjuhYLBFIMhAzFHJHJP9l+//Sib/Z7
RbauDGwu2q/iG5qUxmLcBOz37bjEX3yuLP5m9f3NUyJd+jqscZNMBzvPezaQJqkTZSuV2wGAb1z/
qVnHdKo3U+rFgKIL+/pSKaAgZAR4tnox6ZbGQKeW9jw50TCmikA5/2nI9tZfdv9wzF8sN/eR8FtN
q6JvfdVyiVC7uXLeZd5eT2jqJyXM68WwciAIoVu/rBYsEcZy2GjgvuZ/LiVEzP3Tk7+8D+L1l7Ej
NkHoOPhdPjMR2TTim9D8RM3z138wYV9e5U1qLRDdxXho/7T9IlCgeyzJQnlMQpQVEH68v8xD4vu3
Erj/71IzA3rai6Gdkr9XqdlN9u2eHC+tXiVnh796Ts6EeYR9JnIRqItZ0/+R8D8nZ6Z6RG1j8r1E
phfRIck0/56cmUewmllLsfPWNfLqqSD5IzkzjoD8qtMBfZdl1/w7yRlKE9Pn9OJzQ3NHUvlkmcKA
U+Ne3ywlHp0hO869iEgOOHFm4Iu5KIcKoExP1bUkzJORMvPAXX2ajG7O9abSLrh5Y2UTDkMCQkih
7DK5Tp2g+CS6ZjhLbCRHZpZSWLtpg4VSAEJirjljtEG6Kvmcu71x6/ipfWv5o/Xr0ArrRpOpcYGA
ZrYrPA1yk2DDsh23O7GsPJOUuK12mbumcYsdWHNXNG56zbiKz7ZZtJdUxuXKLXvvDpg2/d/KGdt1
lXvizG+G4iEyJbuKYbXAAEU4L22PdayMlJURoqKlJmULQMZWz3Cc97eQ17QrN5M1RnGpra0KeoHz
ki7jSVmkMpoZSRItQB3D8hlc4unO8y71LLMXox6aq7hL3HXdohpHY4SUqOmKlR/omDWZbb+zCwQH
1VZoV2GZF8ukaod130PrAVkS3iXt4A7bzgbHlUU2bvSANmaBEYCDcJtsGUNGmYdt2cmVlVd6s0pr
XoMKrUfC/vTUVAXYYpTOVkdEdUeRDvSeMgM4jnMMRMekrfLPSD8R5vpRct664G5SvGM3nhYoi8TS
UCNQQiD9sgSjZiq+DcA+ym2q1MAyQeIK/zMFhPgKEgFWEKXbhxuZmci5KwCfj4eBEGmO10cdLEaN
HTtGr4ExSoMIiyVLyxdCE+NGFFW587pA3JURKjRGX4OPssLsogWDvwz7rF5SUNBuY7XOlsCztSVf
l34tXBQzU79Q1n6eIDjUq64/01xkusbILZaC0usKqnm1tGUKTcOqh4WfdPAMacrcJpo01yB24gvA
bB6QmkQyGn3BThIm10FQ39pN2JOWthDb8qC677rCxpaB3C1JaiTdhpA+R6pZKUj4vjwpUvCugVCi
y4yuwiLuUD8kg+kgJKs9oV5oiX6SpRBbMH3Fr7qI8ZiJXe8UfKRzYYdDvwP55WAZnwzbMjDaleyd
amPZnnoMaCUHsRn1ax9jv43a+dGWHNdBdKC3FtDbug22NfZcqSTE3aIJdrkeReukmISTwXKdZYM0
zr1attdFTro3ggReYDWQIzDkmycWUjJgTl3Qk9kQ7eAj+XdjXQFHBUNtfrP6yPnW+Rp+0DU+Tp7b
QLirJ5oAYpYbL6quAQqWJywl1Up243BpOZn6tQBL90VJ9eHY77UJm5dBhYD+tUll0W1RO1n6fl8+
prlTgdM2TvO6uDYHO1uNUh3PFORYd12hyWVaZTeJkjo7NNFhqhrWr9AB850pR2+uV7WxRv0nnNPV
NLawxNvl0DbtYsDBeKX45jDXU2Fe8RKrXaiJYY1kFvJ4ftEMp40E4hmnJDRRf+YYX8sUnzZpz02K
odhXJMVZUQlYc2OrLdCFoX8tjXzShAzVpZIA21p6sU1gGrnOcFxT+FimTUOWzNc3rG09MGe2n/cX
ehU7C2dMxAPC+so4KyPfW/ZNAKlV0fo5PCT5yTdEdaoXGSRJ0ylWgBdBNCYBCMTKMT7JfHC3Ye6Q
rJj9F7pVTONeCedeZCMPgqfHl0xG6hMg3fwOCbsKepzS75BZGI+DvEwWtlrYC5y/dFKxGtnxoh4v
qpj4yQFXt8RnUH5RO8MBeGhmp9J1nKUf+9mSdUJZN5nAQzJLvZkTts66zir7Jo6cfuMXrrkq1ErO
ohrPij62qI0XtnJdCNluDKHylUNMWFl1CanKOZNlWYKratylVfbBeScBUjp25tx0bRDAcsK2aK0l
dn/bl1a5Rv+/P8lZm++SqlNqMj49eLQ91AiPJUutuVR11wt3vfCSYe6Ynf6ohHlonigV+rrzEh7w
tdmK6KEpkmEDFr+rT2uyP1jRQdZCFeyTJq8upVP12qJVcls57s3BO6kgsD8aaZw+kMAhvVVLhNuQ
JlBpjA9BGFAc9I3os7DQBkIORm+XQMyS4t4bSr/jc7CkvqrhYuXnSVpk3rLo0BRe5NQl0qU/OHFI
cyQKLpBC8S7aPLSXoqrcc7+Xo1wN1SDzVZGOEel6gNG7rYQqZhwgtwVFmc4IFnEttRMvU/R1oYT+
aRaV4pgiYPsJjnC+jKg4+DMwuT2NPTiHN1XYq0vVQACW2kJifz3wt4QCJSKMTQuKM3oC5eLAlAAa
6pwciCAUTmCbmKA3C6jeZXBZKdAyIsg6MJyzwb/MQkdrgaoX9RbNV3kGF8s5iypXnnmDBba8c3t5
6o1CnmpC0c79vLE2WajD1ogi5zFKU3amLGgBhyMNM0kR1IBPPRhLlZqG93sqnEgqwO4d2Fsx9wIP
LH3FhnDflYW6yaoRMGukJj6MEWqKJFk5GWDXVvIUIEC8VtWJB9KBCzruEgciW5b0N3JMmvMqTauv
kR2A0KU0dxn1BubAEQncpy4yXNJUFWoGHAW3nEEElaed7Nxz7oJ7YS33LwVVlyepy2DXxTwjvSLv
UVrT1bwgUTed3/A3PTDsSDEAwBelXHZ8m5sO7vyxCADbR0UOb9yqwNnz1uF45imvri7zZVUlcu15
UezN1UB5VD1DLFybuiNFdIgPTb7ELwBq3kTrk6UV7GQ88QGRbQP/PTH5MN9zMGMCzttNJTVPj3q4
L/x2hLwB3zlZsfA5QxUGChQyoUH38RM0CQp4ftnATq7avXNSuTU3E3DCPffP41Mlq0ajGpp//xAp
GcMuWo2xt5kA6mjAqQDjW34RRD6zqO36mZQ8pJdBP9v/dWcRHcwqUUPu0UJnZk8/jpzOv9yj2tkP
utUemyxETqFFLbtVx+gvM48p1CUl9KBK5UY9tHhndgUXQtQ8DN+AM6tiPsZZN/ooATsB5HDTxL9Y
xDUgcuArasWNV1aBNWwdOWdT5HVN9ys9Pjy0NUznhlhQrVorYOSpPlrIzEelxV+YAh5yBrcMEC4s
u5nwESDxTNFn4Ophbh5i4wROVeVXvIo999EDbLrrwmp6YsVhenk4LsOVFBN/NFVN5CuoAnvoVShi
bdWyvkqlAQGRSvh13zXKNdwm4MKdza4YD9pZRCf6xgMzeqkkhXFe4S1wRqHUhTbrCW2Wh4W3o5lD
LJKhBuV0qblr/LTeNFGXbesoLDaWFlEL6fLyc2r58aUrzHQhzKqEV58OCRoteQqPw23vyzC69fTc
2Q6uk52ODpzrMasBl4xC29hupy+VHDq3macYovdJBzNBdbdNF1q7koLQZTWKbuXmafCrqURiAc9I
w1YhSZdygFNKFdRdGnaancIjqx8UrD/nNWV+GKSZPycWLFaDNsplDpJ8MUpDQ46zqs2FQLtlVdZV
tIB+LE9grRerghBq1TWe/ogIX7okQncWkdJ4xwHx3RIssJirTdzdxlU7njpt51wpeVI2AOiRNSpK
v3/KnQCHT8WTn8xiTM4rgPkPcizHLzJQihNNJIE6GxK12sVNWW7sPJLJjBjIJrpTddQJ0lS9hJlt
RzMX6tNNowDimJUsF49SHSQrWxX9qnF+bWmWSrLWcqalI/pYmbV+2LcLDeseewaXg2BDdrY5LRGe
sRRmmecLhBP8x2So9XNaI8kD5WEBMquyQYYw4sVVDDMMY1k2iK+jGzTtls3Lvs9cM4+h/Yvkk5Nq
Xkk0V7q3VlzUVPGbFngxnLE+XuRF0OSrOmvRpkvGIv3kBaoi4Seo7kWVxeXWdHVrEhUgHliYJjKX
kGjsiSXXC/FJrR0Id9DEoIER6ujjEnY/2aGH32E0r9sqeVL8IjxjHRuDtRE4erLqE2L9s/3i3SFt
IeZEfSQfYaJZF8k4VnfkKixJauakcuMVQXylyom+V6bOoK9rJIAsFEIiYhkSjHpVtrF7GjZkwTM/
detmkUWVfhZ5LXykzLUhgFFrDQEfIUf0BbM6AnM4w9ypWo4VjAcTdhVERz8DmYieDDutl0MnosqN
5SObBUi/KFIngeEWuw6oKck6bHvg70gT5qcNKqcX0GqjdhYZtnceVU100XiOfaVDpDvVGmi0S98y
oNCOQ+Kc6gD05Wxy/hGzmpA8PEbjs9r4WjKuKtNDB20clWwOhainFySLkJ3B6rhaTUhvso0lEkpa
YvLGjVZVzjBasYtjOPOiZRy7IoFHYFR3QawlTw0ErnreAsdI1qVMqGK7lhmtA200P8Oi0ZxFbKuY
y7ZIUJ6LTBmXqWdFT61p1I8VqpLbWNQdrC8DZ9x10+Uw7+NSC7ZJDUBhY2ImsM2L3EeHOFfDUzhR
6Rej8lCv0QO9XCJPgFRNQmtrVUY2kH6kM4Q4zbu0KGHESz8gWY8HZcFygOqAVxixmEu1BExbpWHZ
LYnwlAeNpAzabu6MUBJQtI/mcEZVe5bXlTse029yYB90cBTnWBsCZsrUsMIzF3CK98Aiyn7fSTUe
zkZKtNmdhMqJ2ICsvOpSZBEMf+G2SXOasesoS60g36HpbQcz+ODCWgr4H9+crNPuOmEPp3BasP7r
DT0j24cm569l3Y3XlCqqdkmptam2oVLy0OUQI6rQN1qI9n1ne9i7eKXibYwkmtqfZlDG2yLL2u4y
SGCkLD3dz4KNOvp9toHQg5BBL1zU/kLVpi0YelXQLLsgtuN5Xo+ThpbT08u0PWLneV146gmsI/pi
CbkBa3eIuMysCP1ya2mSD0txU3LiqhzrRQS5Pj0b+hE1hLGbhKvK2Be7trCtr0GFUKrM6hjhMKeP
n9BGCW5jygVfR8vQqDL0ZrtLukZ8g6ONvQt5/EiPC3khCtoKce7GCpK+36IlwOV8NaAAmnT1E9bz
Tb3p8jjd5ax77oK+a/q57WMbsQtDDRbMrPaEcoW2jlNRbpHVicW2qxt1mbdu9sQ+MtjcedgvMnQy
zu1Bm0J312jMuR234y4akRqesYUN5647al8ROdXQRIrGagb73NnSko2uDDPNCNurKDMWdq87D7RB
huPAyodLo0h0NOCrZphTzRJnXmsGdyZVrmYW0UUNZy3KyTasJTHt37IwCWT5vOYjnJhwneTpRDTM
BwBoTmja53o26MGsKvr+wupD5UoYgfLgFHr+qYxdLZjhOeddlujTXiooll2BiQue+EishzDPHXte
+XE/t0sJazaVevRpUK32C6zd5mnsiMLoMeinfdV4IeIUxCtIk+oj0iJDa5+PAp9HZIla3PpgU+8C
TffOyAHhGjtJooGM1Cz6rHFkfe3HoLs20PO4sodK3lVjy6pom+2xOylXRKw48zE1jcXglXITwr37
VJotTPPc6I1tjbTQeR+1RjyPqMudl5XSfSlyoS87WxHoLmtZ+NUuingdBWK4tgMluCvDXiwyMzBP
euKdU121lbmvsBukXVsfF06lLhwNVmYS0tuNQ1SDNA/K1Ix4x6C5M97pedfM8pLNfaYFpX+MakE/
dzUzO4nyJFpaElGQiSSV0SGX7c7Xs/5JZGK8dBuvWOm8CZTDygpLaDWn5hFl5Uq4Rr8pPbe+svK8
XsQ0YpeQ6p3LuI7tuz7xgs9a4ubHMjHDhel27bnMA/IpC4HEWTxRkklnT/mawkvd7ptN3sMg9WGj
ntu9BuvJSUxkFcxwTaWqujeVpjh2nT7cYtOHx6GJFEPqR/5JGmv+nLw2WOt67RAtptoxgXp10jtG
2c/LfDRP2GWs42CQ4bXuQ4hu+zLY1ArsdSdz3RmyJ/aVasXKdedl43Umc2trJXx1lWasJ4KXjrBA
WAO+ykrSkY7K6Vk+duMxxdPm2NV1e+VCijxV+0E7Z1uzLnw2gts2n+J60U7xOCG0mpDVg5KDKRyp
E0MwjeOrvB3FF8Me6lXhVxZcUzj6bJtOjsaK5yCvxqzg69HngUXlREclZ+qeh3ONstm283OBepEz
XmjQ4o8rDN5PYfNT5Cuy8BiqnodiVJCdu5qBll9l+hJWn+GHNzKjtGJ5g0m2pzb13Eo62LSpH68y
34s3fVdb1UynbvbgmiYyKG3YnbSdO+6USBE7I0j106FTq40us2RD7KVXqGAE6bWTZqjhxehi2Om6
7/SOJB273rybsTEVK5dUFiGQgOJOlEQnaPUUN0ZJ23ZmmGN3o1VwbN2xgsMuFcv7Ah5AoQ6JDk+U
Vlgrj7FinhppGG/SEokx4XnDaZZ37g3LcrqQZkaaoSIbdanWo3NimwndbVcXEMgn8wWUhvrUxEWh
D75JO3DO0knMIy2s2FglURmhIlwCPph5sbAWVh7YV7ZPQioy8hvL1YNTWZlS2bVBOuU0Q6p9bmRt
zEQJ6gJ1KIc4QwlACEyO7VNCFZbov9jxEN6niHqtw3Qk6THKzp9EaeRa6Mrt6Jf+pQdsiuoqdush
ZZIT8qRgt68fsM/3D5I9EIaMgmZDCeHssspyTlOGFXc2tmTWIlP9z0JJ4IV2AWI2akT+lyE8t4m8
aEq2GsoJad+Tj7I5bVGLc68QvvauTNKZkyhorK9mlgY3+mgYX+XgSeosUYUrkFBuMA2mQ1BSc8eI
Klzrpg+7M0Icx857cCNDV/hshml57Kl2d5rbvrMyFIWenpUXJ6SO1Q16YmvEtuN5YnTZidfl4nSI
++GhFDHiO7CdvqawKhcm2PuvfRYp6yiV41nf6yy0QjbOwqLwcOPl5vjN6hymeJ745HSy/xbBwTiG
9ZvODIcafoXGML61LHf3kIf7m4hY/DrymQfEQvGVQHdjQ8Jbb1s9ZNTKSEc2RIZ6cV2ZqgPGaeL9
o6dE3GyRHJcFVQkhO6LroMnsDT50JYJFvS+e5eM/RN/uBfryJ0zlAfz5jLjcAwtvsn/2S9+Bi1P3
7ucT/TWQJr6V9KhfYTT3p9ojRP/oFPE9QNLmERgnsptHjo3krmrQy4upon7/gSGPTAw6ERzHCmd/
7C/1YnR+vu2fUan/7Hde3fs39D3qCfHqBVn6qqVJ0/KvPPybE7x8ePXI2B8qp3r58KZxBDN238rc
/2f6OZf6f//w/xagC7D2rz39mzO8eHqHN48FvUoT6nDQcH85CJZ9JDX8LSwdc83pOHSdP9AgaBQW
3zsKxpGm48oKse7wkG+ngqUeqRo8sYmZtj8+3FRwcOzQ7XevBMaRDUENxjTa/PsDMPLL6TAtCFI6
Kljuj/Yx8OpAB/yVteCPvgbSc1ZB7OkPB2d89fjmEdR1+ATUuvfH4Yof6GswbGuibr1rGJjshiUm
numP4804mNoRgDp2DP15nhxoAh9oHKDIHmbogcbxY4f9W9sib9vRNUxQgKW8nAaCRZEt0VTlR338
6Z7f/fw6O6OKsyQOGYeJ8GYWiP3PUem3GJ+PtTOynMu3+Ki/HxZZAKRUSFGIVewPRvTVNHCOJlbm
5B/+Y3w+1jDoqv4fmAYTG2ei4zyviZPx6athEEwT5omEbLA/CCE+2DCYOKu9c1FUtCN6RwYz4RAU
qj8NgzwCXwuNCIru4fhwwwCI9P3DAGpQEyiqTIStl9PAtI6wQtMN8DWH48PtjdiHTPyvd+2Nim4c
mWjmUGmDojIdb78GFg0d/Tz8Wj/qMPClvnttNKYgAcaa82ZPIDLQwYdCHXxeLj5cnKir5kTYfecs
UI9wRqOv+JwVvZ0FpuArQQYaCuOPWfKx1sQpUHx3ugAWGLyjDdfu8JRv8yahH0lcLfGfed4aDpna
B4oTp2F4d6CkkUXDBBfkiD/e9sulURhHuJ2hkUGbcH8cBv4DDQOssPdnT/YRXTMBWvz5Kd9+FIY4
ktA/VVC9H3UYoMm8ezbo9hGqMohRAZI8HK83SkEOjXAA69BHnQ1oC4MNfneooJuETFSWWCV/fyCI
nyXLqMan8X2gPtgi+TsM+L+fRqisDmw6GIO+ngiGfcQ/T9/LxwuVwIi+e5OURyTIBAM/doe3zy8Y
GDHxMp5Dxo+XOIA/Obybd5QRdKrrpIhEis9FozdFdnYHoml7r8P4MXeHaZM8pPj/fBiIBMhFWQi+
dxLeBI6UWBHREZRbnmuwh0j9I+2RU4b73sDRJCAyUdz8kSUx51+GCoZJ/AznGXmZwx754YYB49Gf
qGf/ZE1ECZk5/6Kx9HIY2CMN9sd9rXk/Dh9uGBycsZ1JmOR9iYQ8ssFCsfv9m4K7ReiIMicVpuca
1N8YiL/w7fzoZc79IH7cdzGDp+qFusyf/sL3HubPJ3hu4O2VZPQfPMD9703CM4czP/0QovmvV2X5
fZvtxQ+/t91e/vnz8/185d+9p+//uAmeyvvymz/sn3Z4vsuDoM1/fyufXnYX9w22/3sXP2nl/Hj3
f3jS+N7L7quX5z30Kt594uR+zNI3Z953w9575tm9H9y/vOFDl/m9p109PTL28S+/JzZ0KNi/9wp4
J/z2rzKos1+uob9mLx/huST+3iuss+C3/3n9Mg+15vee+PS+vE/93/7Xq5t+LuC+/9yMyBqJqir7
5ZGxaeKXI/NcEfkPXuT12fdVx/ee/eK+/O1/Xp33UNT9D5z3/rd/PbyZ7fts+N2nfirT++Sh+fb6
lR5C6/ee/CrgVT79cnyfPgXl6wscgtb/xAXWTEkuwpQ5Q5rr1dKIQOsUDf1nr/J2Yh4qle+9xrQU
3P8yB2RTBunrF33I9999Ab7aXy7um/j1eziUm9998n8vsvZj7/xnG9MfagS889z/ndznr7/X5870
e4fjlFdY/bJmHwlercLPhbz3nv4iuG9++9f3eb2PXQ6F0vee+CrjjpNXs+85rXr/mdPH3/43JuUv
7/pHePres7Pu3qev3+SP8tB7zz1/eruo/4Cx/PGpfy/y+4HM+jke/A5J+70/ex3rTr/xLea2/uv/
AAAA//8=</cx:binary>
              </cx:geoCache>
            </cx:geography>
          </cx:layoutPr>
          <cx:valueColors>
            <cx:minColor>
              <a:schemeClr val="bg1">
                <a:lumMod val="75000"/>
              </a:schemeClr>
            </cx:minColor>
            <cx:maxColor>
              <a:schemeClr val="bg1">
                <a:lumMod val="10000"/>
              </a:schemeClr>
            </cx:maxColor>
          </cx:valueColors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B864FD88-29DE-42DD-A011-25B83F501B13}">
          <cx:tx>
            <cx:txData>
              <cx:f>_xlchart.v5.10</cx:f>
              <cx:v>Receita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1H3ZbtzImuarGL4eqhjc2ehq4HDNTO2bLfuGSEsy9yW5k2/TmOu+mzeoF5svJMtmhuhkuY4HGAk4
VXWcSX3x72vQ/3nf/8d98rgt3/VpklX/cd//+T6o6+I//vijug8e0211lIb3ZV7lX+uj+zz9I//6
Nbx//OOh3HZh5v8h8ET64z7YlvVj//6//hO/zX/MT/L7bR3m2WXzWA5Xj1WT1NWBz2Y/erd9SMPM
Cqu6DO9r8uf7f6XbMc+21ft3j1kd1sPNUDz++X7vW+/f/cH+rle47xIcrW4e8CwnHhFBEHRdJ/zz
j/D+XZJn/svnCn8E8hSBqOL3z5/Bz7YpfsHfOdLTgbYPD+VjVYGmp39Pn9wjAB+cvn93nzdZTRnn
g4d/vjfKbRUm79+FVW4+f2Lm9PjG1RO9f+zz/L/+k/kDcID5k4lYWHYtffRaKvfl42+UiH6kq5qs
8ZL6TSIqIxH1SCNEExVBev6C/AL+TSILx/mJNJ6eYiVhvi1JGNsg3L5w4zcYBxEgC0HneVHfl4Go
Hck8EURdVWE69OcF9VkGiweZF8K3xxgpGP96W1L4V7L189/qpPQjRREgBFX5ZhIaIw75SBVlovAa
9WT4wed7Tmr5RPMC+U4KI5J/nbwxkaTb4q//fmHKv28ZCAqiIvHPzH7+JyMSmRzxEsTBC/KzzMgL
+ve4sXCin0jkGyWsQC7elkAutuXvlAdHjiRRF2EewjcLAbunYVzSjiSYj6YJ2jeh7Ytj8Tzz0vj2
GCOMizfmsEzkfr9VGuKRqoki0fVvus8z0qDhQ9N0nsjItqaOavkk83J4eY4RhGm/Mat4LLNt+qW5
z1/Y8u+7Kk474jXEBl1FHH/6YYUhHenIcEV86dk0kG9NZXLxtw41L5fps4xsLt6YbOyqCMuwzt9d
b7P6d8pH4I9EXlFVnhoM/WEiifT0uSBoirQvGJzor//5e0eal86rX8CIyL5+W+Zzk99DNmH2O+tD
wh8JGq/uZbpMYBF5WXxyZy/WNbWev3WmefFMHmUEc3P+tgTzXMLDdpzHh8dyi0L2mUW/wbsRpL66
QAgvwTr2BIMyEeWJDOf33e1NBfMrZ5qXz+vfwIjJct6WmNw8/K1lC1GOFJ0XVV7+VrcwvRVJPxJk
TdR45AIvnm8qIpznr/8+aMzzgnl5jhGH+8as5nRbbrPgr//9W4PNkUwkCcx+tgmezcwkCcEI0UgT
6JfwwyQDf+tM81KZPMoI5vSN5cunW7gyFw3R6neKBp5MIZJOdEXZ92SycsTroiCSb/kBW93/zeP8
TCoTWli53Lwt/zVhxLsHJGrN7ww0SNMk2I7Of+s6spYjSxCfAhnBn80lAr92uEVhfSeQldkby9lO
Q/Tz37nICsKDnv4X2/oEXWSCjBm9++/S2MsOxCNdlBV851tbX3zJSZ7bM3/3WD+R0x5RrITct2VV
6HFswy/bF/78hpxNPSIimmP6C+9ZUxKlI03BvEWXv40AGOHQE/31P4ePNC+YH08yQrkw3p5Qst/a
sxFktNAwdIGDe478TMufJmsaPCCB1Tz/vGjEs8VQ1i6c6OcyeXqQFQlmW29pDHYRbpvwhSe/wUrk
I8LLRP3Rt2GzZ+FI44kuafIPgU2zZ3qev/7n0IF+Io9vz7HiWL8tcVyF+buHx3ebbfYYlr8zTxMw
FEPFgtT527CFNRSMlHW4L/2lFc14r79/sHn5sM8zcrravD05uXAdkJWVvzvLsUVwSGd/MQ+QYSMy
JPE9d2aGyaJ8JMDMJB79t7msjTL72+mQUS6e7ucSe/VLWLGdvVmx/fZUW6TjNV0W2E4oZmoCGtki
PnwWFjzi1OPtC2sh/f87onr6Faygrt+YoPLsIc9+61qAdqQqhLZsfjLeUZBc8/iGpn/r+2DisCcn
HOmv/7Nwpp/I58ejrFzeWHfnKkdanf7GtBrpgCDRts3LSgYzR8AmkyKrEnql31adXkll8UA/k8m3
B1mJvLEEjg52tu/Mbb0tUb+9qOxvyOQE9UjGWAfFKP719LPf4MFwWpaIJmCO8OzXmIzh7x9sXkDs
84ycrs235dGu0RJ9d7Ftkt+a1YlHsijqik4zO/oD69hrGKCXLWiaor0sfTArNn/vUD+Rz4QgVjZv
bK/j+rH0w+J3ZnAYwGE3E4ajMhIR1SP8Me0isKJYPsNP5PDyICuE/89H1T+pkp9D7rP/2vvKr+7I
QgTi0w/PlKCyePRc5LwspjEJ2cva6s9PMi+Il+f2Tv3/egv25xuy3xeILcQG+2nzeLIke/jTJwKx
D808ujcA3SPzJe6sH/58L4Kf39eZ6W/YS6NeuPTM3ZfvP26rGnvNgnakSXThSVElXVBUGUbSPT59
pCI9Q+tNkGTYlKLC571/l6HuCv58j2oIawgYdmtExzoILyESVXlDP+JEbPWg/aNgIVQVFVHQyPdl
74s8Gfw8+86Jb///XdakF3mY1dWf7wmGGsXz1+hJZQWdC1GVMBrEeJ2njVp8fr+9wkI5/fb/arym
GMaQXHZmZ3eKEZg7sz6ujdGUnOpEcnijMJPTxpgwaAYVRE9AseOiydikVFRFIdh3UUXMjKegni4W
vlcXldFkXwX+1q+2pK4MbSwNz7tUJCxmfxfHDBpBcbkPR9f/iETbAdgEFDUGrvNTjdN2eWVIp4OZ
tUa5lkx5VT1yZ71viLJRfxhusk14Ll7IGMUcgn6NTDQV5CryUxccstojdCAk6pMEyFx2TsS1RzJj
EERTUjlT9gvrMBgjS0VSsAqM5FMjGuFVqA20ZspWVQsFqS3BVu9UvqtvSGDwH/LPOzOojd7s7foy
KU1eMzJXXUAW+H0OAxkqLAgKtpFlXscq/z5ylJVDJgfkMjppbNXqzPrEXwVmZGlWYqWnykW41jfd
uWj6Zuh4cPOHeCzPYGsy9nLoZi5WDaiyTTTYlzgx4DrwOKnHnRHJXGK0xN/E6dguqC2ZIROGKUGP
0MmA6TFk6vGYZHGg3nGekprjyPNmTMrGUHs9MrU4WVcF/2HQRWM3CsextkQoodryw1YVtBhlaBMK
BxFFuShJDLwaZyQoelBaW51dfEo37Yo75TbeF86KkFweYiqrS2jWQJnAVfxDVyVFYXSpE7JoCDql
NCOhtFv/0eNURwl6o4l1A/NTQ4gFw0tiwwtUO437tVRmblbFdrpbFdljIw4LvKc2OqH923ngJGWZ
zv+ebHwi5TEda1UK9NIkYm+o+UPZohA9SDFjq68QGD3q4UWbNvZgIm4hGElupB/k3FCdxIpP5c9N
ZUv36Y3mxE5zvMRtePqDxNHPJ8SVAtnVfAriFEW1g1Exs1I/i+vAKnea7QeaEQu607X1guX8RMjf
mfpk1hPcPE6aYqQkk+t4q997I7x/cq6eCdelZg6hIYVGiQDgO/jKYW7PMVtXoMKKLvEouhhmc7yq
7OSgrMyAS5yY941eTAwi3dXRYPDpbgGNtZwn2U7hGAbHeioPRbirzEqojru8+BRXO2IEncF1vany
vSkX/onCpWcjxweGzDWrf4tcnTqWCaMzrahUJQe5gtbZpTYaFR+Yo9wakfco+mglH9TkOVtBoatq
UBf8U2ZsN4nFSk53Cpi7LhNnsMNjsuJs7aTvLO9esAp3OaIvQdLPJwQqQ4cgyAOyhPYS6XMYLOUM
rPOlMkRdjltiCDMCgg0DMfpxlAyDVpn80BZWLWntppT5xNUKqXGavAu2Q1vJRjW2tSEpiS33I395
mLNMqHk6Ap1WY1tKxFCUMIytlaogLR+BSumDFp1V8a3UoHI8JLxZiKcLC9g0wZIDo6lZG6SV18MV
1K1ka8VgjZxn1vn2MAqZg6FdQQ1td/CUVchEliMtjP3KlK+Dm+iBCw1x5UWGZjWfKmu3bn0nsptV
/HEBlpo148VxOwBOHEavomZkIlhcEoHjx6AyO5M3uw/EihzOjI9DO75VrNaOL0Q7RoKg8EbkHoae
UVBRIU8ta3qJUGYyMT1RYHYEBKs9fysMSWH4u+rzYYwn+b8iT0M1jOUuBEHW8EbfVwpeCytTcv3V
YArmcNqvxrPR9Az/jl9pC/57VogTOMYiqiAfdL2FOga7+Bgp96daUNyoGRby51kYXYAfwd0OVCSM
80ryhC94CTB5Kpl5pRu75DYa7g7zbg6ENuYURcbwW9FpnTJxIB1pVEGqpcrsA+Ga9xF5hCjLjYGU
C6o/pwi4NSQjs9HRRGILnqLjCilW6soMde+KlO1xF/ZYID1kw0sQjJYHUUWqQQAE3Ei46QefrOOh
7peC2kwMxaYAWmS4hIk7TjL9fMIyXalrEioVHOKmbQ3vUjIbV4uMnatZ+ungxBf5RWoVZqj9I2NC
USrJkigiyNDrI1PkIOAarqoahNO4J1CH8gMnlOt/wMQJBuNrc0WUc5+0lVkEqCnGz0GhLqSUsyo3
QWDMJya9yAcNEHQxcvixMLpRtcI+WICZSz7obrpKCySeqHRDesotNW1QnTZDZbYecdSddF613iYe
eqRWbeQZns/feET/WOWF3bW6ExcphpS/rI8qr2PogLpBZqvQrFWKfshGKEpxwXF3qbrk9+bcushr
6GWIuA2M8mifwmqsR6X3EJq1z5lgIGsm1s6VOiOSVqGbrkW7/zCeBsc+MaqP3lWyYAhzchQJFpkU
QSX0Asc+uoaeSqTHMjRFfvAU32pHzogabkGM8yiwWGQeWKRWGRq1WI/xp6ARTt7hgk86iiFZaqzD
oppVFhEW/QJDWT0x6lEkhRwngJGNzubQj8lvfTc6y+xhJS2oxX7rR3nOZiR0kjB4p7srDEUt0aQh
ThGMG3Gj9pURhh+4NDZCv1hgHduAeYXEEKWrodwWAYJvf5/dFI2dCSYqZsXi7+pt7+a1GXzWnMIt
NqGzVFrNiY1WjDxtwWgi7V5P+dnFQ7cjXYYYKe3OuKy0VTk89zPFPiw3tgPyTCJ6daqGYhk9EHqO
idxEKePKhuTPoV9caRe9JZlAtdSrws4+hie7E9FM7KQ3g9PBN7rLBXxKB5t6yKiNkXlIaFGwNu6J
uV6lKehEKfehtTgjtYlnZFa88W3hE23opa7v5rkRXAknimd1vLHUBZrVp8kRhH0WDEoval2BI0j+
qR8Mhhc166DcFsRbKHCWgBiDJ5XGDw0FEsezLrhuxI9heV714YLa/kSmP3jKOG4hL+SkoDjRWtsI
G+mqRTHVnMU2dxaatR2dR7xR2wI8toHExV9swswfAGFDoy1TXnjK4idKFY1d2us5Mi/BHZ16Ldiw
oFV2nN7qZm8WW8Go3QLNvBLtIGGlLgRggbKRVSlMS+ltXjSw+afuwQQ9LZNE7ry+NCu7PFHPdQMK
7Uqf5NVgo7fnaFZ6Qmx545uxNaxLd+d0q3Ihk5qT9PQIjIvylbJGKjiUphpmRqje7Hhb1Fsz7Beq
LmEJiPFQYRcH8iiB1mTNu9R089jITd3OXcXqzcGSzf6qtjuL2vBw3Ji9Q8VdnOjrJYf1VMe+Yjst
dlHBI8kRGY+VxShy61EtUb1zTnsXXu2u0O2zihOlcqTb8LJeJ1ZuqnZ+oojmUK04zVSQLa/0C20h
sFL9Zk+iY5ke/8PFB6JSpk0UoC9qMY31sUR3RLBzb2fK7VLsFqgED2EwEtb8QpHDki9RMkUX6rq9
kzaCmdpJYGgfUHGY2ifihq58KaEf95DYge3Z4jqwezuxQ2vJg81G3ynFjBpk+di3OwkU0/q0Okuc
diWdl2e8EVr58WGP/VrjcPNaJYKEXRBZFtmcqU/kni+JUpsZJhKqvFG8M3n4nDYfD8MI9Mj7DKY4
eFWLLqoQIpsd7erIU0LUCmbpaG5/omxPm9XO5ncmsWJbsMONZknXiAxr71pDt680Bd4gicE7slm6
+rJPex2oaAsXb47BNQ1eEAWmwYF5U5CLnt9C4OW6+ZrdkJPG3Zm5i1i1KpzQ9qzGyUZTzOzcqRW4
1cVO0mvW7x1BZAraYMcHkkaPkDWYeklmcEctPrG8NU1Jkt7iHaQkdr4kitcOdR+Xseyc7CC5MGhN
5VJdq+fJTWDGtrLRbrP1aAm3O2i7pX/urNqsUrMfjAydfjPYqHgLyKFygLy26/1zMIFa45MyGjTQ
L8jGmBun/qpyPas2AtlRDMlJHd0iC8FknuVYAqWjKegjY+aphuR55MLWjPX+vEczxtbVwuL4qDDF
vF0sueYp/AHH2HGKdo8n+XELO9bccCV/7Fe6ma6JHVuoD9xlnVqij9HqSCrLLtOi1mzrbq12gSOJ
sZvo4lqrF0IV5dS+Pet09Z/WWTLmmewQqA2CtGvzHTjpt+tcj6wAzaZYMrqMdzv5l1s/uozrO6gR
sJcLP8JkWl1XYN43iK2JXugqLD3JaJU6MJKU3B7Wyddpui7jxSH0eh2mOwob9Louzrwi1FqzjPnz
oanu89ovjWrH9QtJ3UwtAiRsTKLskRSNiFSSk6AmaHG4i2O5NWtLS23lq7pKrMBS1i2m3ooh3JXb
4bq6Dp2l2DKTzO0DMyZQl2jiNBmAo9AYrmrRVO/1e97OLN/WTdlVrneJWd0Jd+mDgHCTmEuJxSyL
J4QzNhHXhZhWRGrNXTYY5QDfkn4t0vvDcpz1LVP2MobQo9XcoQdCLa8urf4u3pbryg2s0BQ4J76p
bmp3KVGdM/YJpMS4c6UqY2moARlkwaqo4m0kJgsVx8ykjAoPaRD2bSUJF3D2tabq2ySWPKSeATrl
9+W6cHKz5w3YXWz2l2pgchvB4D+qndFHCxo7L7cf0IzCtnJY6MkA0/Cq0FDK1BTGD0PV/XKuBwJV
XsGbeegul8gQSEZd8cJRaU25Vn3H72Jikaa2DmvHLCkTEIaULiqHqMphAiLBZLGsrET0b/l2qbEx
C6PR4SKGXwRzhn1h9bonZ2lVg5Yg+6jxistFpWbUWrCQwi3gsI3xYUjoRa0SqcxQZJiGh3bid5/D
7Nenh3SDW+ZBEAbyPM94jlbqtXLYVcCpUY/4mSnpDxE2EDiCKhAKeVhIwkyGhsxMRotcQn4qsP3K
LmzbWBABl+nGYPYWd9e4vh2bnaOccGbn+pdCZ/huZY07U3yUOaM6LpeUfmZABZonh2D1kUfrXJZx
iKows7Vk705r3vAe2o1wL5q5FWw80z/frQ6TThWDia0AxVgATRSZl9mCJ1DqIRL6DolRkDnFoF62
WmPVXWir5aMAi+C50eWXQh95naGDVEnAAqVIZ+FskO2zMUt3ESJ6Z7aWPxqybrShITtkVR8HH6t7
shEcydEc/UN+Li9kEzMjK4ArytNboFTsgDFRwRdiNSgLgFd2nrmyU7mcubOqxvTOBWTBxelSHJwL
wGiU8qKA5S+CCQyDOORqsNtxsM5o3Z50Zrgz9dCIN7otGQnanFZiDM5gpdZyeTcTKPaQWb+QDKi6
NCATJTbE4Tqvd7/u4GhrmOh4V83T/H3f83i7kPezXYbkYsetoqH40g680+dLE7lZQuC4oC8YhYON
+zC4jNiNY560ZuGtfQVj2+L6sCHMeDa8xfAHAFMhRJIcBX2WQitGLzF2RfZVzocPqVqMC85mCYhJ
MMe49UQ1B8MSRf/Q5dwxumGx0fXeAs7M9gD0HK0k5LEC9k7oS5ymad+IhkvcBgWc2om2yTfemric
O55mprcQSOcyoD0kxnPpVdikWp8jXp+iLWfHKGi5yhABR+tpcc1ZS5AzJcEeIhNWW2yqteEAxKrQ
CkMuJEeWfNsL1ZNw0D4nPL/onan8XzlKDW/1oTsE1HPtc7PK8zQRdIgtOCnWiondgXVrNFb7QVpl
i4nrvIOky7C4zImbuAqT4JEe64djiSpkKI3oZmc3tr9qULFmxxychuzKgyGaghVbnLXUAptpggJv
gs2YWojl0bLbATs5gTRd/VzQnjonniWejWfkMlynreGvhbvMzk41s717KNxgoQqbM3e88gK9QLr3
92p+x3VluFMb+K08j+4boXGziKwOG/wSBGPwgt/xXNjQmN/sDK79zAULAHOGPqWBMfSIyEMQ6ABo
q/pr2guSkXbZKVRzYY1vzhae1giwfoF3TimMvDwpkoMiAY6qfuljjEESwUAb3e2H1E7R1/oHbMO8
B2v5OvYjeMbWR58vWyVqEMuanROPpa3pzmGEWb5pKlgnSESW2a0nHwi6kLbwJuRT0qH09u/IP8iX
cU3wBwZDhdDJkjYWwFDG3Xk8lMdtr1heoN8cJmUuu8L2iIxlXSLT14TuO41C5/MmSsCsDKmn2eYd
Z6UxF9hDLSTHWPQoLUXOyaVWK/VVU4Xc5WH4OU4CVcRqIcbEsspQOeQFkVRYj1lm4mMlkg+ZUmwK
aWm1ilLBukYkcRK8I1o0kNk+lXUi7aIkGhszzs925VmRhkanr7p8qSKdIwdrsFjPlbBah3sC+zix
HMSFNACHv2wtwUQF+iU3UzM0R7M8604E7G0uFdpzApxCMgIUqiSuO580T+tNlRu7pR2sUqdacBWz
GeIUh6l3lCBTe1UGaXSNqj4veCvc1McqKOtt7Ti2Eje0+MJajjRzXnAKzIQ1scZtjLHjG1PHREWj
K8DFktjmIucUgslBS61Syp7Spl6PDs3xpbW/bizeSp3lhHc2u/+BhtJxX0nqoSrFogJB2QnqOKN5
DKx7ySg/KE4M9qkLBj7nexVJRZsEaok1SYa2XtT9XUe7rmrE25EeGVKAKwh9YXvcYCTB18P2PJsW
TOCeGm6TTl4d5w2RI9rkLQ1MgiUsL6OVZlefc1e3azu9kBIHHl+wSiw1/IPFAuyq/SD2qYqeoMd6
1FftgI6vgIasUWPNwBSl/EsSZYO1QCiNWaxLmUIxwRmv9iNC3qB5zm/Sq8JJXdqp9O6oiS/Z3pxX
mUIxYTpuRj5KKkDppac5orDbSDTNizV/sUdPjekVVTLKJBX3oekLVPZ1U6kEMcG6VGPubOJoWy4z
RmfETCpwytQQbn2bw4xdcPqdU7pL26CzZE6wGU0ta1GU0PNuzKEfDV/RjSq5HaMPh+U2mzuCthcK
Zdb6uq7LsUfcoLYmjmKGdu2kWzo8J0Z03huhOTg69BPdXtWUaf/QWN4hmHNp9JoVGt10n1hifDY3
qB26oxxcmrAz1SEz1DpbSIJmmTmBYNy1qtX+LpQwTkrb2E4axRhkxW76pakVPekrfZnAMPoi8omc
BSkoqe+StT/a2QO9YaSsw7W40Uqr/SqaqRXYSxXAbCdqykFGV/QuDJOyA650Ses57NWsAkexOvRk
Spc2KpYLugWOsopTRh3HCViyNLGlbURAqnfGqC8wlJ77AD/Zjeia04JajACSrGVHXNUr2SV2tFky
tdkYNOEfuyxa1GqghFRu6jlxRCt3VXt0FYOYdMaqLu5PLCg8u4OdCXmXjwRwcYO1kVYww2GBcfPS
wdwelSHSPJHxkUUedb42eo2JFqXh5Zwxttt6sQ27hELpnMSXAi1rfUiAItVhaEaiUK5StVXPEJTK
BQOeTbjQK6clJsp5IjIWHCW5HHEdDdzXufFZMuMN7Vton3R44Got30aba9+SF8LarD1jnVzQwUr0
sRi7wrXUEuM9TMPlUoSQTptGxH0n31D95p+0ZDDre4FiB/5RLtbocQIqWtdrxdWN5BOm/Vbro2ch
OOpjebuk9bPSmyAyZWjY+FnbjECss09hJ2Ef9Wpx1raEwaQFuxolo5wiVvcxvxLks6wqHDH99S1p
5DkTShhtl4JMIiVHlyWCDo2sAHOOzKiX+DVrtRMURtsxxYG+Z+CXUsWGEkW4/nKzEI1ns6gJBGXn
xKCEsvMqogMiWAsDrlASJ7WrW2kjWtm5ti5s6Y63uvP6a28LRmwhe12KJEvyYkJx2Qp9UxNwslZb
m88SI+tyu8ei5GFCCZX7K8eObgRuUtBLNirDy76t+Vwsqedw1bvu1Fsnxrhp7RLbgtnpUu9xNopM
wBiuVlk96iUBWLLuT2hN2G84V1hpC7vK81F4gsMwTwmjrPeoGtJcqg7tjK5mZU6JDDE6Tgsjdb4m
pxpvL/By3kn94CXjGSulIH4uU19/rd/TxTTxS4Y9IeJK9x4yt926Nvnj3ZfDqPOgdOUSG/u4Hc/k
jVKptAWWtlrTz4kbcw8Dp8Mu1i339TDOzPIdte0fQIyXkvghUHMZQNw1cQKzQIDm7eRc+qQ9qLfh
rXQemo1FbP8uOy1P1TW9wTRsZKt1tLOl0dts23x6Fsab6X0ptXVEN2ic1hq2uM6NQuce69IredOf
+otN86f48tpMfhDPOLaWR/BpQgBWNm9yhu5w5+HKV54Gb5LruXR9uz+ON4HFryWDD43cITa5TS+C
s+KqOu9WS6Y06x90QcCeHvaz4HP3HRStnJtdCwdV8BdpdxmpxypZmFjP7TEoygSD4XIieYOS0Lgk
uelZzpspGitkMJXzzsLF0EuakJE1t17qYM9nGBNchtnJiB2GMQBuZfe5wTWGf1VVRnEdWX1qVKKJ
zdrE8D/55u48tBZXKGad1ASd8YgZX5etFgM9Jpe69ykvbpp+HWQX+u6i747FcClmzqwT03cECLh4
IBIVW56M24gz3KtWEx315cZz+cv+rrMJXoWQm7H79F8OFsQs0fUvwpPgSjZjByHHoRutSzo1m32j
PQDPiXdDYHTAnEQgpZxkAjpA0Tq5OL3JrNTlz5MriueZi4kW9UysTU3RmBotitVsGGSgSW5ygSt2
dr3qnPwm2iwq1JyPRNdAxdUpTQGjGWORAm+oeU5sTO1U2qiCka52rrfWK0M+VV3Fqc6Ty+y2OQ7c
wy6TsusVgVhSwxvGMfrCpch9G20LTazrAPEgDks34Nxg1yMhghY394P361eOoEUTMCZDVnokC2UE
sDIS73Zx9qmNi1tRbRfqmTnrmMCw2TEmrn4oyFDW7ER0MFdbNw76x6ulLZY590YnhrioJWM6zvZ7
srzROLHGlFIJa1ek1h+nttdIS8n+XPpDe+8oZwRsEqpM9KzLso9qHsNx3NpwJbtf+SdPF3DNELuf
Szkd9Ryv9GECxqhhVYVIvkWA+Xyz5v1ko4bVp8MqN5vPTQlifHZQk4pXBLpUYPG4U5xZ5Jju0w2O
aCeXSw3ApybtIYoYT+2Netf5dPSPBT4rSU3RKRzk5JGVmpLV4AIEf1Og3WkITu6EzvLiz5L4GF/t
a2rUa3QjoMOVG9XZueVqvEzX1Emq68VX5szKT8FfWoeXauPGtspQG/TFLhsLVL7eaXKjbYbH/DY2
1dPOGk7INsYOSvzlsDSXABnydqofBzsBWUcgPwwJun/jUmN1CYHNyEkTpW0KleTizwK3HqWFEcas
u0C3AIuC+Jsw1Kc7FJM6qmrTYehbmjS20V0do3M0YFs23I1GnGPNWtEtIeadUliaIM8H1QkwYwe5
UAVVJgBYuCR3VC3LtX+FvX2nPS6u41vysT0OTdHdrbt1C4VdNSe4muR4V9HnaimNmuUx/RuN8CZC
vA6C3UjYycXYtR6mzOVd6whf0VQwx4/lqoVZ5NhFiGz/fGl9dzbyTCAZTxP7RB+KHZYAsl3E1UYb
iZqKbey8/FThL2t+kJU6U9Ydp6dL9eSM31YxUUeDBtcn0UVmopBUiLXfphxSxnQ0STSYcu+vkzqx
ftkwVEJLHmS+eEeXwqht3kiJ36Rhh20w/hZjOFsblevDELOUTCBoTjHR3ED2vE5JA+ycNdKKC4ld
N6OZpap9GGbmFhHMYoLD5Fx6pca9xANHwoWbAoVqfLJb09708lL3zG2xfSwmIRH9WiQNAVbr1AKK
mHadoW4qVqkrnybXuh0+0pd/EZRRNbaP9Bs9h98uzKX+zdysAzTjnSi45k7f9c3yNm26XJUgvuhE
2WRWFhicma30FFOOxlIj01u1Nm4Umc0X3Al3lCsP9+uO6eXFBd7PeKe9czC8jyMx5lDV4XV2pnfp
r1DffEms8KpzR0PpDJIauHnitlftzqiuucheamr+RPY/+MDII1ayvu1V8KFEsM6vyHF4Svvq1fny
aGdOnfGiVLzyjL4LEC9j2FdnHdW7UvojWC6nlldcddWnXpOMwwxdAqGfT2ym6BTJ5ySApI1ojEph
5IHrqc6/B8IoD9+qVY2ggcs6aXA18v1nUhWPmT/8Axi8p45g9wNswyrVPi3liBssXC53pt+nJznH
rdWkv0R7ZEEH51RwCsPIpQlTP+BEwND1BdoSex4VLZncnGSQtmNfWZZwmV9nAoLuZxhEtIBR5as+
vOGrdbR0U2weAi8WxOIR3vfB7piMWlO03CB2pliiw1be5sO1J28Py57Klsk3ob8/MBjZY/28jQMd
GC1yvsr/mJHcaPvECLmFoL1EDOMZxtTX8rEAkId3ftXBMUnla130FxqVSyiM/Tdk2BHM1RBjohWX
r3EZwIgT8g+McsozJiTHWholJQ+QVOlhM4mRS5mJdyAuwFBF/blo8KaZfXupIyEPwpzS0n/RKs/E
WxbcfyB83H1FkxOv55RYBYt8MsYYsHWm3OnteciTxE4bf2eGIq7U8FJZrQ/jzUpngscom1/tvMoL
JFAUr3L/Wml4I+GX3uGxBMIoGhlTPhJSgPBZbidlbykeXlLGLyyF0t/ySjgTUhhFq2IZ+TAB60a8
Qc8b1Y9y19RGMcpOrHj01Qjhl8O8m2vBQ1A/hMVoXdjraSZ0oMtP7fgMg9VjvN/CqVcCMZTG6LDD
1LrDardgtofpRMq9r4RVru3wehmg1qV0Ko9YKvICjNOijS46vrSwPTqn8fr/Ze3KltzWkeUXMYL7
8kpSW6v31fYLo93HzZ0guIL8+puQz4wliFewfa/jRMyDJ1wCUSgUqrIyMXRvAsPPJ4cE/8gxFNx6
GpLsZN4nU+ZXVFbTWVrOsQXBOaaa9OoA1qGgMmNfH9BKM7/NNQmmKA0NaelgyRUx1cWpb5GWYVbg
9OONqkHINPH17IiPueYbGgBVg66n/aUJ6kA+3n14DZy4JWpjOrCPHhClGCYTT3Q0Y6ooqWe8EgBt
maxnAtxt2t6inBZkKga+0j6kEfGtodv1ZGW25VoZ7kEK57tZsaXtS+8ka4POa2oad51ebyeQpVjz
XR39YCwNmuZ7bU17Ymt+2T+741c62k8Jeu/AhoRec5f0uT9V91X+NjV90LdPc/dx+RSceQjWh0ks
FFws1FNNV3DHJO/MTqvhjomhXTOzu250WTZ0DmyDDXw7BD64ICYWhF2LOoCwqtJGOnTTXJuBtrOR
yZIr/rw1P+YV0F933sYKfiN7XlrdsWXBO3PiqXMXIaewb6qd+gqcUqgEph8/k12M5P036tM8TIn+
gje0DY0tMJid8fNYrKdkYljreIWhJ33FJ/EtAGycwLhqMA0EkMhtjAf1uJWV7s6fTofP/Mu0fno4
gPrPa62H6fhd+4KhXBYW9/WuWfPxgnajrzJABJxAS4L2A0wb6X22NfcJavSyl/15YBV+iJCXKiXF
dxnwQ5IdmtLv+VbDtHobNns0bgMrMF7Qlgkvu/FZYIBJpF2Y9zQPLOPC2pkFeFGaeXg7dPSmyl+G
cXoeC8kVdWguiJuLQhGozxCBgJEXDotRp2ZnpbDSrmJlpXffyzTIt8XaW9VbwMTQNAavGwv16yZQ
Ql2SifFTIhr3QDBhacDyoQ7MP8HRy8XT067NK8aCln7M0W7sVx1J/GGSlMMWjgyQ80Csg18WFNQq
//sjM2aiWFWqRqhbOHRvttYWKliSrGXRhIVVoAyDerY47uWgWB6Zc8yCyjW+jdFwNxmy+aizawmh
BmPZmF0zccPrIkgrtkriJhQm4g6D8No90zo/6kA1lOc+s1uJ9y1ag4QHAEcunhUiIXs920riVjkL
Sk8NzS5apXPvU/1HonobatH1ZV8/f5NjcTqKE5gIwT0IJrDTLWozNGw8u8T3i+YXK2b/DM70OHX1
Q68PX1Wmr+dZX8fevK4N50qrZbM1C2ftxLwQzp0kTUD2DvNEV8Ni7sJ57HxN1tqVWRFC99TZox2b
4BdjjeUTsifZRiu9QPIpeSgSDtXJWoSss+itZhw8rAW8j/3nHFYh2+o7A0z+XzAuCmIN2dCIbFlC
0ummQ2kWbsUCFZXVQbkbZy3QHckZPm+xcA/R4SNgJ+EPXeEtDabJ3sVjF2iDXb0zwviqO9SJGgCB
5Fwhi0sCUSKXW8fchsX//ihiACvpgdQXfKB57+5BaR8Qt7+n9ry6vFfnJTm+qCM7gt+RbJpMLekZ
RtcM3/K1tRb2QANhljpQYt8OrQ0aSLfREz6oj9rkJu58+UiFbLGCWzYRqRLVxmILrdmqKTQJaFm9
ZSaVZO4yO4JjJm0/jNCUYAFtrzXnUcme3FnyElm4UE6+p+CKqVeVSRm1cBIFFNOd4WxJV760SbFp
lGpzefOWrk4YA60gUKaAkHuCsdkkXQ02Khb00KcItQZpEcj1Nx+lGU73LBg+x+vxLlt5X/tY8uo/
x4gc/OY/pqHxd+qfo97EHh1hmq6cO3cDPu9tepNepZvk3QXmCcTQ+2Yja6ks798vo8IJLDI7GtFc
YMGIWnY5fRnNH2zcSj7qQrJ59FGhCnK6MtcYwL80ovxTYByGs9lp313weLwVe3qtBcWW3Ux7576I
A3mhfukO/7WfZ0w6eWXrZpzyj9rFCuZR0lF/0kylkfjNso9itg5S9eBD5cIxx7GFTcxzChPHYKwn
n+VfFfKhOo9a8kPyJZeX88sO//ujGJaXcclUG19yupo+p5UBcEtOfQzjPigP9JkP7xsyFtGDiMjZ
3cPnBv9dG3ehI5sOmEOowwn7q2va+g3mJrb8SBR3mAK+I89t5ucbn7OXkxBUEY8Z9fGu/ovEmZMu
cYpqnleKE5927oytbiMIZKCo7vp9CgaMWbKJi2fhyIYQuEslG9U0b5AwuCBCB1U5plX8hFmSy3zR
V0wbV4TrooMglsN7t0tIPFAGzn7nPS7pdVkFVedWfmJSyYoWD96RKcFdarO0siqHKbdh9g9QF+Qh
KA6Na7MkqeGP2TztFKZqYEgGCdJlV13+mAecI0A7Z8Q2udeMkz3hFuwcIIvVb4Z11efq3xgB1gvz
AJCHAdXyqWvONG67yMD6RjL5fffa9O9GTCWBeXElv4wcKA6O/H9OxrIcOrhFqYwrp3woUVNpyNMf
fS6Q8oEjEDxcwA5zAgux9lCbM1EdsB0FpmWtWbLXFbJNMZt12YqI9oQZsNSCYJijt4C9cIRIDCiv
R0w39fwR7C6OBWLTLKzfhsavXs11fdVXfnYjawCcGYWyI8yaaP+gCAVuGeFcTfPYO3OeZX752b4r
5bp/KNbufd342uSnX63X+VtDfWiRXF6rg70/Cls2t4rHLwqK+MMVmk59I+diNl4L/Gje93escUdf
9/SAjdVToc13WjdJzprgJrBnQzEMICuu0IteurDKHpzmBpvT0i9AGFo5zjev6+7NJpZdpsIVADu8
GGygQsVluKGbebquMvJyl0bo1NRf+s/xPQHaz8UwVvE2rp2r9Eu9kekfLRnEGw5DKrz0Br85NdiT
wZqiYQZOdCKzrw7Tt4b1u8ubdf7xsCI8S3n5F7enmPvo5mhkdQEbpjP44Bau0fXM5fwZ5z5xakbI
drLaaFgzw0x71YXZ/QAk+W3yZbzFBOuV+QwNHPepuo1c35xDGeOPbIXCtjWF0ukxN522g/3P2Mfx
ztOKNPfLGBDAy19zecd+fU3jdMcm3Rr0xIStzrh26Jtmv13+92VrEa4Vd5zQ0Enx78/afWPsjOQm
l9WwZEvgP+Eo6NKoBriCwoSTQIcl0X1HdtvLLAjn1RpaezYabsHpU1+x+zvaphK3lvkb//vjVRSk
Zy3fCAUg0ky/Nljl9yZmF8rKh76UZNtl2yJEvCTJ4qlQYc2CsIJZX1u0CbtMJiEllskPAej4rArx
IPFMKLApU+En1/qVuqIPacxpm/lgrRIAPwisovsdLP3u9xh0ipc9T7Jp4l0cEZUM5QDbZj2v8tz1
k8qQ3BtCziQuT8TZgePTHawYXxHSCrATx28kGVbaPLw1Q7dhRmyh1dFITpT4+DuzKoSHOjfVcjax
sANzKkgidxD4CLwYuX0fFq1vryEJdyUH0kp85oBjP/LQLiobkkxYrdq1N1qd+9DsCnPycHnbFq1A
6xKqHxy+LWYAA+sdpXBgRdOYj0pWyKzKt40/q0X8/IbogDnQ1sR7RaRoNSKdOKQ1Ed2Th4Fdkxzw
J1MWW4Xs/cyIEFsjOie9bWBqwhqy7pZNzabLyBZvlnantZqkQLboixgg1wB1BtxIxG6PdqG3McOK
tLj0hwTKimrv+rHeQCKuWqleetPksjxGLNv+XOGRUeF808YjRTNwo17m7ZK+U+uAdS6Uveoa5ayZ
1jdjpdur2lbjnamr6GzqarpzVTZIch2d38enORzu618/RRzIroaRmAoQir66IW5Q7+Zrb12sY+Zn
6/FFWdGwfo+fMzBDQemJt8mScadIUPqLrnv0E4SUIe6UgdO0Fz50LfdptqkhxoSKviToiL0o8aOL
jYAEF2pHG6x0WCf346f3QR6NbRbq9+5TdovzPz03mz+cDDjYhBAZ2tPojIPeki/9+OwnStnlBTLJ
waD7IQXWqM3tbePluiRqL31D4OVAPg5wLCYEhKuWqn3mJSWCW9ZXKzcqg76qNkUjY9BcOprHZoTb
1tESldoG1qOOvW9kyWooYp9GLwWTvTuXrqFjS8JNixeU1vc6LBHX/jYp+r3mFn8RzI5NCKfQGN3I
IhTfLK2b1s81AK+bATJ7VbG6HJvFkudPN/i1OyKdaqUNGosILHVhMviYH/JBJ5EH2r6EEMP0xbPW
5B4VzzBvfP3xsm3JdxTr/45WOOOQ81vPc95QIdwlLHv5UxO4DYA6RCuS48bFZxkpZ6OohyL1aVKr
jylJHlow0n69bGTh+oYVYC+gAwxcKHAsp0eJeJEWGzasNOFaBTQo+mpCw8KAvibyoWzSH5nyZIF3
QcGzRhI6zr/hqWnBF4cu7QkFCa5PvWFeqQOtV11tS8ER56HYMy0ISEObFhSiUJ06XSEk7ojeK1bi
cyJHN0VxOt+Armajg6JPTl7B053TwH9qTfD+ukfJkXqwxrlZ2fWsH+wZG/BexaG6lVUXF+482ENX
iA/lch4eofY+lDmN8f8Az9su3jbAX0BmpQMMou191Nwl15rUmnCnWFEVu4kDa9ku3bInTrnThqjC
PepbGVr1PCZ6GMYCVR665OAtFQm0c7t0LWpDXDV1lChsG+L5BvQQth3+bKo+qyXNmkMGLu4cqj2Y
0YMgEvjeuLseXSqp26uzB6UHXzH0B8Kmrw3ptLB2EiB/51XWdg5u0mg1aOkWz7o/RD4gloEqDIUd
EO5wxWixVmHPJckYA1W+vmnzrTPfRiiSg1wX/FvjB302yV1N9vOKF8plr6+FOHpiWxyAUxzKIg1T
ij4Gm5PGt6xHLbqj0ZOFlIWDkUvL9ikA8ElyMxR+5JtbqWOdX7T8J6C4h0kAfAVRdQukY82YxJDS
40rVLnspV/PWCQbowJWgjQ6qW8iN5WuZHqYuM8tP89GeN7PuzIMHlkRMGeO0As3kDyZ7N8J5a0LU
oyrNN1Tty525JrtqVd+WEEmcXyv0t9LwpZPmNeLw7b9eAHY+uD1KZJYQPchoRq49QN5iQvRQD0XO
5GnAU8rZkLX6JuuhiW1s0Z44ljRPeU5pD3tdWO+qf/pNuUkR92s84zby1q5seSLXpmliHCvTYM6G
3jzaFFxIYfDJF/dDv+ZTHjIo6P/i2f/9nrawv2XTq04TwyA8+7O7TrfONr0qA3sXbeeguM229Kl8
UuSCMQt3Dtz5l13hreV6s1ZUHWff3JWPnHniYw7qW64jIsOCLXvwL0tC1BqUeXRNCksE/MuBUmX3
UazdFI3XSlJhfk0K4dFCxg3eHcxOg/tTuGhyqndJSXBCZ7w51lGUP7Ok/FDKZNdGFco1eeMFc+He
X85PFpd3ZFW4cHpdJxUI8nCdsgy1NE9vbWi8Ak0axEOeh5eNHXBRl9YouEsLNKg1lFjjGGjA+Ky7
yAdh4JrPBPNDWLwbK+8z24Jjjr0TqFQWj+ra25i6727H6/QrCnE7uk4x7fpXNy8+P9JBtFkwvyHO
nRZeNTVlhBid7ZpduRq2FPLHwDmC0k928y7d8ie2BJ+C3lU6VEmf+Hm2izY1uAcwk+Vu1DUJf0Pm
hGeY5x/918q4CxzF4HHuNJs4WBld5TQw8zfwhRrka1vfe83WMYL81qO1T210b4t1EoJiisuupD4I
k+D0q6nOwhw03Rz5Kf91yxHS4frTUNjkfYTTX5d6kK4ZNcpdYgRHXVjCF8BPeYekB/OrkJ6+7IIL
WQ9g5L/MCRcAOCcmWjgN9/fmCxu0lQfdy9Z4twqprg2PQWff/ZcpkTTGqcbWG3OY4sweRRvWa7bl
SG82B+SeQPRdlqseyliXLAqH2Wi6npgTLEJJZ+Mod6zbGe6HW77FeJDOzqODGY7ajv28xEMuOkys
17fFdtBvQAfqbiFgkachanHTExu+g1keOcFg+w6AoTr+u9dYaH2mXxT09cv74cE0caf8xiW26K9H
300IEuhhtX2SYRWcWKgZ1Ufzlf9aJ2ivO/OrU2xL21wP2i5DYUeOBVs+nEfmhasl66Nu0g04JGfM
AB8CJ18IIdx59ec445/pAX8Y4tmEOV6RuG4au9lK2cH5gXUEw1VioIAHCAVPzeryTTMe8swvoDsh
JdxcPnhHtoUg1FpzNXjNwTa4MJWn/7gnlM484+o3Iiz/B8+888igEIegZZMU5QyDPAVVzFco9iAZ
6sO4DY3P7tGw8aCShtrFW/XIqFBgqvDe7UgGo7hBMR0AIJPhF62yct9bqHIDX+cXj3Wxs5UXorPN
7wyFLhTwkHof/QShAtB42dTG/EPrm/G1iL/PWb9vW79ac5kpYD1sP+6t62T6nXx38SxxvTBIlqog
MhK+OVHB/hm5HGW9JrcV3Blwdi9woA5AwzGsqpDgf5RPU/q6XM4MjywLH34ue2Ygl+C7PYSoXo58
D4pr1cbCGS5Xda3WA8gWnn6yrMraQf+Le/9aufDVVUq7qlJgP9v17/xS4bea9QlIEgCkskrL0tuW
Ayf++52FWywrKHHipP4Z6/mAORQTbwkkSaVSiXzHzk4RxD+Bl9CBQhQrpkpMdQBvYYmto823qXnl
5SQ7nNb9zP8DBSpuadkLdunWhDlOy4GxpTN4eNO5Xeqgv+H3wKS/uQzox5ky4HY8aoIWoM0kt/Ri
EDa4sJcOHL8GVcrTrMCyM9OIojTxjeK5Zlpolc9E04J06J9iUu2t0bm3qy4wjVfLqSSJ+NKZObYt
BMZ51IrM9GC7yK5nV1uNyp1GrjP1YZpl6G2ebZxspqZyZS/XBSs92AEPDdWj1EzPa8hhV9anuel2
GIwHNVOylesGH2qMp2Y4ph8VFwyAQdZI9JmI0ZZqAwoM9tCs7YreEd19Ugv9CviYcKqqrZnqX6vJ
vE3757hUfWrtqArAdXxvm6Vvjk4YARBRVU9avk+8bNU1kW+V10n+WDhbHZkj0byg976VI2hGmiSg
7iZSNWQcFnQzR4DEIRCVQJhNfUodtlETZeVhlqzVwg5EY3Zy75LBZyXkiw3me9NDoVv+5azvPBpA
hRvsXyhzwYMx1SqkfXHecKFwKGnwOgQnfp6yPedSVcMmKCEYJ2WcOEv+Tg2KD3/FHSI3dWCQrYtn
G2k3TqmDyw6F2J8BT8orxt+HwiYfL1F8+09V1Lo5X2K2i1skEWRjrQBf0G7kM2Jn4UBYnJChRSWY
X2gOfzJAQ9CVys5VXqdkuC46NZRsnOw7CoHAgMzlOFn/blxmhJ214nmDGYIi3JgD18TQneyNcF5G
EdYnRICqAIKl9mCUc5LaYLFPALwOIK4NXH7+pGEMTRJyztuZsIhehAWFM9CLQeLzNN7VugHuLWuo
ffVqnMECNwXlI2enszPIvEFKFHLXecgqPEiR8yK8DyF9u/ylRTAvUIanP0E4IpQNiWpH+AljgKEO
Eh+U5jjlYom4gfvFA8zLDJRVG3J1n9W01YCNgiKxLGU7u+BOf4d4cmz8cfRkhGzS+ARC+ufMegFh
8efl1S5u8dEHF0+L2RaUTcphtSxMFQs1iHnLl1nO3poLqINeeSexeXaxQLUdE3460KigW0MJ/HST
W9UEVm7KO/Ssx89+b9yPV+MKHK3Y6fIGC+6LIHl0XlVpMnaWeaOPa2Akjve7wI0kTndN1kQwZAXD
QBkFnB87G/883wJGEveLp2KuEIYcwYOViQ6uPpSf4Fkp1vV9u6k6nwvHtZAM+HNZBJwSzA2AWVtH
ix242MNT+OjmHJIMkl65+wkxTt+OPN9i37LKkRzL8+adwbEV0NPC+DlAKp4QCAaTjMnk5LFfXOPE
5bvuGdzET+lLvcVLGkoWqF1Pz8OLEmqSstzZjsEwtgp685AIUUGGduoqYzSVWurBcJO/OOZd0b1I
fJH/Aye3BQS/PUySHJTxkBoIpQKaN3E3dR0MhCx0C5/TzXd8uBXN3o23k6atZwXbQ2oMElWMFIMI
UGSHrKce3LY27GUo2Fp7LozDw1r9G42t82RcsCV8vDSzBsWyYIsLmlvbYWtsNIQqeQvt/GknWBJu
p6Sd1AxFzfhQqvC67YEDGV+xu1V1f9g0N/2dXOfkPFILVkWvNKDMrHlYH1traxPNZKSq2EWINnrd
jneUQMi27kB4toogzVlsu9x3MOa7lkXqc/g2/yE49kDiQNcVce3US/nsXtZFh+VHUIuHyku5a0OU
aR55/CSr+UtmhhLHXXIkjEqjSIs0DnBnIc4gaEc2BFD45pa39Ioc6BNcn/6GjPHi9oKl1QAPIZDH
ti4EbJKoDZuSEaN5EJpQV+YqhRYKkIxXeLxCZqK8k3c2zlIrHEWofroWph51DOALe5tFBfWyNsLg
/RyvimIA2TN6YooksJ2FF8fioGr0RPnzyhaLrobZZ1bGgKJGUwMsXJhnqb5L9om7/kmAcXj0wmlH
1xHcTqaQTkCfOVerPAFsEG//V4TNsH4q4Zl9mFUhr6rLMEvnu3VqUezU2603ccb63PeeQBqw0zED
1d/wftuwgskGoi6/Uaw8y1YEo0IczfKxjGgMo+yLi2ijIzut7ng9/1+jyer/wagQ4GZn1Dul4d/2
dVw1OzTR12AgPRh1KDJELlsji+DWgmceb6glxLo218DW5ca53xDoAoHpcc+FV1DTDLPdvA7JrYVU
2diPUNKKHqJNuh1vNB3zSzv7qr+1tlbJZYPtKyibhDW+kBOoaHKVYQ32NxTDb4pI2YDanGfYoaJ+
M0OCAu/88qJf1wD0/nwzydZ0HsCE3RNO22QnkQYNP3BTQoSiuPfW+RXb8r2bbZ/7qHzvuNufHQsH
tAQYtNcw+iKElKw1bJrY+IqciqzfdLiblE12Je33n4VJvrIjO0KYVDPbnUsDdsBG5s/XRZiFzZZc
Q459I5tfEMeaERdPbQlH3ZmAHYkpbCXX8zoGV8Ywo7u3r7f02l6r23jdB0A3QU5t7YTdmo0tXg3j
PlrZsqrRWVJz+kPECKCY05SCHY8vGmiDHe9+c7IU7cpY1Rv78XKEE9lKxGWLKZTmRUOnEVjjFU4t
xMAUislRON7MyKWirQtNbhs9RG4bkAw0K/htAaIra5M+yVo/fDtP3MoFhocDOzCvy3N8YbsxokP6
0smJ39mNEzhUr9aGSpSV4RY/CleNHmNClRVJZplSzdlNAsNIJTEB5IC/D+yzpykAMY25cbsSISGC
lJVSkec+slh4+VPLjAirG9kYxxY3glJavJ2gAxjUGqZJL1vhP1X8hui8o86JlN/G2TldSklrT4G2
GqiQ3LGy/bLr2ffZa7UsyIhSfy+jOnnqxpzKmD6WV/fLrnCFKCbk3TD4SXxwG5lbKFlaq1Fl5tfL
q1vykOPViXfGSNBnYrCSdgOYX6BxEQxs+sC3+B6PWhRMGY7mn3LIgngK7oF5NIdDiaFBKLiHM+FS
JilujMGrWmi6Rbav1Eq7+Yu1HVkR/MOEigyYTmHFSdHMpT+aEpTHJA667HNIyrCXDc+eXfqHVRmW
xifSuFTeqadYpFHHNuGrAnCUdNHaIfnrbMSSR+D5QwZ2QOGHYwXEmg79glM7OMYe6Atb4sfWUOQr
ZygwtFhjcve9Tpxk9McyU4vAqkDV6eMJW7zPBUme26K1O0nCuPBT+LgkHm58TAObKbhPPBvdgFJ7
7UNo3TPCqS5Yuam8qARLlBbPydotTLu/ol3q1ivd1Wdybzl0wpiKEcWWrJ57lou4wIujje95uoW2
liNsgFMT0E6ztvRHt9W+xhk6pDZq3086GZLvkQoQ3WUHW7QHeCsXjoD+i/gc7yaapekwlH5HYgw0
GQ1G4v2u1qF5mpV2+YiOtJFIPvm5k8EUV0zGWDtgEbaYb+mzmVUVQFzgoUL9XKvvY00xA5s1z5cX
t2iIUzyjHIBRXFUw5BJmFcWk4O4A6qYzk5cpt6lfOY0EALpgh7eQTJAz4Yljij2dIgODxaACatKC
Tc3X2756azGxeo2xsf4vTME1wLcAJJUFYs7TgwMJ+6JLC+6tTe1+aDXrfdvsyEvdTbJW1cKquK6T
ga4K1IUR4k5NOWNluBMxc78uyh9VMpNwmBqoDyim7Ll9fk/wkRc+wIS9wjNRuCfoDEE4pnu5P1Rl
fUfBNvrQ55Mnm3I7X5CLsSIDI1kArduuyC5Omdribjz4etZcqbVdlr5VNRjwBXiy/mMnhzEdyTB6
Mxb4RgXfo9msQIQCBzn1uilQmwY1KGV4iqMs2/6pl4MIAFNmKKupIPyyhZtItcqZ0SwpfcYitKTm
dO/MCh6FbSbjTT/PI2DJUvlQAahiPJF6IB2rNJpMbslBHDZK+pIU+iPYoJ76pB4BpwHa7vLaJBYP
wfuoGFpH+pjGNQbMU/LPDEJOUsVB1Gxja1PpsixpyT2wKERTnC0+O3Hq75FtJZU1EIRes9i74Cb4
RtzR25fRJBsnPfd3F5VknowBrQvyFCHIDzBeagosFS6Jv5dqPBxyssfL325pPZhhB+sZrhPQKgt+
0VvG6EwkK31Py9aQS3BoGioYp7tsZWmHjq0IGUpplRUCBXaIRcB9tcVrntpvE3BYbaTtHep+v2zu
bFG8DI9Ph/PLSQFcwZwbjRnobPTSn1P3LoogH9XXu0TTXv5vZoQdqvK+AukAzHQWyJCK+qoyxlWc
6JvLZs4+3ulqxDEktTCJRSIwxbt56900TXqVZWP1kQ5OfkPLyfyWe1YjI4k48z6QEamqhpsKQ6Mo
Y/FPfHSmyNg58HUD9PRV8YTOza2muLL6w8I2wQYyKhRWAAEQb95ZG1M1U/H9zMZasf4zA9FyFqfr
y59v2QreDlD11HVcv6criS3I0usFPh9zvkcEyLK03idlFV62svS9wLYCokI+xot2yamVnuTdgKk1
+AL6teuqiaD9RKLhy99YwddyoH3B4dKnVqLac6HACiu1i+nykn2QeJJk3YsLsQCVwmAMHxYWcodc
6ZTcJtBJqGcKjZ3EagPbHN4ur2NpTw58K8gmDf5AOl2H0+gN07QUL2ZVza1Qp5Y5+9GUNkBuIuGf
Jdfs0pqQcDkekiHAH8RQWkPiY+jLvPKRwVQP/ZDZtzVIIiRWFs4pJ2JCwdzC9Yfa/Omiqho0Zq4C
AgOd5PUroB5RCAkUkLmUffZspHZf+uVE3Ze/+JQGfxabSIzwWjq12jZd3WVRDLHy2HvMU0BWB/eq
m4gkpVxc3C8z4h3LaGwYhCYVpi77xxZqdSQ3fRbPYevVK6i0S47TooMgyzMhgQRWHhGyA/LD3Igm
rGosjFjFxR4nkHhhHh59GFuUGFte2y9jwsahpNTEJqZvfWK0KA0oGwLWZiurd7XLdl4sGV1ftAYy
F64direzeIYtPVXypscBG81ZA4GyEqVfMQOcg0E6hpyb77XEToIZr5VWcgsvflQ0PA5dCWQwwrXY
TlMfMcw2ww3rH3oN4aKKlDQAt5csdzl7MOL2+MkOy6m8zsq8XaqmlIJhywe1pPJW5nXxnAL10YIS
oOm+mQPUKv4iymM8kdMauVy8WVgbpho0ddLgMJkLYg+Luvl+aAtgfyyPStxl8TOCnczFFgDKIDKK
07JNMGRXg6iE6PHaSMd6RfFuDO2iyP5iVXjhuyBddHB9idmmOikWo3VV+RPYofSEvbRFdQvY8sPl
GHJe3sB+QQlPB5OdCSYjQzgBWkJKtKgRunrXa74O6mCGOsb7w0FlzSpqKs1nldbuFH5/OhN7yfJ0
lByLpRh9/BOEDUT7inUQi0INeYxvUgZFqajobEmIXjaCVwmXHEWDUcgFet3IGxSGYYR0yR2GXs3H
Jmt0SUhe8n7O7PsfK8ItnUVprDQYLAKphx2UaOw4o7LWyvxHbkosLbnisSXhNdLobeYp3FI8aL3f
ueQOVU6MjhTxt8seshS0wFutAXiLqoIl3m0dqDAbTYEj5nPz1DHF9pNcLQPaVNGKjs2HRfvo6bLJ
cxAsnBIREiUM7BbatXzxRykoTVF1sN0agbIpAY7vKWAangkqXCMO2ypbl4oCDVwniOqKrV2TAZKl
xvb28q9Y+sLosmNslDO1IYc4/RHMo5RkaVP64P1/6Ip8N+nsKZ9kmLslxzw2I3h/1ad50sww4zbR
GKY2XmA2syQE5ItrAWSaI2FRDBDfenHOSlRIO7yTa8q2I9HmsLfREsldO5XNG3MfP+kmYPNwu+mo
3h20dPgZOdo8PW5ZXiZ4P4DHUbN8szXJWlGG0Ucc0X2TOvOqdRrFL0ulrbaTMqvVF5YR6lsgml0P
Q1vKarhLq8eLEPkELl1kgcIvctKBDrFt4VFIei0A/1S+7inLg4j1xV84DcqkgLkd4Fk23+2jxUfG
ONqGAuxwUad60KNE+iMDIf02qaPmT1lY+HcGbSEocKAfhSbYqSkQsYMRvYdmcWSg6pZ4Ww1ULFWm
h39+DBzOqgeiCANPHOEYGDPTSG2gKqalg7Zte+9VIU6xcQwiWc855owvyAPiBI8oFGNFsB760W5O
JhUFCa9Ral+LVKguJLWHmWWqqDexNTsYlves+4Spo+XbNO0AEvUifZUoU/YPAGWGcuU4nfnapgXd
NxhmugN6P5XRHZ1DKHH1I8sBpyHwOEgHhNirNZ4aMzclwKxm/1Q79z1bqwzIXGDAWUjX8bpSJG61
ECROLApuha4Y+q1VBrlqzKd25MMZi83lbT4Hih8WhcoJTi6w+eI+K2Nk0rnBori0K6TXQ1PxgQ8P
lE23QRNbNl28FOP5fv/XnhD3kJImTmvBXgOocfQKqDHEzclufJ62huRhK7UlHBUNxN8x5s3QaNwo
H/0mXpUQAaS77kGRApqFWINyHQonAPuB0odzUYrPF8yLjtHcce5784dj3eTOR/Y3Mg/HJoQT6ZgN
8D4aJAuqmfpjHWOC9g/rMz9XAW4MDQgH3sYUNifpGhditODWHzAJ4n30VuY7hWx2iH/1o4uCG3FR
NUHrAHT3Jk7+aQBLIsstmOKwIC0sV0lXms6UKLCtyiP/FHZt4MjXSlSFk0UGBvUdpiSoStS4KS67
/sKWQUEWST0UDG3EOeE4kxpTikx1QWbbYdIRdwPGPkpZPr+0WMz54t2Ahw/6MsJiHadSm9qsp/8q
8RkbTCxJp7mFBPTwTY/NCAmoU6C+oxgwk417VPhBe/hNNV+bUXLJC/HopxnTA6kGlw7A1XC6dXgD
KXaqkQlqfF4VGBp5zWNXwvYkjgacGRFO7QSslzpFWMuwzu7bN2P3U0ezDfKHFOMlsa9AfwhgqS3m
4tXtp1xB6lyAGh4KEuX/LFMsfUSx7kTejGV6W6B3W0B8jH0ONVPzeVhVj67fqT7Gf0Jgix4geGb9
c9kvFz8y+HM1HeQtmKQUznmKAq0TK8UU6GDgIS/GKKvNywwIu1jYyYyJlhLtJ8dZ5UOyMmRHfMkC
QDJ4xwL0j2MkuCNRrHQmdEY0nOlOZdNNzzzJ63Hp9B6bEE4vtk+HDhfY+vU6e2pQTPRo+U1zmeR+
lK2E//1RYjcRL9FNqCAEGSjz4+TRLSUv8aWTe7wOvs4jA1bmkWaIsQ4bQ7N4AbevFfTKXNSJnCL5
s+fA4WShvoaqAmQ/UB4RNr7sKkqKkiHiWYNfJ7eeTiCxI1nQUsQ7NiIc375WS7fjshEO3TkzcIwN
qjP1VZp95zR3tMiCqp3Cy0dGhMKKKxNPrMlaj3gFjAJ8S96b++kGTFItKMeK23pv+uVztUIxeJBJ
6Yl4yn/tcnEMtNJsEJKf7t7co0VdlipEi16VO2s93ZCXbl/s2ZW3MV4BgPuav11eKd8i8fLERCOa
XCizgc5H8Edc/VqrcHUFA/1WO/mhmPnWGmffLTC85b1jrGp32SCPNpcMCivU/4e069iRZEeSXxRA
aHENlaK07Ky+BFqG1ppfv8Z6u68iWdzkdM8MBnNooCzJcDqdLszktbETCjj2IGyTiVtPz4M9+2Ny
ZcZv/x0W82CrChNJhZQS5U+rZ8bP1TS6tvpNk5HpED2NuQfbUNEzgWwlNL+ZgsRg9fKALhBgFVM4
yuDLr73Lq2FD63+MA1UVPD4x3PKpfyGzJ5NSI0L+K1iD+Ko9poH1GO0hTxGqXxyROAXXIW7QGJ8b
g0FwrVZ6BGbLrcZf3fidJJkgZuIfNChYodqPFxCIec4NvqurLulkiE8MJ3AVTs+9V3sOWk7Rp5Ue
ZAySlRiEEOVKeDaIMhuEiHAlo0WIWRrk+UqlNnVQB3Q1GFsG6aYmt2mNdNTczRglzop1f/nb8TbT
ADMOONgN1MrZRrSx1/umGDUEwrq6y1SIzySQMNJlQazDhQEHDIJQxUHeiznNWWYPujZIOFz1vbzq
7pqV3gAeksuLee/+Yc8wwnl6ISOyV9gkqK2sS903iKhmr/HVHeQOnrpr2xsxGpygg305tJCIzq+1
43JsD9JXSgo3Barf7UT0aLxDhzeSg1YKdISjQ+/cemJtiB2HtKuHHUez4hOxT5eXygdAadkGzTCV
0zoHiBbbymZ1WT1pzAK9a31Mdl9G4H0yzJD8i8DYolJNuaSNQBhT1ZWGvVV3XpH9vAzC5kTeXQem
PiGFQcW1oeV+vo64TOU+NfsVrqPC/Jj6De/k8EdC1Rjn69rP/eg2R3P5ZVTu0qBMgaoi2i9l9jJT
U60yVAWgEY5as3yNi29lJdg+7gdCix/Sqyhx4AI7X5g6rXJRQBHWmxfiNm3njZoAgf6FT8aO9DFc
Ll7kGDE+R5hNhWC8ETZG56X+YaZI74edJYDhbRayVWhXRLsEDhZzV7XDqrRZnmGzMnB6Fca+B/dt
G+vh5W/CJp3eLWGLwxwZqZqjZrGT1RtCCLtgtGSHIemDcZMVLuZIkHQS7Z9oYUyQ6MSyMUZ1igu4
QrvOiKvfrZropp60x8tL45kCJoNh3hYlaGTLolFSGJDCyzH5LWUvVtG8jE4hiEVZUpb/3b0PDOaV
0MGRI6eBrzSFM9gvqzCSwCff7+KX5aoJiCf7S+xhJMx5E81mcFcHsZ936QnzU3ahnCBTaDkww47k
3ir/Gtu/uKLQwYUcMFIL0ORh7Dw2Ci1SRjQRqiNmMJAjdJqfsui4qjQMYk/TFoUxc5JURWTN8AmU
rSzFvOf4rQObEbQOvHqH7HB5Uu+SR81rw/opDZc/bDb95/ttFslYP1r8VLWxqB+sfyYglLRAhTcK
LmFq0OwSQXVLRZVB1Yo377nDGIbZHkAktnorOvbTqfFqC2I8I3oQlHtDr3ZZLyitiQCZE6bPYD9Q
bHy5SNJaf5hr0OyCtyeXu2O0aneNpv7ou7959G9XyTjeqUH7MbEAKoHlrjSh/7aKSMd5nmMDwQpT
F2jD76FztXopPlNj/kyWHzpUaf/ca2xBmJtRLpSxHWqAWJoeRn31ODu9oPOFuw6o3OKFhQZkdF2d
G8Ra2lKlVBSieVaXN6V51ZTT5VVwTQCci2AXQj8IKvDnELi7HCVe8TWS5Ntk9K6z/HbS1ktXsJks
D9r8fBmOu6INHHOKC3Uw1ngBXN3emvr9kt6oomZ3+ic+naINBHOKJFWtWlvBphHreyX/UpYRwXnQ
C7I+IhTm6NhL1UlFBH9QulLRYPSlcS3nWnBriHaLOSqR1eX5LGO32g6D5NFbPZzkSpBJFWCwLZ6F
k651ZFAM9XlEhk9ZXmxLsA7eZqGjARG/iXcuwu5zI4uduF7RfrN6efUTHX5gRf+ZgeYkbwUfhXfV
bXDYKcRI12PTloDTaL/L8paA1uOy+XIBKJ0zZo9AjcU2D7ao//8DYJdPDZxKLxrq48bbiBL+RWCO
PJGakswgiHi/5hQfdE9VSL7YPrQuDsrD6md7cpMEsrAaxjODLS7zmnAgYjkZOuy5w0hl1tylGCbN
vR/Na1cF2upStqbUF8X5nKgIjTDowsXzHRceHmTnhoEGdJRHk5R4iWUhq2OtZhq5ZixlqqthmnTx
lFLperyhUvRbzElnFt6c5WvmJWq+EteI1DX1ZL3U8qsCzFrxLpHG/ATVt2a9Bve3BLGZ1owF4eJn
l0l/NObqwRaL9wMb75SR3dedlBCvjElQ2Ys/l/sBtAgO6YPSaXY2ZCMvmx0PEV0gGEpCD6kJvv/z
bYoM8Dc6xUo8dUlDSX/p0DBfrD/bJL4pksEbDJEoOT2Q5z70/V2M7jkLMyKYgzoHrJGQUozBIZ5e
ZD/kqfZiBdxi2Y+px4z/Ung5ZhwU6fflVX4+XADVZIyjoIeV/t85qCat5SRliexZ8Td9fs6qL5f/
/mcTx983QMaoIVRFTxvjhWoo10ipqRJv0pAjWpJ72Y7vVH0VfKzPzg4wkIuEcja6LNEvfb6MeDWm
WO8J8Rw6B4l0VNKnwaTtDEwl/8WCUP7SLdmAc/00AVzp5mBJFsFk2ui1keH3/cMgSf5lFO5n2aAw
N51U5LWyOjbOKLJd87M5PF3++9zPQscJ0WiI/7LVT7OJiDllYBSbQWexk5KyfEsrCVqYuDREqUnO
WjQUs8D2hYQaDq96/m2Uss5lfYhkeJRol5Wrq9e24KNwkq1g/AR/CNqikTJR2LYYs2ryaNEgq5q/
6kcrJHCj0d7akQBdSMJqvwiNzR7LaIzTDBNoqA+2ngFZBdsnO/VHdWv8J/xsnI+1XRxLJhSTVM0L
J5NxTWTPCUhdH00PnBJPw3H0V7+pfOVVzEvGKcTSLUXbq4rpLnA2Mu4os4liSW1BUZG//panXvFm
XWW+mUHfDoJ6JUgMX+sQwu1e7qrH5ZdYs5q/8I+fwFgOkQjY8HT8BGk1fFKehrnx0zb/4/jifKHa
uX0uVavFDbWdCfnXBV37mvbHT4pzBHpCNlW+UU/LXuuwjrb50Yz7WkVzky0Iw6iHY24PJLY0/BdN
lJhbpnu5wYBSGYkHs5E9s3tcrQlirytuDWS+ULbGUNll9/Ge6L+ERv3xFg1XlIReSWocmAunieQF
cthQOdTAoxftpkMCPV2qSzb7zlG5wgCsdh0fi6v5VD+Tr40nHeLhP6Ab4VTksNNI/jkQXkHnO8v0
0yeJnpDShF/zEOCsr7RAEd/EtTuj5ci1wyzIbkrB1+Xc22eYzBU3zshGVmjh9JYePf0gNHL1MkFF
Oi/vpaz4ktLtr2wr0BGyXP4MnFtvi8z6oTEicmKMuCUiB+3i3Tc9S3e2/ruANNBlIE6EfLavrAta
IXrUZ9n7voLM2u09FFgDW3IlAh0DBVoUwy71pywwni8Dc/cWvgfzfSo6hljeO8WqRq3pcdvqOzAH
7sDwsesPYmYzletpNjiMD1Bbey0g5Qeqesh6FIcFcwRudGMGY1DeokiC1OG0txNXBmFt3R06ZOJx
sziQzhHznXGuSwxRfCyZcRaFJqel0+KjSkZ2s6T9VUUcQdMlS2GDxBo+5waDdRaN0lfRgm11nuxd
dphAWfhTcdMgfwFnbepiLDQAjZVfBVPrqmERpH6/b15ELxHepqPrEHP/tPNTZymWWkmfx0bHSuP2
tU4OJJrQmpAKvDvnjGiYcsCoA56PBujNzj1VMctTV2Wm7EUlvG5cofQAOdH6d2RYAqfITlXQXT2D
Yr5cEvdIgmBO2sNc24NaFzfWbPbu3KeQ+sSkvGeW6UPWaahbRmWoxdXb5bPCebBQAXgQXiIsRe86
EwNDDbZbMk2TPSNdg8LsdvGEiZylx4h+LeceZizQM2gLDijnG56BMoFqmrXFgmF32RubzF3nRyP5
0loiPgrOkQAI6lJ03hKq8EwcYKZppxUgWvT6GYMqEQjqSpEcDReCtlyBpgrcNJ8excY82h0Gwb20
jb8sRf22mkpw+fvwLBFjYJTiEozMKLKdWyJIDDHL28I8CgVU0HbqEjv25L5xU7BQXobifpUNFGOJ
K7R7BmsBVAtOamX5MSlvWiJ6c3FBNLwgVJmmZtga2FKA9HqucbLios99OdGeeq19cyT5z2+5s/cD
E4iSeVnVKsKn0eX6Zi7lWzwET9o0f807US6L94m2TxXmE5VK2cfqCCi4DIj/qq6qILUQZW40/7j8
hbhI4LuBwTmUEII5N1qWx3iEwaRt6MAl+uKuy0NGoKo6CRVVOXcoxng+oJj4xGpKECsmgJqP5S2a
sBYfLCsgrAWBZU71KI6mX7ziZkMy5dfwImrD5lnJBp2NURK9NuOKok/DySy/z+MpzQUlHN7ZxTZq
6CkGNy7Glc4PFv4BmrFoB/TyAVrYan6AyKoAgtP5gpSMggl5JM0w1st2vpQp6aPCNlfPeMpv59t2
Fx1wvBASaDs0o16BxA8EynYdXLYS3uaBaBSvMBmjep+YjJtJS3S9ldGrGX2puxdphAqq/hfHa4vB
7B4mKctGKoDRrJ3bEcOfo8LD0CPCWUHli/edwEmPlKOMFnl0CZ5/J3m02qaXldVbmuwhxzsFxGOC
VxAfAk1CMrpM0MLO3IFrLylkSVfUudruexyVX1Yr2V3+JvRkMk8fEBR9QDAnd9ScHkk6QCht91KZ
+RUGn8LeJg9DPryNg3pAWeq/XBVzgssRg8OIItB4XWJeeCAuWf/m/tusim2hVPI8bmYNq4r671l/
qzcCK2OnMd6DI8xHoGsMDXGoVzN3eF2XeLdW6Owz3MlXXxU3PqY7ytBYfBU1Z3C6JnBYN1iMG09b
ME3kLbD6INrZrVuCq9Gngiirvz71CAP3otYmnjvfIjKmbTWrI80rEBXpqybdaekz7qj5D6nz/ncP
Qd1Cy/5oTWP2ME7Aw7YmBAcIlEvRgCeKJbA07XPFn27dBwSzdQ4qEs1QAKLrg7H1iE+ebW/wLTqx
Q0K7BUE+9AB+miN6kSJMJt1AJ+2xOg5X2q66rR5RO1fRn+SADfnyqeO97M9+GLvDrTIZZQ03ZUAE
Eexd2j7+hffCoT+sh86roIogmvjif9OPrWAdoy1NhtrS3U5sTGe+4Iu4k2WjSPLHjdnne05/yCaZ
oiNrY5UdgNb8i5rsqypxI11wgXFvErBByZhiB6MWW3Ju1ahKamtG45pa7+LmplQ0X8sEQY0IhFmI
ZM8Q0KZ+Cu0WB2mo7iCo7WGQWGCkvPwr6hUoyqD/SoFCD3MOlGRecmKr+DJEsXdGkmTenCzpoWpL
THp2o7JzJDO5gmS95Mskl+8ySP0+T5Op30yZIer14SVHkO5FXyPtGMAgGOOenQmlAtnA97NvrLs5
0L+FeRAfoTv1FSNannY0PHk/Zb7gQNCT+Oke+kB9P8kbq+k7PeqVkm5C2L6q3nozXRkB5rQf9ZCq
+oriOO5pQAQCRh2UPpCQOTfSmuh5S2osEg0YbhdVLsbAMa15HVlvlxfGSWRiNz+AmI8bObVVZzZu
IgdSvZ1NfGX4ZeirH+UvExjMLoPxiqF4u0DLSoZUhY0h1PNlZXqTGaOEXdR36aPkuNM1eDu94o4K
Q1a/i1uFpriv5L2oy+SdoOLT59sAs2HEqMzdYAE4/tYcaqjKQ+Uk1I8YJQXz3EsCtULlOF2Zvv5k
7FYUgqk2pHbUUI3Go3Hffr+8Dyy77z9Xy+bnMDYMRr9Wkeg+mDfJc/FTD+K9FdZH2ho8h7saYk0Y
5wn062zfee19GQ4PkN0S+Xiu/0ArIO2LwelmczWq3smgaUeAOIT6zjwSn8rrJr5xq+2gEnOww/JO
xObMCxhNsIjIlHMDA9zMuqN4UuM4tXHf6T87+zEdRVpi3MBng8D2RRnOoEBkxcLFdTf58b7yp+/O
i7WrguqXiDKRt38mGFGgIwbmAp1NYqA0SaZixkNIJtHPVlaum6UJ41Lk8LgwcANoB8b/4PnOz4xa
VoOTpYApSRfC5x8LRfZrQ/QY5wziQfNkg0N/x8bDDVYpj2MPnD6QCg8sR3cYo0BCn4B164pOKUPm
QvMXsKU3VBlT2J7BtQ1QkiJRqlDeF+aILgpIXxNDo20hykkJjWuyT/z4mhxX6BMtL2loCHw6d2M3
gIwxjs1YN2sJQLl17qCI4qmdek0sEVs6z5XjDfZ/62KZn6N6luuiAAxSVe4wRbtaVsNqTkHGJqIg
epd0Y93cFou5NjpJMktiAUvam6CAT6/m1/xKcZFduaGa2c234nG9NvdJAPaEyy5NsJnsFKLSlrM1
p3QzCdHcRe92ZS/ZbipX4WUgbm4AbTQoT6CDlHJ7nttpPyvmmhHYKeVhjwrcH6iSHpogflY8PKm9
1QV5t8g6+cb5AcrEWnrcJpq6UtAmcltlcQ1TMEDP38APBOZqbAw9ttvJhONK484dteI6K7O3ShI9
DalVfzaRDxzmmDWtjGxYDpyx+jlYPzozsPJTNh0VTfat6fuQCsJtvkfefC/mmM22TRKSAhBPnFeq
lUl28b3qZsEfy6m/X6tQBQGDrIwEHELVc9OIRgWtCRE9atPgZqOJgTYokMgiYUXup0JWCnz4mJP6
RJ68JLLRwFHjlBH1W68p+0idNDcC1d5lU+figPoXc/PgBkKS5Xw5vbJUZUXbiJspCaPiVVHQfEBm
AQqr+PPPrn3AsMmIyEZaOQN5MT5Qcl9cL778ivJQiMfoAa4jpEK2xKturZfoTtahrhCHf3W6Nr+A
cVvyaIC/tJnQXu8gei++242ICpjTW4/bbQPBmMaKR3jcDFikutOPSG6/5t+mQ7ynpdV4B43gI6oC
oFrfGV70vRKKZ/Mv1w0889A3x0zTSQ14fTddN3jb58SFUo3veL0PiY5b2Z+8GTIy7X/SQMN1Xhtw
+u+bm31aHZIg/EW26QZXjnHdPRd+5Jt+75eRm1xFV+LxJu6jEcRSuMrB7qSADOwc00ZGcG7pMMEM
OUEq9Ff/mtzWx80XVC+iJCH3XYFMF/5Du7kxtH+OlixFY4EXCF/3Yf6d3E+jV/x874nwBndCJ8Kp
u4L6aeWLla65Z3SDzLhTUMemNplgupJe+y142hvtxqkEFWQeCJpxUWRE3Qc0wsxmRoomldAFwAkt
e7fLnqvoqYsPl50NL0zZYjAHpF+VpBhbYJgDevmGG0sbUdZ8jkS966K1MCdBzuOqGw3M6mjGr6r5
Uqu3xSLIWPDsHcNOUAxBwQcVBPabyE6lTBXsfS6UsFJUv40eLm8W151sIRjXXCZzK6UTzLtdg+Y6
0z3FT4MFZD7QnTV9804NpQ62hw6He3XfKhC0FJXzLy8SVc5zkzfStrZTHYtcqydb+9lVj5eXyEsM
fKwQpObnf3/N+7VraUN7MSluUbR+buXuGKMjOQ7NRKS5wF0N5mVpZgcUmmy+Wsv0ZIptauHR/BCt
7VfbkkQz4lwLVxzkHgy8LpA6Ol9RFEv9mLdwEtMg+aTLr1rLORadEkR/PtaHB+EGiTHARZnMpZVH
pKjKX3p6GiGdI9XfL38f7jnaYDAW2A5kRQwEx2NJ0MaRy+FhGCCIgWnC18tAfFv/QHr/9831oWtz
0rQ1kJKDBSHTJKC2nt80V+pd/QOSK2ugg3NuX3gjxNEy9OiITF2wVPYu6aumxCgKfkAc3xH9iqQ3
iShK5dof+klQWgexJHgRz21DgcCLVs7It9XNbwXvNBNC05e3UYTA+NcxjxRDAomKV2adO/QFuipO
lxG4WSUQJP+7CMa1tpUhraYKiM43j9bd+I38WH8bJ7AIe1ni2j6oHcBknr2irR+ifC9LUPspRlox
dSdYK7d8sP0ldDM2JjMbdjkgvYVw5wHRVtDvIn86Gretb7rOsQyteyJ4PXHG7nHkNmunNrRBVOou
WvMKiFQvq8IGNJ79ID3pRx0Ky9EB3I/N9+WxenUQ4dFwZ7xu0RLiRS4k4UJhSYzrasDMiDZsWBRE
ZM5/Td3EMyhfkZoHCcD1jJarvebTXIoD9obm1f5BXpfdupfCywbAR8XMBiIEFOfZKKjRQZjn0OHK
pEiPYFz2SuVpNptdpf85dxnd7Q8kxsEl41qao4TLB0Mtu2YmO6cvD7W8BJcXxL2DNjCMj6sSezAX
G7csHigextx91XnN22d5dsKyFAyJ0b/Fvos3S2IT/N0MCtL3V9B6nMDREN8YOy2Q96JQVfCN2M4G
GQ2zU0rjYgea9Wl2GtUEbC9gmxcsh+szP7ZOYyxQdyBlatO5OrkDmdLSZ6GmTZVrKYPA6LhAGljZ
MS8EQQPWc9qKpLZRAqDSysDgoflmPoGr4W/aucBm/y8Ms566MUiGgUS8hSHog3brYZ+19q2WtNg+
Y/l92e64H4nKv4IU2gBfDeNMskLNY3VGpNDg66CvwVMN4q/TlS7SFuNeChsg+kM2Xitq5MjONNxs
DWhw3akYPD1Xni8vRoTBhD1zNiyzRYdFRwi+qisyueufzzvTBDjcHBriUexkY9EkN9qsUWEDq167
K3k2e1H9jWtlGwTmfpbsqW9iOoCvjLOrponby6Ynq0RwcYlgGCvrOxQWC/pSlorJndWvLSrs9igq
g3FRQA2jowgGOppPoTUqpcTW8ASqo9ZN6q8VemVLQ6QxwnNomAQDrQOeQRjSYb57aiV6X00IaZwx
hweol8e50rGqjBxaIwo1Q/29dGrjQsHl8c8tbovM3A6N0RpNpNNgyonCIetv1HwRZRXpl2Dd9RaD
uRpGkrYYkAbGfLR3mp8eI801gujODFG6uxXRBHKLzkhkgEKd6mB+GqwrDCWy10mjFzqab023PkaH
FP0Qkpd6xNM8LSjvxu+iOIp3/9EeAh1DVqCKYXtYx9qucsxe4K08QadPIsuhGaXva7neGl1zZ8ui
S4Pn97Z4TNjWYCLSXFbgEd2668rowbDzcFmkwOy74G9s5GNp9IxsPJ+RqQMuQkBZmGwy9BNZ9pcB
uHWC7WIY3zqUBqn1RqUpN2ffvi7PxVOz113btQL7rr+niqm2wCp5rnYLyRy5eaqayrBhlEN/U2Sn
phHFXdzAeovAHK1VTqLZrLGoPqi/za909s7x5tD8kTzSuDb2RdVHvhf5+E7MOTOgjqUuFBDUX+By
+b+REFFYJNg5Ngdd9i0xWwW1aPSOeCney6soZcNFwKQvuPzoat4fTxuDSxfLAdEpQnKnaPZ2Ll/p
mrO7bHJ8CAxCQVEFvOwy/fcNRGsMJDZp2GCupq+0GM4yBvcyBNcjKB8QzLFR7b7F6C8gClXxsRLX
Mh6GtHOnVXP7QWDOXHeAUSAUL1Gyh+LX+XoSe2yTVcKW9Z3ldtIdIi9vdr5XjSC9KcJhjDpdjLlE
tx1eEz2dccvl0Kjq0ZOdbC/PuSA5yPcLm1WxFt3FplXSnrvZS55z5C8KL90XYeRbXvaqWvv1ugiK
nWhsjXfnQ9FOgZ4oqNhwi5zv5TCOrd3kKCA2yr2aDW7S/Vqm58vGwcdAMhqylGixYRUIIqmH3lOC
SyqaIt9uvpHecvuuEsRI3K8FI8NMNmqw6FA6X4mVY2gTnO3IxpDUccckP5RRcQT5vuGO5Onyiujf
+nTLo4HONNF9Bs4+xtyNZZzN1aAXYCHjQ6UY8xOME/IQUKIAKxbygphbYm4JFA5Me6qc1avs/LpT
J1d3huDyIrhOe4vBnKO4yNAfK0VIFr9PuKkgfp++EDTZxG+qm7w3IwkQeZawRWROVFXH07rEEvbt
bhl3qqcGCpopqFh5em3fYZ7jPxhh5pZ8HJD1gV4Mw+Gf+gSzoRyyYY4xDapEsR9Hk+FK3Wp4xVzs
C6MCjZW07BKjPLaSdbNI6RHDd4mrjovAnbxbIGM1GEiFsC2aZiBMZzBWk2KuRNFIiXH+6xH6Oq6W
BNM91WvXD5QCH50XryvCKTwmvCqgzSzJzvHJr3EfCY4Kx7jwQzDghKEIbAn7LiqGCaqgGnaETDaa
oqP6PupkgXVxPjUoVdGXiX5ySG+wJH/2qjRrTTKkskgDRbSHVIVg0vrzskFxogCAYCIDTI/g4NPo
Qrc3WxwT8JgAJDsMBzqd2QXWUczzxwuzz3CYLwdmExVKGBTnWhk9/XfipUHkR+F6QqepT445yAXR
eyS4VPlbCMUw9JM6oOdgzmdT6pMhpQvxLLt7bsbktV7sa9PoXi9vogiGOZRypraJ1QKmn4g7KRjj
1/CaqEUD9hz/jD38WA1zv4HkdK6bDkwqQ50erG6+ypTkNjPiHSTDBCeNaxbgtgEThALhErYuiS7G
3hxiBflkaQid+NawB9eJdnOX+JX5nM6O3+W7y5tIv8Wns72BpO/CjSWudatpeSxjE6Mvg5W4BGzk
qU1J+EMlEknfcs/vBkw7B8tGXanbDutzdKSZBszs/jkjOdqYMGUJYmScKygoniOQZnXMqkAeQ5Zm
zMuaXgE6t0zqvSQT0glzV4NpEAyl/sO5f44l4b6GWWDrhtB+ACl5hYq4K3nF79HXPONV3fey+xel
G6zvX0yWrqqeITqGoWCsD7Lp0vSLlE9OLPpMXItHkwxaijFLipHV84VBH7Z3tLWl53e4kofMReu4
n6ttqMuiDjvuGaZcp0ipmBoKRedQRIGUmzTiamnnF7L8SNNvsvX8Fxa+gWDchNob+hTFBfGUvPf0
4as5PqdZ5lmVAwK7PPzvwBhn0RUtklE11qPaieQqo3XfyM4rdLmfWyXOdlby52TPtG9Px2QuaDNA
Bs4cqX7uZbS1NyD0kSVXL1RPWuqdvAq7BLk2scFhbiy0aKGPQoPWqQ5Kab/+5pxon6AUgPt/9FSQ
fsl+FqSh6MYXwTLn2c6I3MsRYElte8ZiupH8aqfgX05Fx5nnCMEuDVJcKKnTBuRzS3QmSKdp3QCj
L9vcLedscpEL/NY61Q3C6dSNR0ng7Xm2v0VkDLOqirxHNo94GAHZJ0X+ZC1a0Mftn0fk0GhAI/I7
F7jJtqVbY7nEhQoLmTWrCEH/NHhl3wkaOHi+cAvCmMeMvL8VJQCR8tJLdSjdyYLdEiEwlmAMRm86
M5xS1Gffp6F8bKr1cPnwiiCoMW7uQrnL0DRRAkJr3nLlqh8Fry9eRH/2KRgbG7oJhG/UsVbXw7Xm
k32zV460yzb3MQImCJZ5RwcyLJQbVsPTkiU9aUZ5UqUC5lVXu1X7UtpXUnnV13/xfIX3+YBhAojU
qdSyyDo8DqbxOGUDgmXJ15aHQRFpHvHefRA9AJEC4nNEZGytL4mLIok70H5ptBVEUoNYjQ9NllAG
Ya9Iul1HjnZ530QIOOWrAlOmEGRw61E0yEgPJhMzQZIIfIvQAkdoyAo025Gzrqat0GeI8WxOuTuD
Clcf091avfQWxg0jUQzKcRVAxHi4irAGrN2Ml1/6asyMxUBg6GCEVj04AyoQs+AMv9ezP6/rA4U5
xIlRqU6XAWUJl9TVH1EBuJPullO6+Ipf+OVOfhp966j7axiFi2e7mOU5laUXe7BfTxTqcE4j1gxV
N2j4QbKObT5ec+iTNBK+dulMrrx80QzBceRE22cAzKZ2QyVriH5xQCJzD/baQHWuHQJB7ORY5mgl
7ewQTU2XXQznUJ5hMlu8THGrgpACEXCZ+eBkBHGy5qWK42bF98tIou1j/KVmJiDDXIFkmMN4Gze5
HSDMF8YF9Hh/tpmPr8T4zHU0+kofADOctNNwUPZOoD3oPzRoaWDESuDSRGti/KdWaWPjzPhig9y5
5fTFnAQZWu4509HtgacDZr3Z4vuAAGCJUxAx6mVz6OZTnk+hhbGLy5+GawTQBDEoLRS0spggUbFn
SD1Ajsar49JXjBfVIqGhHDJJFMhzYhpMOP0LxHaaJZZkDEkOR1UYkWsNMxjxIZC4HMs5uXaE04iC
ZbFtZWnlOJIyYFnW5IAy6Dauen9Q9rUl8FO85m+8SiDCh94yyIOz+7fMnVGl9gQzAJu7hRkgz4Go
mocX2N6+A7UVEhuQAQlXPJ595yAqInKXaSMxZ4GvE/OkjNtQxgRXlIV8QGmeNAgMJIkKopXbicQC
a38v0nw6WxskxllodplGhFpjQwavWQy/UnJvUr60ZXeVSPe5Wbg2yQJH+nnZPrmnYIPLuI4lrow1
wdwROFvRUyy1bg0Cw6W3w8swoo2k/74Jt+pFVxt7RP6mrtHrKI2HtRnQ9NQESyLSdOOuCLNNtobg
Hq9a5puZRCNGTGiqyJIPlSa7Sp2DV0qwID4KvAbaYWGZLAWukRlyK9EnhKy/KfOrUaO5PP1xedM+
j//ANyERC0Vg9BBjSYzzKJZ1Raf2GuNu7jBPkh8nFGGxh+iLFg1kfk4fnmOxPVxLB9ZH1QZWHzSH
7Gd8lSS369fWo1V6ObRVH/0PjrKXhc3Yn02fQWb6U0jWZHlD2thdjxg6RYJU2WGsA8l90RrffeDZ
IaNI4FpEwIY9BbvLuRWqk24ZkQPSAupMHNVPbKh3Z3NQPFth75K9FET7KVA857UixY0KjaNd5Yl8
yueXAX4FRDZBZoznJwY2GQNVrGiY7AVCCn0AZdn0Riq9/CgFXaCGQ3r6Dz4t3UB22VtAxrfoi1mY
lvwOGO0KzR93037CjHRWB4NQ4fOz0aLahHCZEltS2dRPdSdF7Zt2tk76Ln/U9uYB9HyhHqr7vxh9
YpAYp6J3Zj8Mo3WqlSqHfF/6Bc1AglbAzxXPcwxWpSdxsiY2h2LAx5oDsImbKAT1XokLiDLaghJN
l901AaGo6En3KWJlgJnF1bolVWUH4CjTcn+tyvGQ6sRBtna2TQ8lvwGC2rFyF2kkumkqaRI4uM9m
Sn8ANMnhedBD80mfSI6leenWfHg/LNERKaAw3RVXxrE5xmH95U9dHYPGLNdKiIFUJ9CSawRIobK3
n/OD5lFS5D8/gAwWE1pGc99CZh5YVCsmtq+acNmn12uYR7v4lKKidXlt9KefHT8KBzcOoicTvtxh
zntUkchcLetkaN3elm4n2QqiOfGJqnmXgT7dSQwQc86hq6dofe+c8vY3xDMq49nOBeGYaCmMA62c
cSaYNTnZqI6r6R6ixK5sPmqxqP9OhMNYg2G0S5UR61Qptb9YtdcNqGQltZtIIqSLe4Z+VQYp6vVx
jawSRCHk3jFh7JbsxoPAukUgjMHRMkZSKABJ19HLNdQMrD7Q7dS//P0/3+FbA8BimCwj6Wt0SqjA
WcLxtUIxJAoxvKAfFsxHTreW7eVvyNRgCGV2Y8ESqW39v0YOaCZU0R2JlNMEaH14XQroE6WiMSe+
K0ZZGgUfDVc4K2tv9NAJ6RKQVeHUqpiKHHVUYChXVuSihdDPn6JA6Cq4XniDyRwpaXWMYsntU3at
HxOvQJQwHZRQ8ftduUu9KUiu2sP4TG6gJSk4zNwN/UDWGZtZphUkUho2VFI6l1SrS6Y3gbl8es9T
c9lAMOYyx5jxmzD99O4H6Zwp+W7etxjvqMP1ShWxHLAXCrTFMDmGpxRuE6pC6zBHLSmyVpqL6FRc
y2DrKoM4cG6drwh6UJYW3SdM2u4TFrN7miTbSixHJ4imuk0U2qkRVPLzYBlumz4b3YtgJ5mP9QmO
2UkM1SttXUYn+djf1g9pMA9+83v2I1AqzPs6rHajSElYhMicN00ys6xTo5OR6+5ivknCFz7js5gl
gRXgPFauJauvpSo6JWDmjaO9ficUhmPO1icEJu7v+yh2JiM6ZQdEF2Dv0XbJXhz98taBMrSm0XYr
2WSrxNpSa2a+SCfJHoJxvJHBc5yvvy9/f2q5G+f3vpItBmPZQ12YdTJKp1xrPGs4FE3n6vb/kHZd
zXHj3PIXsYo5vIJpgoIlWbKsF5Yte5lz5q+/jfG3Kw6GO1j7PqtKPSAODg5O6MZ4eMTpv9teCxLD
lDrHABfr+Z7kUrE0oxh+jeoiGbxJlsxHPHTQFdRW+sCpwbDUhKdFgcjT1CAog9cK+/iUekUo2kh6
CG4lL9/ViHkRBDvJI5SyCZ9+YsuekeQBNTIiJMiWMge2t2qhzWPrtVo0IlrPYj5yEnGn38tuEjJ9
6PahFRJU/c4/niD3kSViPbVr+rLbftPQ1WXcQaby1noEnYA3EJD03Uq+Bha07nny8/scqpXLV/Cm
+/xX78ZWgvkaDbWYp0V3ELuVaNgFyx0clBU/Wup9mb1lPC21jS96hkD/vkq5jAskkNsleMXcaTtA
P33hVVEvfKxyEhtSdNrJSHWWzwFqDODISoyG/ioevGDxFe17oirEnPXDaDb2oHMs8rRDZzt4AjQN
2iiHPk22JqQjWKuWstVJb5fgtfdAGn1on7930Al0I+yffD/8hQHR7IVOZ2YPNE0S3c4N52JmU5LI
KtF1f/wMeq2uPmxrlCggj/gZcvlUIwjJ+mFfZjHkGBtSprIdJiYp9MwvzOGwjAPm+ywvNkWSKuDE
rdR93n4xpm9JVZG8LjjkiWzd7NePg8Q7aOp1RcOUzPmPk0uzL+K804l6G2ZEjOz8zvLQ46NWZJQc
JMX2spNBLW7/mx6QfpMVLHO4wsU0xjGCLWRgFRrir5ahOqX8fQkNzjHeNLoVEGPVDVxSIytYX9Lu
A1Aq6hmdaEOJsBVssWuJnPIcx4VzV1SMR4LKHbJNIOPQGOdutWYtdFZvkAQSA2gEIqXUuONyzKyX
69+QujjGvPHSxp5RoQGk/JhvWCdLOw0lvlhSKeHjAHEFaGoljiaFMTGyLHlKJp1TA7nwEVibpuun
xkTUJ065nJUpx8I8lDHyCaTNELYkd92kcxZ1uV+oSciYBAQvNIiU2fop0m2hISm5TvIEigZFou36
AUqF+nJo9eE5ls3dkKa76x/yclXApEk+vLhR2rng/jGgrTKNGfxEPtqLldumyjH3y606Q2BHLgYq
IRdGWFWryc9JjYnxKL5NBPEQm/WdaKY/ri/o4rIAjTNoteHxThcx2zlloEvL0Otag2WYt7qBdhUT
wilFL2TOdaCNL4cWTvQjYhyVVjaYWzicNLPAJK9G2kB+BtPiXlF4HCY8CGowK5NL9aGhwbJG4L9G
kuqL10fZ+/VlXB5Z6AzTcQGwJJomitznGFmQF1klZxoxo1B0YiVwIFJ+AzU7pLAXTPL/JhooU3XU
qCAPjaY2nKJztFDUzbFPepno9XgHSeoIeiilLwxj7QqdInDQTtPHZ24CJUsZpg1CQyrsJlJjWX3A
eFSUsoaeDtLlul/tVVvZoQ0H4VnsFl7xqfDSB+uuPCw780Z5MPE4bh5mT7FlIh+LZ/kudGIBRFS8
3PrFtjK/ivGSkMSOZCsSRdL36CmoX3JT4Sz84hBoaAPBaIZqomULBGXMZzaqoe/HRhJJuSwkTbNH
Kf+BV96365t5uQ6U5DGcbyBAhNoBq3eap7lg6RkQ9Oa9rHMi6xNnHRceUQNLCzQ1MOoLx4vBjPP9
q42pNtW8bAjShZ+mvvWSsK8gOqgfwCf7GYf62NbyxAlaLj8e6qdQAbSgH42ggO02FtpUsWIzxvzv
8jYFX3Ww8MUDL5d2cexAIYUaLXikMPBEr8vzlc29KVSRju7YMcx2SjSSEozmRvu9n3gClGwuCELi
kPFA2AxmLsgSI6NwDiWqmGquZgVQdvBgHqZ9fBi+dLsK44mUlqK5TSbCI6Pc+IZrTLZCVteNlaoU
M5b2OIJ2OB/7eOZs1Klyfn68sTJMPqDBU7cw4cwc77CJorBKipGgjR+DFu/ytxwDKOVteqv/MN5u
lEN/M9/M++FZ/pL5Iz41xzzpl7vER0lTxlgPwjTWPEOFcoxS/H28047dLt3rnnzk+YvLU4CMOCaT
aAIKbQtsMqgQlEIaabfPUhXxbR+Exgs04KJbPe3mT40qJD46JtVPptrwGAhZzr6T7eAJiHgVKjk0
ODm3HVWYkR4SYKaz37saFcwSyYD+MYXEbxY45U7jEm5/Ixy6B3GX3EJnT4sd57qfuXxew4Ih+4CB
MzzmoQXCHJZILnu07egD0W8Xj84YDcSwG5cOROeQ6OBmMmm+ht3XNR6zr/mopHmqA08jYHHCeQn9
HG+ByueVO9gs9On7YqgB4kSoAKoXQYQSBhmicnzfzjH9cgHJaOrmz60nWsgKE803DqY3Hqv3nJcy
3fI/a2BmiVNm6INRA7hRfw03RCYUa8TPEBHm7N6WK8BMuYYAE178glQu1FoNXzOEOx3m5c0KAgNK
LkLriMFQckLNTUOB09bQ3AmFX1SNz821rTtBipUERx15b5o3RSu2TXP6lp+5wp73JNha2hqOXpCr
8GLu86htddwU1lS4ZgKuQy0hYhG51+3/8p6FWPFqVYybK3LRaqsEq5rC9LhE3ZuMJhSOK7vMOOOM
IbWCUAmxGaVYOV9LOyut1GOGgtTz2N+Yemh0xCyDFszluvYoByW44TNzcJVWrD2U5CXXwPP5Li4q
017MmLuVm4sWIfpLacMxF8zcWooRlUs94ttiom16nxzN6/3wYLjJjGMRfkp20aHcXf/OlwkBfAM8
Hf7GZEm9CzXNJVUCJlUzsUqiI88fgPIXMpMypd/30DXlX8fcukJ0dLvjrXxqBGAsdujkLk8C3P+m
bB6CrHACI/0s5LkvJcZfptA9aGBTmTDPxdnvzc+7wmVMt+nrrDJbGuRYoF6A6NEc8boSeUtjzFZd
hH7JayytaFUoGPTTYUKQQiahumn7imoela+NGoL7NeO9aumFwDrw9Vdlrq1MGkc1CQGtaDPJtJ9D
oBJteLUmHM+ORzGxbTar88mgqVDyGToN53Pwin38CJZ9VwpszRVLdAKjqoFc8I5H/be9fx+ejrkS
6xhCMkMOzGT5kiqPrfT9ul1yXSlzQSjxnKcKGn5I542u4mXOdIxvIXdK6n3uFc+8oQ/uR2TOe231
STsbMMjGMR8mR3FCtztWx9opcfOCbXsncajceIgGU7UJShP2oGOFKHRl0E9T7figgYSeZESy28/y
UYA+5vWvun1hoKcJrhapUYP5qEOZJUZRYZHCnHhz/NDKuqsVT9dBNoMKHToBmM3ErBrevueuPBkE
I18KPOAbT3syH9BeBG66yDNc6Pug3IIuXg/sys70lYNLfdXFqVvhMr5MSueyFMAV+b/bNwPvsOkA
ldDbN/R4JrP5MVdwjAsz9GoRxRxwqfgmaPft9EVUeZKL20ayAmGcmDyXDfTNAFLcQBle8ZSd6RQG
wk/K6RfadUH+A4szNYNrH5JxKP1UzpFEN7BHK6/kqbZcEwuTB0halL65H70ZAaJPKYiy25EXGW6+
F9fmw7gWQ02tvj5tIwZw7gIIr9OdRP+6n9V2jRdOgzH2mXMPclGZozEGNZqo6IeeHwZncUZfBLu+
Q7mcp7+UAwTFwG3Lo1vavCaoVCNm+KkWOuNzxCGP4yJHaJoEeuiYQeZazehrGHOCMGlEskrjdZ5v
uu0PRLbzvGr01LB6YSCSoKOzvccAuBUjlXH9JG6fjH/WdXo3r+LSvC4XU2uwLqV6MEIRvEclEaX3
PwDB0AbqkGg5l3Rmw8IxGKclDlAKxGwYCjv5YA+Dqru1OY3udajNSGIFxexT0OSJbraAqjRUktD9
GnUR0fV3U4WNjN/L6kmoeLnDzW/4gcneDqnaalJaA7NUcOeB3SFEHmjhzhRvGoRO2baRaMIQF+Nf
Eq1K0RxtwuyV2Vva9Mbqq5frX29zJSsIxpvoSzNU7QKIdjLutMQ8pGiKjHXZvg6z7SpXOIzfqMUw
i9oeONlN44V3+gGD357+Y7B1xAziDb8u/C+IqL7jy4EyTWU+3hDXWZGidIiG02YvPi+70o798Aal
hn3zQPXqel7GhwvJfMx+aaupSU+QuAwc0J141Ed1Li32VzbSTA+cz7q9fR+LZD6rKI9oFStPn1V6
lRGb5LYFOi4d0xw9qGXRVX8z+NCzdf+fuMz5HqShUpscuPVfMrh1Cw9pdMvtoV3Q7hXopNPvW++u
g26s1VTxCMDDhLaeK8xBh5qxMSu1RMkQI1/XhV2VqbtSDf+6DrNx6EByh5kH+HxaHmDsJsHwyBSb
1UwKI5dkV7WqpXLVMJwtXks0NYfzm/yUikBrMIgRFaj0nYdiqIZq5RyHE54GCy5zzIHFz6EPptTW
GVzRoSIX2r645d7hNMS7hsu85mNBRR3WANcDRI7Qghe7Ol4++8Fd3ORQfyk503sbj4XzZTIRZ6En
eRBpWCbNu4jfygE9IiZ0HzB0pCAhQgRuy99GkHsOyQSbVtSL1SJjheZbjLfkHY1xERx9tuz3+hXx
EQQg0idtf91w2IZ95OvOUallrW7WqjfCIVqAmuwHENRANNN5p6nB8p73VNheoCxCvYw+00HndQ6l
6xCPVFITCRk32ze4hx4hboERE5XM7+J7dAdFTk80CGeBl6lPLHCFypzAsF3Cuo6skUT7wRGgxylA
pu3Epc37lJdn/QyJTbaIkyVUBl1f59AexxZ0fCS7Nx2ViJ5MnsFVWjz/5uzsr+37WJ3JHAurtIxI
i4ApWJA0lQQb+ricL3jpW86XxRyFcrDyNKUfcBwfw+S7NfAkZjauoHMExvKXoQ7zIsciGjrmF6Oh
h/bX9s4IGb8EXZSUIJ9jFXTXL9zJ6rsxZo/BMQsJDroonG9LvCtkR4FuWmpXrpjcBOnN5MdOBs2b
8SXo/kPH22Wgfr5kxmEP6CIK0w74mEVIiGKF72UGxV8p132hHXZaZXH6py79NtVcgr/GPDvVtWYu
3SXX88mQ05lUUDqrP9WWNkv+uCidejsLYRK+S3Ee65wI6vJEICsAfji0z6BrCz0m5ydeiAVt1MMO
ltlmdiO9Z2JjKwkv47iJgiEVEEeCNh5l23OUIF0CGYTAMzH62bTBqq256lwJrmHJi3fdbi63DQtC
Jws6wDA6fCHDSEXdDVQ4ZvRW1SkARPG1XKLeN9HiT2ItaHeTPOj+ddCtrTtFD5AbRXGV7XyLjQn6
VVUO0Gn2l1qxpzDfhyJqyOLrdaStnLm1hmLOuobaiWVBDYAYAib95ein1qeHoG2ekZ47xEl/G9fJ
lwE2S0RjcFMpKkC009ScBV96HHxlGi79b8GMP6hUUTBF+pX1KTmkuuHkk8RxAJsQ2EpUAsEDI7KW
OZdxn2YaAqZk/jmgm0/qePTu2wimBhY9NIggPXZulUocCuU0AUHF8y5E7UtACvX6dm0ZPma+QRyI
DivaSXoOEWfZVIoSdqsOviTlrRHKpKt5rpIHwphE2geCOQuwPgzWEkN+FsoQynDfr69k61zR/iaQ
v1rg9GIJYEW57gujUiaSgVlLku4yA6yswg9jgX73YrnXwbZWhJ4qnGPUXi91ELO+qhdxhHlBaxoU
aBYoRX/E41/XQba2fw1CD/UqrmrRyqKYFGQJcqc3c2esfrcfHJSFeFGgoQMKd+iCYE5JXypGIipA
mKLW1jAn0qn9Xka+9w8WYoHTFyOzKloCGCProB+gjCkaYaQ4OEhm5xUir/Fsa0MgdGaiwwdnBcOj
598K5L9NIjYYJ1Oi9N6M50MZQG4NjMC6c30tl0AgdwWIoYGkHYeSAcq6tIsGFZ9MHrX7Quyfkxx8
043y9AcwtPoIEhv4sZOm8mrvzSUMWoyVzaSLsoM0T7vaRGozzzhX+uZqVjDMaoxYF4zaAkxTNz9M
FU9Zs3/QE4PTVUzDciZUQqMCnXLHuDtMgLGzSIS4pkivn7aLXmMjedGV6EfY156WpgVCFzyg1d/u
E9SwUStMerpWX3AOo2GqOmxUVc/oZo6yhYSpzjlAl/cqQHSYNWX4oUxg5yBm1LRzkiFuCDokHTDx
cpia1muk6VHRLV6Qu7lZIJJAfyWEuhT2wilQl9HyBL5a11AxzDQngB5U0HNKQJdeB0uywJpEJ9wp
ucn5kqpYTPV+QUV5QgHv3qq6/LiACphzP2++jsFpSklTVfPS9SCr1w3CpIxIU4GxTfPigwWZY/29
v1HAECRweUY3lgUOVfggxJB4OLLpDTlcQqGGsAiRm4wUc+/REYPrZ3bzdbrGYBy2GYatVVTAUFAq
724kByOUlEMVU6HulBFEXXeNHXq8BNGGEWJpaDDHVYQCLyvePE/jYAmKOhJxfivMn3Fn+pV0H8XW
/vr6NnFksAujixIzNmwQqfXzItXw5CRtJ1uzoGZZP4VVYFtFyHGym5u1QmIChkEutLBLgBTE4U1P
xccmXiH+MlzAw1fFIhAgoouMHQYVp9gSZ5qdkefOlyftMcs1t44br5Vqxyh4XI+bSZI1Hl3yyh1V
zdyYTRhNZAZLINrW+jGWIJ2RDZF5W5UTRNX0YXkO0QZLVL19sdIuyYgRDKPqpJlQmJy93Hwwr38P
dTar35MZs1HUyik7JXmiC/n5h9SnoomSHRzlo7Xntd+eCizMJXD2xZnTIacglk9kIE7vwrsQEyki
U3E7pfao0bo2ATGCbR2SXTG5ZreT8ZKtiXisvwicxNymca12nlrGauVFHRZ6TFeumiVRegBrnAzn
hqPGSkEEj1kx6qqZb1ujiyyoZiDoQUWyurYNUN5ZFS+s3vY3Kxzmi8YwFlHqgaP0cDiQerPr5xJp
VZBz1DfdtwSTo81t5nNbgrbPzsf6mC84VQJo1en6WndCPqzydNONQJ7n606P9Oa8n24xrpSFdsUX
86VH/8KKDMwWIGrFm4Wd82tjVVfmGd25VNt22qfoZgP9CdRgMJb00HNS7/SuuwBDhzC6PQGJLtNz
U5HB7xjg2TQSFYLudMSUMpHwe9+3D+MHDtsZPMxtXjUtcE68Mq/J1+Zr7Ap27w2u4IstUuLcSsbm
d1xBMjF5EUxTgD52CjmcGPu67wYuYLR0gTFD+nr95tg8EKaFljWMeaE1mAFrJ0ELZJoq68x3bXkf
+hRO7u06xraHXYEwl4aoBmVuZqfNinfzbeTAs3jRrnj4DxQ89AdfGsbHgpi4b1JDXLpl8CtPW/1A
Rph2Ajw2D/w5/k3jwPg0ZIhkXFSYfD83wqIYhmQskdo0b7PPoPFaMChiU+mZzk2tveSKBBOmvFBm
a8fWoMwR78xCNFDS+5Xc1NB+9Bdo+woHtUvHvNebBwjeOMkz16NtWSVmrTEEA8FljGAxBy4fMNZa
NQaFFW3ZjrBOAVeD4cuOuOMWLrYCmhUaW85Wsy7L1RZowa3pg/M7+iq7yq70g8862FwkXEN4sEBT
lZd02XTca2DmPIRZhQnLGsDKPQS0PGR3EigkdFQetCETuChiJ/H5Ut1bfpuOZWM8BRwYF/MVKTjU
ijpCocZaPgnTewZidbEo/NI8QC2BcI4jPQLsEVmDMaWaspGGAG3ytGiiIXML/aLAke7kew0D0p0t
Hnm1oa1rfY3HmE4md6kSSziSlQmGf+tLJf3B0Agy7h/f78JeBGFWgwAQ0/CkYwY8dYO9kpPlsX5H
Fxm4IWaHbh2vQLN5FlewjLUoZgoqJ4l+ySiwuxB98bFOhpHHe7fpQNfLYxyolhtCDvUaPMk0Uu1z
t/Slx+hlwCz0f9Co36yprRbFeNBKrrOmH+GtadEwe8rtdw3NWxW3urWRjz7fNCbwjsHehwwAVjWr
XrWvvNBN7W7eTXaJin3sFbweGY4dGkzwZ5nVsiQJ8EIldKseY91Z4XLO1kY+5cwQmSthEv/+eJ3j
TE7yFT39TwnkhHNMK5BZIhPI2RT0hoXQMrBeeO6LZ4/M3aAuVZ+CXAJRUV591qvyW9gvD0Ud814M
XINkXIg2G+o4pTD8/rB4hlf7wU10FxBwx3PHWzavgpU5Mt4jmoQ6qTPsWiOib0pyxrx1+sB0QfH6
uyPTp2o5yPfpKIaGaPX8Oq/VqeyzGA9BWXvVpZgUKgdgo2uQWjyEEn/1V7DPD6mZ5UGibgqsCn56
bO6l47ALQY+CGrKjH+Xd+OX3S4PnkIxBBjNGHpMEL4JGyMlQlgQlc3vMcjsK99dtf/t4fSyOMT4l
ykW1i+jbag68quxcaBg61yFOYvSXV9cHBmN3YTuij4I2ilSKrR9aAu4S3RYew58gRZvJ/BoQkUQH
JXEWXNv+/xOcscQ5lftstAAu3SOdXYRufEebTcM3A6e7I/Ur1CgLJDQ9GpnwrprtYHNV1GY2sjP0
UJVo3CceZFu3QdF8pxde600ujfiiGhtMslfOkjdDhRUos6dNLC9TlgBUaA+Bj+ckSAse9ZsyJuNN
91ZHaJXhBribB36FyexxVk1tjslv3OXgH0aqLnqPwQFi2Yrfti5tlJmP7fd219vX10p378K0VrDM
7k6CKVjZANjBoyHRsBs9wf8PL8rNQPoDh+2xKioJ4i8CcFR/kgkGB5BezTH8GdrTLT+gZVW//tdD
okKCWIQEsWYxOyhVgZBU8WlZitc+TLvWnV2xRatMcHqGdS/KX9SAKO+P7PegXu73zS2XbHN71R8/
g9nUTm7Hsi3opnqKF9nFU+jmtvoke6XX/ra+zsWimb3s5lyxKvowC/RjDXK8uP2axD+u28u/HMi/
l3RBozUJbScKvzqCRrf4ahyzUwQzepppiw7NlIOqm4N5/TOiCnB+RaVLVowl3c3Rnk+vsMzL/WZn
QJQ9vec6vK23NCiA/mc7KKQzaM0wjZgtp6ba7ZuniaAQcOj3ycHa8yKX7UNvGOiqQGs7BvvOoSRh
yJRypr41UhwTpwJ8TYZbpbzBwS0c06AykJhiBWcUgyPUTSuoZYbeaKUlufqANJ0XDKFt/Kba88kE
aTcJunGQ+QcX1PmCejXpDDlGNqwwdkq+OI3Ky5Nv3bcrBJ1p1gyyQev0MQVCW/no8nWinvtU3Ppc
awzG3sJkUuN4BgbNJ0oO5nJMIgtk6b3siDYVjIsh2BzQV4iHHS9c3woyoV0FGR9MOaKmeypUrdLB
jRU36liKv8xvgMdAA9xe9YIv/yGVQ/0P4/2BRcngNRCJoVh9vl1LkRi1Ysx0uqoHBWVkq9EhfjAT
NG2R6LvkU5pj0yBCBwUtiFrznshbb6EzfLrZq7VqvaHUVb+MJMNsfkwbUnUH4YQEco9RgBaj9fm6
J9nYWLQSg/8X5HkYV2WpKmI1MRMkIoA3hO+aGbiz8Aj26h/lwFPP3kqpAAq9y+jeQmOExiytTPSq
bxTU3oahdhrReLQK0HuIg0REJd0XMmaUrOxrI2VfweW4A/nh5yzNXltodwhovupN9W5Uh5/Xl79x
dmTapgqjwrgu9NHOP3fUB1JT91h+NU/eOAZvQVW/X4fYqqOiUIaUDroR0CvAattOUS0KfYwtpTeu
dCMhX2aI6IdFIceVj2Jg84Yst24kIGJPIegMOhCWrmYRI0sZzPbXQPByE2Dgyzcd7SH+vLzIoP4s
/OkP+kcxjiSbYMcBssi2/fZatOTVAkhRhury+Cyj5Z/zHTf3agXBeNIk6aPYmAEx2sW+2XefYoQO
lZuDQ1pyIfnyJ1kdEJCg7QZ0XTiUbDJJsmolsrQGGzd8S0fjS1NWThNwldhp5MW6HLRPYpYLlDG4
ypl1gRcD/R3dgN2CdidMBHLL0JKCjwP57OyMPUrT6H93x++8p8RGlgAULv8As1NdVpoKyzwBuKrL
+8Fqa6JXmNgOBiXmxNQ8JOb6EMUsMoweSEnV3mciSHYT+Udmyd51E9kqYJ6tiDnO01CZ0tz11ESa
G+FGBnkSJVMw7lKMenUE3DEo8Tc2ZnoOpTPupD1PnW3Tna4+KXN96HGXVYmOhfaa6AwjKmBFChrw
14gXVmx7lRUS403FJczVsAYSlRiI7NbHTfFJdybbOORepBLuc4x+uytmKtM9Xt1MkFbv5RoJQQSB
iNwlEnnmjwoGivcKxjwdi+dRLkkY0VG5Nk/6rVeAoDOy8qXCCodXTGe4PYUFA1bq07lO/fPoKYfZ
kUkru/zy0aavWX1d5rWUSFnQRSMWOy2fjFrG9D9vpHLbSa8gmJdQpNRBDsarX06akl1nTyYKDKJH
9B0oWzgF7+0FgY+CCtXjsmdPhiKBKQMGCb2gqoJeiv5YN83n68fvX2wSvFogopLQDcscc2MMRD2h
NhntKcM/GLRtCFyr4O+OdqkXgGSHh7jtOz8QmWWJo7FUAdaFx7ri5YfwOL71Kql2uT9A0iT/Ot9M
L6Uz7+aI42o2AzXUZ/5ZK3PSWzUeoc0J5NYN/MKBXLcEirbekdzGh2gcr+526lO7PH4feHSDV6dB
6esgHQfgLfcgE7LzEH1Lw06A9s1xQqURhCc3FdHs5NAflZ/NrWZDEZ6fk6GruvYrGCegmkMU5At+
RYPGcdLfIftkgxaWirWjdYqftti+OD5WzfiAfhaXVqNX1CIWdtr9MLvYB28hx243rQgtbqDxo8QD
LP+n2E9xGQkKOs/A0oYp7ui1ikj/gIY3F51GD8pBcrsHJUQ2j1fk5yEzfsYswY9TzEAOS/Euq2qv
LeX7Pig0p5k7LxVK//pSN90A3r0q+utAqXa6QFdW1OcxOINpj12BNuxQl0hZ8OjNth0bhiE1jICB
vJCNqaslEUpDPD3XFK+oEct0X+jJEB3lJ1ib6LQpd5Jva10QUALTFmXBwejG+enQ53aeQxPPNnob
5o1dIB1CI+wWQ7Z7lN+d+QsvemJFjejLHuJ+H5hM3KZOpjY1GjDFgwbfUyJgo/zm+T1v9GXzi66Q
2EBNylvVKJPTC+KNEkRlKEWHRLtrHUpRkf3k3fWbcdQakHHkqZIoMVRnqFuV3sGkchR9+RDvaAk8
vFmOgTPfp6rToPUFfS85Sd4kTovr5lWCxwuYQKhaO47m+YYmAhR7xfG0oTThQBkkcrxhMqIdBj9+
4l2Pm+4cDQ0mCCihQ4e5n3O80SoxnCbQ+zEj1Wea4YjfphBlOkriMJQ2j01502AhN0opIk9MlOd4
aqSqw5JhfXUht/s0jxEqosua09W9+Rmhw43nLZqfQUXH2Kgp9F1TdCBuGBet9aAHOoPXONL9SBVD
L7ei3NWHMPhUl1NLErPXHbxUu54UYx/s+rIpbEtvuSKTW0599aPYhFWS6YsVhPhRtLGpfAR5dWnr
NQldxD8IKFsJqQ4ncnkHdhvWslTIVhmQ6WGMWrFKvbHmCF4+/CxIqVOiTWfgCk9vbSxyCf+gMBGJ
Bp3TNCyBogoVzklntLdDXISP1/34VgVRXsMw4UcRRVBnjACj39Yv4W687XU7eZpQ2gPFi2ZPP42f
83fjx3XUzbVBmYUy9IDVkS1ZKMGgmWUf4vafiqMpRxH40TMe5/y2zULaD9SYaKlCHvj8aCidGM1h
m+NO/Ca8hyHIBUO3OQ52Qcp9O/wHYtutRxuUaf8BZIKM0uxAlDkAcEiQoLHehvalyyAoWHE2bdMA
sR5KmgGqbLaHMOuT1KyjZCRG6Bs6+Gfrz7hByfU92gZBuhlZLVUTT193dcO3GghHIFWBSp1gOsLY
7KTJEEjbKzIHaNMYcJT+BqJ/XwFJ7SgtOaWATavIXzrhptXLp+tr2TaFFQZjCgiEKkUfgNG60A1E
icx4NMGTMXv9Pjpo+4Zne5uWsMJjLCEfO72FV8THk0Mid9O+ng4ZXrZZ0HNanLeQMBuGcAXs1ZhQ
Y85v3+RCohoTXn+94qSq6GRxcGP03+uq4ezTlkEgLoKeAiVKxCDk+T7N/aBBggV3uT7mpKp0O0xL
L6h1j7NXW6EsrjIFM4oyKCPYNJaqF2XYpBqcw2v+Ak0eNE60KMxDKkd3xve6cSjtx4v1kkJygxf/
bdkixv/RbozhNUh/MLd31UOCw6wxX5HL+R7M7bfQVuI8oDerEGsM5jtmQdOnUwoMOkyuotOS8qtq
vulFD7ybircc5tbOjLq1IjpcEbW6rbQvEsQ9/mS3Pr6YxsRXhanp1VQDgmbKZnEnBaTqoH4VOAaq
0Mm32Ul2eut3d90tr2Wb9yXZNEEY6jn8K76kghrL7EKt56B+or1l4HTmvHdOgT/7YF3tGksqt0gC
NGI1PHjUhxQDwK/6AewQTo1Gcd3pDsJD9ph+zh4zt/B5qUDOJmrMCZ+jIpNSma6yqEk9HBOJ40K2
DvZ6aYwDrvsurhILSwvneqdP7S4Go8GgGhyYzdB4jcM4YVxkSy9NWEh4p/5FOXxidG1DjOpXt4Dm
XLdM3mdjXPCgxmFXJkBTq5AsTUrKhBMU874b4yzqOK4KPYfpY1qPBCoUKGHuPCLKLRCMJIAUCB73
ckYPT9Fijlr4d71VSCHIthqLdpDyJtw3YTD8gBc9/N4F85CppUKj6Hi2TGN9WyS1rwj1axnK7vVN
2azdgcwXIh+g8hYVlliiTOOpXSzUyVS/2VueduxrYjoVuKwLtNRO/nzElCg/37T5EF3jMk63ySs1
FYUTbn6nYIwkJzl0D4adATFdyiFV3IVI54+71Ok/6cc/qwGtfwDjivUpyi2UKHGKlXpfqIajC4Mb
pry675bVG/i6YApHGRIJ2vNLOoIdLWUOGBCKP+tK9SRrFe+Cpv+DdYUgCUYJknbvY8z3HGPo80rK
J/gLPHHTb1SHWd/H+whjpGDWVI/jLud5ju1VfSAyZ1nWQV0g5UDU7gM/f+wf0TcARsbOzameI6VG
5N2cm85qvUj2cJu5rikFIAfwvwYH7Rh5qKNhZK57/A89XLwFMuY5N02nxDLQhF3wEH2t0ABLFzh+
RR7YXlq0IOZfOCeR/stru8gY5DANvdzTCVZhR/PA6XEoSD7ZyX1RkMCJQRmuvcBzYioCx/HWbDmB
w+mR8u/4MisaqEp5Najj6QNnn+OnwK4c3AuH6Wa6oUm3yjUSW9+DPe+9dSawjhp2iUNKtb5DD/ad
oFijPnK+iXz1myBxdW7ZQmwsolrjN4325NBSigZNTWjZiR4Y3wquEtam0/3nIEFe4BxODEAANdGD
pCkhxFAQ0OrgKkMEdX1Z1FSvfWnGJ/SyFWQC7Zewujr1tbxISFxm4JfLeic/vRrkH9cRN1OaH6cH
ufDzlWF6uRvzAZBQuYQoBcYFb8r98CBwS+ubKc01EuOM5qBoxwIkgUT2g9sAbWX9Y+uHeCosh+5b
XhH+PANv1xhn1OUYzx6oMxK0zNO05G7ohn3YSb/P14A+pb99HiLs809YaEWqiNQBdeH3RUb4kpsY
5uEWR687c3QnMDDwAqCRw4GiTSXjW0cPfwfBctkzjw1S+/x5Mx4i43jSvktrnAWEGq/ygapZNMfF
B68p5i0TF/k6/7ot0u24sH56S5kYSATHBmP9agutz5zeiMv4pQe5lGR90QRflWv7Os72jbECYmxe
ynJLKUsASffKe7Pv/ciDpnKGkmXh/lkS0lihMXY/5OLUiCPQVPALTuMntMI6i8oLCzfvpRUKY+sm
BNiEJAJKGFokTCBgyCWa5UEwdl4VSd8XEHghWVMRGfRpqrLj7Mymxa1Wwdj4Av0c2aI7Q+/y6hNe
3G5+i9ruftyr3wv/D1pPIfD1YXGMgddhKGtdCLhJBjudDE1cGfq+abQLRR4f6+Yl/gHFZgJRh0xr
bUaJTIlFf84/NVJHSnM/JCEpipboucW5S/7FytF5pyqY2kTeifEXVSJMvYJ6Q+PRzuvUxRRIc+w9
yy+98TtvbnPT14J/5280xjgsTe2SRsXrp6hzlajl1HyuYsMkhanw6NsvoNCOTHlkQMNkYHCZrd32
BaS4hl5IbCiovC55sKvk2S/b3OEY4wUO5fdaLYkxRlmEiJEo4wMOXnfTQYEKDSnSbsIgv3lv/TXc
1fcQEuL4wK0zZlLmGhMtqRa0sM43LUiKHs2JFTYNvZ96X5GSW/reOmMmekK0/yPtSpbc1pXlFzGC
87AlSM3qudttbxjt9jFJcJ6Hr38J+d1rCWIIx74LrzrCJYCFQqEqKxOtKNAF8Iw1c5LZScEwbjo6
i4qX3suSq4Ru9o46pLWuVsPGHgQ35FL9x4LWIb6ZCWaZK/2pbpCyGe9ZMOC7TOZdcZtXBl2HXsKr
qL++4PeQUUYZHGhe8BPKJperSVGiNkUNNg9MWj1aq3kP0dLDANASw+WL+qbX3wvGAG2F8jmQfFfT
u5ZdD02mwlgr0WMo4c1j/bFOJPTXoCSloWQMiA2IHi9dwlRnqju9CRP2Z1B+y8t9qleCYHEdnWDD
QjUV3VcY4afTRmcoqT7j++Sz4ulD7EPPY2XPoIS6T5TDYG4FR4v95sur/tIeF5viYeymsYE9yB3u
ylWwDUH5yxDPeDN4opFFdmZuGeNCU9UMVRjUMEa34UbbMMII0G4LxRKvw8XlmrhwUYyl0dVsTUlr
3QV15YPvMHIbqIzd3rxFl4O+Go4weD/B+3PpD31HpQRodpTbw/itV+QfUqC8/o0JdEwhsQRWj9Nx
Pmv0aAOSZHNC1y9ofkR2SYrk/X8zwPk0+N0jc7ZgIFcNT0JeVOafty0sfg1QdMOt8ajBdl3ukhSr
pQwtekS5NiZzsKpryEnT8k+/BcC76D2Y6G0DeC2fillnGwW5tzYdY4MSaiTrZKQk0g3/DxfCmeAW
Ejvt/5uY5GMY/9TKH4H2cdsEOwAXB4SZQLjUQcBzEgK83Cu7brJ2nhxKJqchlhy7rfVYjqaXJz+G
VgDzuPouzJaDvQIeCSR6fJLfZW0ih6GCibN+dlsn9mQ0jqYyF+T4V28Jzgw7RGcfJk9NkGBNMGPO
I+kHKGbrd04C2VRZxDopssQWfGZpSDI1tQtY6g3Q+advbWsRp4Z+jSYYIb4699ySuJhZSfo4o+dH
SRI0j4maPUaRiCxN9HG4SNm3la0pjkxJ08Te4Fh71Jm3Y26sbvvb0kp0XGUo2yiQXOYb1rEkdRW1
sJIMZSuVfmsNwVZdF5GxV+cWuM+vaHIyKoVGibxuQJ5v+FHkyT8jknrZOkT/62f84Pykd2yoLX6Q
MX8de6Jm0NJegrwTShlIDBgz+qVfyGAgdOQci6zq2FNyxZ0Km1SNInD0a+FLLBXHFg0H0NBA1Jy7
Dmig2XocxJQMJPugh/FhvtfXMgSAMlBhhLt60+4gA9SlJHjWwSNkA0V6L1rrdX7H/QgubR3ASjNH
EUUE2dEH3WfwVPMeelhu4plPt53nujFxaetU0To7cFHQz3EiYcH5QdoYXuMPH8Uu/MfB7MRwkL7N
fktyof7l0tfEtIaGNA/UdEjGLr9mVUcJBnpahC3zvc3f9dEkU6x5gqWxWM4H4nMrnNtOUmwAGAAr
GDNfW6viGK4xS79mw3Z/kbriGQWZS7CZKkBGOXwHPe6MeLKKKiGd3vh4acj2KFrPQmy8MMH55lDa
Eghb64RM69bLX3RSfFOpO0cozrM1sWE+TLPuA1+wj+xrcPt4YZdzR0xmTUZBGzCQgZlpleyrYw8m
O/rBXgEtCOCFPQj2YW4Y5HvroROadqtgoTBoK2sGhE/W1rfxJyRPoCpTPrWYr769yAWPRKmRsd3K
mFpES/bSI/tZmsO0A1OfbAJAV/8DyKjbB4YgvCxbYVyqzFWgX3xpRU2sorCCCews6o+sb906ar00
FWXo19g25otIQID9ApgEkZszMwaaNMxYTPETM5gZmzddS2jigGGyWwHTuz2p5wre2ktrw7JUnGaM
LoCD/dIoZnZA0WlkKXHG4YtRtvs2lD9iTRds4fWDFIvD4w1QUySKQGVyFzcy7HGYajUhwVGFRtm8
Mfx59+sE5ERU0lq6+gCgZXT2Bl74aBBfrqrVulJWWhN+AfhudsdwrYzI0Xq09uFOfxmJtJ6PkMTZ
FhvrQQzfXzryOlhOTkLBGArkQlhczpVCMRxP+kldR8Zbrn6UQb9zwn9uu/+iHbAaYFuRT4Jh/HKZ
tloosprCTtbanhoqJKMpgZ7YbjZD0QdccpTzghPnKFBkK1PJDCgZ3+mL7Cf7qD1xoOnu4Mm9m32O
r7EnrGOwFfAx5dwqFzxtm8bjhLICodvoJd7Me6iKoQXOYlix+hfsclfPZFZWw0MJ8gl4MgGueLmj
UxKleCWk7Aw6itduh2NBQNTwUqMs6hcDmmu9H7yDbQDk6gnJv/0xPpqzz+1ykyHMWCPsR+FbqB0q
5/G2xywlDhcL5DY062o6jxoM6IEPljXUAvb21voWSIzcgEyFOyLw+PljuNJFPdRrWCNbHNSiUFxR
MFzNA6BMY9TqIYwwL3Cv7zBuQppX6Ul37XucxtdhL7qQlu4jHA3U93AyIFTAJZ9N7TipmtAE7Nfx
2gA/TheLxpMWD4UDMVn8O41TX7qLMcaAwdRo/Url19H+qqoPtSUoGy6u4swEdyto1OhjTOFS0naS
N8c6Gcft3/jEmQkujFBzqPMe5OdIJuut4qF7xzg+dTQCXG0n7ew9SrykXolwEsyXr872mVkuSoaK
ZMR5YFKSxk9O41FbdeXgPkm+Jamwb7hsCyyfbBKfEV9cfigNpJhTp+F1r5eAMSI1QexKdgZIYGLS
blgMM970HO1XEUvFUkBBro7a5emS5TkyTVzomCC12aOAQU9Ad7WV1u26EWBOTrT7/GaaOlQfIJmg
mkArXS6QlqhVKGYBjR8PKjt7dUfXmmuu9UckEuNq9KonZ5/sJD/Y5B/Bc8vE6GLVZYAUAukt0N+I
AG1Lp10zUJnTHADCrrFTap0B+6UZQM3hTTZhmgVsVfE/1Wfn0Rby3JInBGksHJULi1xsqzFIYsSR
CWK75i0y910veFEvnPaL/59zojme2ogaWJHdvAHk6A7A+ta9CHC74DEoojNqCmzbdWsiStCwmqMZ
Vl47zP8ypbSAuj1oOJyAyBh2vGPuqhF0n3XPaL1CVM6/ZhnDeO5JbQ8k5EgtTO5gTk2tdmErxyRP
yekJtkb7W31x1Rz3H1PSVd3iPvZKKuwkXI97wjTIYjSkiCAeQMp46cZJl0VSIVsx6VfhxtkzCuUR
JOANGJMkYh+yY723XlPAdDMvk0h0hGRk9mwKvvNCWoVWIbJhR0f4RmJ1+SNmoy7CIZNiAkzZRkpL
PzIsX2mgchN/CkLvkkvh3cKEbnByZZlzKS3sQ5DkYL3WPW5jCCI3hKnUzXfqVnVclOrIqP8LPb6l
k3Jmli8flGA9gsaBHZNJ7tyqPJa14NYSrIsv/CjmoI+hDAOV/awBWVA9UHAB3d685c/0373j30t2
FqZmmsBGqoOskE5klL/S6KWFyvNtQ6LFcE6J96WZxBoMQV6XUAV4pAZimoA33zajir4Kd+7yek6U
toEdS3HlpyzDSK6xiV7qB9CYbPN7xmKurbW3QXXT784RVxYo05SjmMpctF7297Pi0lxWilar+B3U
wnNaDtwhmFxjFsUZ0XK5XFsfMJDodDBjUtPtwtx1wmfBjrLkiLsVWdP/P8frFOnOVoJM39Yn9uW0
e+fQrjqwOJnESAhK/NEq30iGm72M6xy6G3cZxuWbjf5IX0Wv0eV1svFcHRx00Pi43M5SQwVjpriW
5Fxz4a9okz7dXqfIAuegUjoGmTzjYsqK74nyUJevt///pdc79vH3EjjPNKdcUeIUSzAfHVcnVusC
74mazujPx/yxEVR1RMvh/M/WjLKq2IaN5dc8nkhdh97tBS17+O/1cK6nzm1f4x7CNUMPWhB7hQOd
wkE0bbK4Dgufl3WUmWb55YfXynrUlFrHeZ4VN+xkFwSaq9sLWYyBZya4+8N2xsIYQFJGlF4hGnS2
2+5Tar+GsmhEbNkFflvip1f7yrAH1YIlpjhQ3s971PZeS7zEzdW0R/Xt9rqWY+GZOe4ODm0z7WsU
9UHKWG7lXfak+4xfUPINf1hXYNiISY1mefaAJDZyq1UJ+RpxJFx4NgD0/98vyMMost6hQR/DT0ak
YFpwwIQoyYufoZWStvljFSWW+5wZ407xoEwoPzhYctcemvQuheJL++X2ti7llucmmMeexcOpaUpD
BocHkqpfshEGmN1qYaNgMYO0wS4IQS2m33aqQpzZiQurMLr25CzK6ojGo2/tgbwK1+OO5Y/5Lr43
n7KVqBx8YgS4ivdndtn3PLPbOkpmlAEiR+O3B83L7+uD7MuvxTohyiN9Cu4h4kzQiXronv9FsWr5
MP5eNXfex3ZqWyB88KL8ZJCObi3d5Xvj2/S1PvG2luusEBwT9j/eWi93/KdWrx2JHUojSvZFIR8a
p9poLfXKCHLqlYoPLVbJXjwUeErD2U+QOu5omjqVw7pDetyRzrfX2Ye9Y1krK1XjVQniCwIhaRTn
RE/pxaCNuhH0JhwmlcXZjbJ6CqsIl3kTZ+uh6dyw130lV8ntM7LovBA3xbwyxjpZd+HSiaYmH7W8
hJ32fdhNEDuWd5OPgcS95E8PgOSObyHpj2LypSX3ObfLOW9XQhiul9jbx7b9gqJbMldkzAcgN37e
XuLSTp5b4hxV65JsTljm1Rggwm5eMBVGMkcge7JoBOUW7KEDchl+tgecahoEeMGpZqWHhmI09jDO
77fXsXgpoYIEC+hIomnCfSqA6dPZZi9V1nJaD+vwm8O4iFK8UP8VD9BS/HSApsGEuY45cx7lPkPn
TukNrGkEY399iJ+6u+FpRl1H8nX4vfGTjWir3gQsz1FUC1/KJs5tcx+tydvZ6BlH3VTs5/m7OX8K
NpO1sfhgcm6ACybBoJd9ECGYTLt2q23MbbK1XTZmJsrvFktDZ5b45ydYtcu6ylnYuu8RpmeMtTFb
jNbsFxPz7ZUte+J/vxr/GIXartxTCTunF5FbT/+UeuGWGAD7CyuQq3UwBQG6MT5BShUpCDC9HJNo
MjBIf2+oHcYs/+ZQ6XjS2ADIAtXFfaO+bCTArVhCUk+kD7+Zce86SSxYyvK5+m2GB2qDZjktCxTT
8NqVCNSpSVBVuLbb4bWoTHfO56d5opFr0ekxMo1VAh1N1zRHQZha9PizX8EFfKNpLVor+BVlUxwM
iW4BDhVU20QmuLdZpOaDE7AiJU1eLe0+rf7iZQaw73++Fw+ZiCGK8uuh0dDYDeXnkgoKv4u+bQDi
q1uM54bv36plZ4IrDBd9Y84HAFbXXaQ+S4Hk33buxX0yUDgH9RvkHE3uU+TSOGgxSxxDp/sIYvkt
7ezH2yYWr78zE9yn0BolBxoc5ycsf2YjRJbom5zgoIaTYMuWw8+ZJS7R7mhbh8mAxQS59pYEk99K
8y7UUZ3vIlB0RgWIePo9RAifHFwvbqzRu6wOSB2FrWBbl7/e721l236WrxbVpHQTdpaU5k9sADFT
wNAlkbCHyAr7+5mVoOlMqZ5hpVdRx0kr15g+hinxbn+/pbQQY0v/dRHuLsZDtDKh2YygPkXuEKJ0
DJiLmR6pfuhBZ/MXxmyATZkGOTh5uI0b1KoyrCJAsDWRXBu6p+DFW6svNFXvW6Ge4eIGnlnjNjAz
tVKZW1hLk4NcIKMxddfKv99e0vUUIt5/EKL775q4DZydop2hqMmevExrIlvP62pLQRwnajKLlsMl
muASacfRwHLUMgTsyTKHPCAWGCxjqIZPcb+9vbCFtzw6pIgZGqjtsUJ+2CJsAyARI7tCJ0h5D352
66ogOcBIbxV5CfBSWI94E1Y/Js+C/lbiDQoxKrT3w2fnx+1fwrziMsO5/CFcCpU0XVxlIX6IY36v
HMftx1bglwsv0EsT3AVdJFXFmJWx1l2MqeRne8ckLur779kR8ea53xHKlEyND/qYHuMvt9d3HUKZ
cQezEpABZ5xulwe97fu4SxwTDaOhA69a62ZpQyTroaAvtw0tYJUU9EY0E2Rclg76SC5Y02ksZ8OR
KgBsnHfzYzrGYDFjzIPDoXvpj+ZGAqxNYHNhdSjYyg56uDBumJzbznEDKuWxqPG4n3wL6DJ7G66D
LbPKCPnw4CWDmO7w+rDgclURZWyMQQFOxN18U1r2rTL1KXJV+Kx2mKGIB7jgykL5E7zKefgvZnYX
8i9mFI1qRDYUUSxue0NQCuUFtOhJ7cmk3YbTMV1hvh7Kf7W+pztRQn59LmDO1LBKdN2YOMSl36Sz
YbF8LyWdVLozOFan+Kvg4y3eDtDAhPM7oBvkgTWJAua7GYhVYh+nN0Ztlq/sLSNynMEeiRoUsJ3S
yhE2FK+/HuB6IDhk6DNFQQX7cmXZYCW9leNNLc8mG4N4szsoFsmaLDj3C18MhjQkWCAAVU0MpVwa
amYNeG4TOcWwg3AinjTlnsGU0C/CMI+ot77UJr2wxkUZRSmdNo6Qtv4iZWpIbR6hTRT75XM4+kXi
IuQA7uZ3K4gmu6lFmsjNEzcYY0AsiCOKBiyucHGVQXqg3YjpCYCnuLhT5nYwVXqU42RWFSTTGW5R
d7OD9BhtVIiAipA9S+HnwiBz6LOMZhqwA6kKgxjNemq7/fBPcnSI860A4+Mh84aG9CaBktkfTyai
MQ94BbgrwdGJMMS5U18lEyY8wQ9pabWbhZlbNc+3D8r1UVQUjFABvMjKT9fMNkjTOmqHGZEn2R3k
OynPBK66YEHXgTg2IXFvIp3nwmjY9UoyNbhhzaw2/T7ogpVdgdb09jquDx4A1Wh54MEAYVjgry6/
kBXS2G5KXEWKnW/lJoeWTffYFpoQVHZdtYAh1JiwFjyKr8gZzWSE7J+iwe0ie5ukw46qsReM08qg
EA+wqh+DPOxCTCaVcSh4sbAzzbn9hWnuauiNwooBxYEImzT50nDnND9LjHFBFNcNgtfcEVHa8bBW
PG9xu6OapusOFMAw03C5qTPI8wbMT1tATGGEFB6+tdclosu4mtHXBDk9RTIFhI/lGRMSKpS6n4UM
tZz7/PoNKnqqUA9HaOVvftQepiIuNesUeuhXLYbK9rhB1r8O3jvVbUnkJ99v+xIf7phNRqhsaxDZ
QIZzetCdHfc0bttuzGObNCCqXJkMN4hic7tVIJfi0nvzpfO6g4GOuEasjxIT8oabv06iYvv1yoGg
Qv4BUROAFzE7fLn7vZMnUGwxArAxmQEpwsJaYwRbxGHAHRyslVlhzFaGAhCqxn1jtR9mSStgwC4+
lfy9MySvSk3/9o4uLsUEDy9L4VRH42LApIc4VIUdYBan9Pp5eFbzeXPbxOI6zkxwF6IlR0YGVw1I
3tGHZJTgkLVuEtPsJUFiKFoMdxkWIBBORwuWwhSZYIT82h7r6G+MMDQWpvYQ0PgCiDqE1qCkQGCl
0yq1MBbYpN7tDVtcxpkFLucziiDLNQnfZJzRRtFT+atsFYJVcCn0L+eygKyycZgwk8XZyNMGwJ9U
x0cpHJVoU6u5tMYUUWvUqavMkmjXRPa0yyOTzcUYBFSD1k8nWa4dOZnXTn3llmD9TCeUFG9v4ZLP
AWepoPhqIUaanM/VCh3kvIInaGbg2kPxAWSra+bS520zS1/KQmYOYgTGwMDX3DIpU9VRjSQy64Xs
Fgl90Sa6vW2Dy5dPXwoD/CBGQwhApOcyjQw0tqY0SwHpLAjnNuipFZDmstepnYEaM1jdtra4ojNr
XDzAuKuiDAGsjam0afMK1NSR4AWw5ArnC+K+TVxhUjOQQ4lM4EQtTbrSxuwg62/zILiVRWvhwoEU
tlqkFzAUR7Xj5pnzKMUiJVuBDX7UKQsBTRgr2AjU6Kjn4DrM0Ej0/qePcvXyBDBxbkYYyfFREmVY
5aX88b+Z4OIBoJ+yAUlXVH9k+iTNdF10miDkLJ5JPAoch0Udha+AR4WRZTalElA8BWSFQ09qyo+q
Es2niMywL3aWIoB0IJXRsICZSfsWGu1nm9Pv6KAINmz5WP5eDfsZZ2YwIBXGgKzjeUPLytXG4l7R
ijtLUnaWHh2piLxw0c8A6wZxu4oqwKmydmbOmmmiM7lUIiVB6jtdCb6hfhaRMi/tHSiSoQOCBAt8
L9yJiULJxGNSO1nZF9mXGAjKVDYFrRaBFb6nlM9Nn6KJKxHHCtwEMiqS1ruqngj8jcWRs6T8FDiB
28XwFZQ7cei4OGP0aayXNczoEJr26iTX3+w+vVNquyFdnRT+1E0tCeYy8m+fpRMu4Moyypu4ETA4
BKrJS99QutQaaicMvfjN+DQidwIr30DSbY1SJ9hemLy7cseKf80DCOtrUP7H4A0cfeenmIeD73H8
2oazH8Od7MSezH6eotDrrW31s3sD2zB47QCEbJ4GT4XMgOhpzFdArixydz30/nRk6Vi+9Vyi17WB
DBJ49IZ3hxV1V/+zOe7AT7g0QTWCBQ4kvqvuGjLuzZfPYlt46TeRTMbSMXTONpM79YmmTuhYw5Zp
Dw947x6pCO+2cDuCU1IB4BXKHzo0Vi59Z66h/DHlWeilyJNqGjxD4ukh0GOHiFA0PDU0+04whRms
EzeQc4Vud0poR1Vx6Gn5PcRZJ0wY9PfGF3ur35tQnL5zjtGdHaF6o0c+BlU2t0/J8kJ/W+f9Usop
esqwPkNDwe3N6BDmxlc9cb7NaSDA8S9EHBArAHkCgU8I8/BlTT0Zs9ZsA4kY8oMyD0TTXiAoI4g3
C49y7OeZFbbisxidVBH4kFVYYbU4KUZ5OHxsn8vnaNW6hwMqUhjVcFvdDfxuUzB9D0GmuPxBz34A
l7w1IPY3aY0fkLi9V7/MgRu8ZbuIroaRNMd6M61A7lBukpbQEdR+IlwKP1L4y6HO7HMRt50Mk3YF
7DMxsqJcF6lvfAFnMUoCQ+9aqRvsjc5rIdC7ExUCFw4m9t5m0GR2gRncsTHsjuZtbeMLF8CPq8NO
g6SM4FHBFxt/rQ8KAjrqZXg28aCfKRkw4pdL+MA755m+nKQ50ELylTX9aN/KO9UVA095otAro9ym
Fr0zg7wHRsMP9ef0wSrmJii82tS1IJWuo78iDAxcJe3KJJcGOHiBQrwFJhneDZKDO307rcyVvBfF
7uskCkHOQG/DltFvgGjM5YkpUeGkdmGWnl0/yelDb34vNMdt6x+taJjq2j/OLWG+5tJSn0KaOk1h
aap/FPnXUX6/Hc0WLr1LA9ydX86I6Ba1YEDq13N0pyfvYCL0cuv7iBgaZBIwMs8GGAkkq38eSkEw
XTYPtSgN9SILWr7c0S/bLOkcNaw84NWOxRQc5eGrbuWkAk/5PE+uVaV3cdD6eTht5PE7ZEj92xuw
sMEovUJtF10PJD48QBqytUEthTGKkAoK1aE6/AjRV75tY+EA4tSdGeEyC6gXVXlCYQTZFPSgfQ1j
MaHv+J/mZ7dlo+D/In+6vjsubbKFn0V1TMSOg1LCZuPbEZFJN7uQHwOpdgrtKNd226fMa2Zhv2rh
aGiYUFXBpIX6vKxx/lRAAqMDf37ptbHRubSyP1QlWOVjscn64r2ti9y7vblLHxAVQPgOwig0obmz
mDUAteSjXHjJhMip1WCaR1FSkPovGkEEZWrmwADwA4WAicVzUCqFV6hp6kpDutHq8fH2QpbOggbp
NBTHFbDCge398ovJYyHZVQ0jAz7XfBo3zdYGkNcaCNcrwclbcg+mm2ZjTZgJ5duZJSiIGiMaC09L
DsXwmGq72Xi4vSAW4S+fE6h3n5ngzrYTdYwgsy+8OXvJ+2OIti+1vcYwSQCmsD5e3zbHw54R/pk9
sG6ipmVBqpy7S2cFGqa0hT0mdDv9E+9UiL0UBNfBvfTIJhFLyJTIrSvMHxa948wwl0Apc2gHIKUu
PLrFQG17zxgXeoinAnX1UgMPkgpZChe3lg234vNBrpG/0fWor+RAZVtr/ijRrYnCpzDfpTJ60rLk
tV0q2NuFFSI2YmvRI8WUJ5/dg791tFpVyr1JK6ifosVARk0ThGIeesI+oIHRWdQMFfTBUKa+PAAU
YMMpjjvovu6glghc6Cre9RvMyhyzCIPuPXEesxeNGFAV3kOUVrdc0eDswhP44ifwwN5wNNOyzfET
Gj9BY3/lYMxE20Q5RDPqF5ZSACeN4WVpXbyo6P0bJN3l/ngs7tHkEKH82EuCOz+sh8qUkaAIj9Tt
cju6UbNHRY3hz48D4CLxjqE2KHQz/g2P1EK+hnfVmTUu+sTRTNvKpoVXe8qqYeJt+2bdb8C7588f
bNpdNPHP042dPve5ReZ0ZzdUDn7KRtPZ+tbmLsOFmLH1PTH6UNETYyHaXSyOCw1gksOH1bG4jg70
MSsG6stWC73mvozf/zwMoZULejEAxlSoanHLquaySQoLtlqvept84wDJbS/4od9ru/RO9vSNs7W8
yhcF9FPf8spd0NkBE58FGqRTeDzbzsCIWnAhpewDFm+stRish125LVcUY0TsLWe6ceBGdwyknj7a
ezEX2anzfusnsLB19hOKcNazosRP6D/DD+1zBENK7APgBH0q0EmfQEf+vLd8+z58mH32oYO7xGue
1S+OVwiiyVLIYl11MOGyuVX+Np2TigLKoxeeExYvuIfeo7gT5HVLXoUeMhOTdSCexguz5FlUgmLc
yb08L1za3xnJcziJgKJL6zg3wl0u7dzo1RjYuZdOJsiDZRI5IprNhdsEQnNIOtCbBmkQDwoJW2om
7RDknmrMP5RCh7pSOZHAtr4YmLcDZYP62dayYPOWjGK4TtWhtWRhwJQ7ksMQNnanwVeGqtFIXDSF
G7bpfhjGf8Ki28eK+tYXqiCPW8rEDdZcA+s49Psw6HDpoVLaSU4alSy+txISBGeFFvyDeY/ZjUM0
+7KXQeVOhHYSWuW+YTFLNa4VWGUVlhaqNqixGHcjGf3a1TfNtroPhYn4QlUFbVK0xsFeCSAOQtHl
UucgzTEDb6NqAU6kVfzU3GEWHum/ehp1+5wJuFPCr+0TKM0mIXXRUjIGzhRoyWPQDdRFfH6ZSX2Z
tsEIn3psIdeKcMSkNRB7dMTCftf7JqZdzcy19TVGl2dJUPPgIbvscrmwzyWfcVuoUJeJKi/4phRu
vNHJMEEdBewK22YtEQDKPF+9z8J1sp196mKmsr9DOBIEoaVbFdkZOq2A9qCOx79OtBbImlk2KlwG
vTfcDa8RsJfBM3aeZKvsHkAP7/b1w1yJC8GMSlCBVRuG+Z6bMRt0Dmyt8uzizSgKt01f6mj0J9Gw
w0Lsw3sd+A68VtCpljnvmqCIOkGjr/Kaso/cHirXbjHYRxXgsj8PFIADg4KHFVtAhMAd2cqS5Fin
tPIK2dmqkfYap8PdKNMXiI+0JJ5L+FUtWt5C1EXJFc89hhDCqBz7+9lNRuVslrU0riAPNL0FWvZG
R21z+0stdDgYsddvG9zCejMxZFrDRQdi4qLcMBHHYIWesocnH6EgQLptcOmTIcLbJt5JNnCsXHqN
UnWhxDGE3VU124VxsYvqA82ebhtZ2rgzI3wCTY0mSW0QknpSidONVt1bpgWCnVu4OhjrtIbCKSgf
4RiXH0dyagMs7SnOtiP1A0kqx+qQTKDb0H22lRWv1T4PopDQ0NDLb/iSk4iOa3GVKoDGoIaCc/B4
UbXLctPJ8QvUDgIgLR5gqij7ZwGKP8gI3TLw8DKTkeAKKVIep7GZwzv6VXLHZsGHNfXMrwlQ2z06
biExN7HneNNfOAkklXEjK7LGsFWXe1saQ63prVF6kvZmj4XrNJ+z8v7nPnJug4sdgQQBpFKCjUGR
vjVpsxuK8cdtE0u+DnQY2vUIguDq486WllVj3yRO6QWZDpzoZw0RUasW5WaLVlitQUXDFpzr3IlK
bacGDfZceqn2JrWQjVPuQyooCy3aAPO0BigaU+nlNstMlB4z40PpqcA6TfoumsHkaL7e3q7FWATk
PIpB0ArTcbAuP/swB1Hl5AqrUBqf88nXIm8M3dZtDqBXs4VFE7Y1vHtDbBiNJayLsRdfGiyhcgR9
5anE4y/cKCc5h2hTCgslC80ttqLfdjh/TspSGnS8yTx7dNMtQ5kWx3mbrtSHDM3kmVg7TCXIkJLI
VsMXKryOF78etERZXQrtfJ7glOZUTZNexnFSDn37WIOybkpebn+8pa2EOjngYgCZMkmYy63EtH9i
RhPuKraVjLJ4gLTXv6goX7dXGDr5tx0ui+3KGggBZic9yEQnyc7cautoUwtJkZdCH0Cq8HjAFRmQ
9HJBkZYEJmAj0A1PQ1dyvlvya26Xru6sp0AUZhcXdWaL27xSV5SgNOPayw/wQ+Tl9WZYRRuxJtAC
BhjbB9LxU3mXwW8vV2XXmQ0eICv3MhB5/kx/QJH3AP5SXyLasUNFCRSf68Ad1+BLJsXLL2ZtERB5
MS0//xHcOTfHWnemLKnx/omfUGLTSfaYf9f2GfnUGKG3QaLErUOQeoukvpceQRAhwYQOS4fRNePd
R4qgeDPXv058MG7DXbsJVj34VBSSYPaR2ArpFPLnHVYUSTXGsI1yDGMavtx2dQhaXa9gNpcAtTZ2
/ZQJEtSlJP/CBOdDDY5loFCYABuAZ+9wUa+kJ/MBQ7FvGop1beVKguttqdiDdBivOwOqAZjZ4Zxp
Gka7qecet8I6ehnhRylEO8ttd4cxti1ENI+jjwEPsOivu/uSpOtiI6p6L0Qd6E/ha7L6CnaW+wV5
GcxyIeel5yB5BbMSyc0C4JyeZCA2KaKPrgmPqpmvbse6hXjKVK/wwFFQGAXt/eXX1E110IIww1ZX
ObAedr2eLYQGtZYElQLmFtz9BKJfRr8tIxHCwOOloWSYm2ico9Ir4no9pOVhLMPt7bUsFUDZjCOA
HYymEbCbSxuGnHR62jqogPmYa1JRGgM/2bOxYwLd1Zfbxq43zpF19oZCrrIwWWkzIqg6lNCj6ByX
SmtbH0g+7/7CCMgjwHCDgjUy48sFWY2ZZU6LDpZcfsp274696VXhnzEz4mWPlZwZ4RIiOTLbrE5h
hAZHyI+4hd64RmK5f7MUByyeuPIAv+GWkqsZbkJtRvlQtw95GL/MjbQvhVWwhYCM1TjIs8GsBzfj
/ayLMnuyeqxGX2M6kwZuN3qY498zrET6VK0g44oKfIFjdS8imzqlp5c+fmmbuwwgXhj96mq2Hn0B
e+eouornfEl2BbAvmBX/wNMUzemh9RHEXkU1+etKhSNjXxG7mLQT0udLZ1GzGYO5FhilspLBtors
U6Eh5kOrYZ3ogyBuLFTDGM0OhrlQGweeiu9gBdj+spNadvuMh6Zx7Q9K3Sp0h8pN1pAk91kEg6oK
FDTQswPQR3TYFw7gxQ/grj+9TQxVr5DUjCvn01oxUcx+X2+aVQY+5dpN/fJVNC2+kPxi0WDugyKU
jjI1v8Wa3AaFbSO5CY42wFXh3eDHezZ/hKo87guHtGCgCyGEmDw0UBEQAnIW14xyqw2pKAcMStwh
0vo5HfIOAU7DxShjYla6C4+G7xwnr3bVTYiemSLa5wW3QtRmRSmMBuH1zNmsg76sdQ0fWt7RDAS4
7jfkkYAegbX5qf2YYtc4aZaIuEBZrObOEoqsBtCIrNEEBMSlN2PaJagdvfuV3bDJ7l/EdCL0Ibt2
rszoJqxoKmN/5IJfbo+zGhY087ryLodSyRQXK8l+yKqaBJHx5zEQg5y/jXGpExZaq6ERIbXQDpL6
WpeYr7YsQfa0sCKMJGEOhYlIoSTPGQmUSCkMjKd7cvGpMdWyNnSdsvZAfp1PIpD9qfzE7Z+lAl+h
sbF0hB7uyq20YUTeNKZeuh09gJo3DCKm+OJi24IbgjQT546xeqFUxRkKg04NaNOmXj6jSOPg8dmF
/pAY4NBJBZ9p4fGOMtRvW3zNrarnUqsS2Oql1p+djoDuY9UGgddMj5YDeDGAqk0KzPrQr62gJ3pj
rJWuFM3lCn8H96YP9bDWQxm/4z/5zIZhDEdSotrNxLlEqf1SUMfC8cCHHAtG2ni6iIjq3ajEdeoZ
AI7OXgPaf3tLn63Mjdf6c+9rRHbl74rkVsKRzoXQdmGac9sqsQZJ12F6Qn5o4Q1cMj54kS7Yshf9
XuD/kfZlu5XjSpBfJECi9lctZ/G+VLnKfhFqFUWR2kktXz8h35nb58jC0bgv0Cig4GqnSCaTZGZk
xPwVJ2noLPdsVQ+wwuxfakJzqqUHVv5D+q+XbzubM7k4nfRJyJSmMFTc4KoblW3gQmu4BLwfVWvo
HtG7/yf2tLWIK0NERzBIY+Y0GqrWiyEaQq/zbNRAx9vReNBeGz4G+VAHrdiip16JNCBeRJ3TQQEQ
ULGFJZL7vUK7Uxa1RvWUqi4oGhNKEYlE8t1WMcOt4PKsrvgIuDRRiZpJKZDnX8QAPtV0GkYPaVv/
wa2OufnL2aKl2DDxDqk5cZCW+C0bepio7Ws9O3g+DSg05S+PY22JTsbxfs04McIEaSkHNiTKq194
1wdZ3cbKdeMm86JPWgLEboYOYspmBNyyoq6qPvNzWrPIEG5VoUdJ6mlElRBlSCE1mR2I1MVW3Jq3
6tmZ8G4UyD5cv+dK1iJsZSnz2nxoWDRNEi3w7MrWx43X5Idlmk2gvA6eGQekCMtju+7yHE1DlEUK
ous5FB/dcgymUv8303diZhGU/IwOrG4zeEOX7MxierEEi0mVRB3xP/sKex8RWr1xvQRoa5lWgVD9
WPtOyiJf1IZz7Y9520Qs9Zh53U926nw6Twd7QHP4mD80r6MisoiEWTEkWgnP4DfDjQCoJD0Wd9bh
0ySmM3sMRD1QOkCWAf1+1sJQgaJiiyxWFoEhthBxrTNk+cNSiIpJLBlv7d1A+nrYXfb8j+mx2e57
mJib5VC7PR8gb5hpOY2BU/LZe5x1H4GAVgcLxR4zVPv6C0D64VZF8MPGhk00SNroPQBv14dicWuU
XqmSMouK1AsGdHz5IHdPPW3X1X8uD29tA0BgCLlPjAIP3sW9dWKTkVjDAKFYYzB2guuPrTF66Dbx
Hi4b+vignsd0YmmxB6De3ZcF77P3O0HOg/RlxkABfoRbgfEErqUxcKCgWYBb5XbrEfARwvtuHMkP
3M5NXDQXxh2PSj8rYBy9Or/GGC+PqxG9M1BkJxHSgFvrtz6r/5ibf34SmOHBg+YxzKrkz7nmXskh
2Q+2u+Ga80cv4yOkJf87qNmLTqx0NafWiMgcUaP4lonmFsW1LXb2D2fzPHHviVoImIOqanFUginK
LCm8L6onGVjNs+399EBzphRqyN60cZ5tGPMXW9xDX5Wl51AtNm0jLGstyNFjlLyW3Xc2bnGir00e
BO7A+wEqHHCpLAYGphFNVBOWqEsAw0hSWzs6VS83lmjNEeZSGm5RYBr5SKLJtEZr/IlFntYEOkML
I/niVXQjvbc2llMrizcuY1On+6XOIpmlAWvv+mSTunrNxMl0LXtsDbtDYd/BdJExNKy4OgrI0BpP
dhv0v7gT6Dcz+3n583LMWAuDM3cAoBGzDviyMlM61gRwBBxcZtDxyK4SASY/HZTgw8YEbhlaTKDo
9DyvHQXlIaoezek6SX7xit9a+pZa5cfMD/YTehTxoAYOCiiCxZ2mhQSfPtV6FuUIf/UdJChm7RAA
sdQ7Fss5NnH+0N2VNDI8kM+JKNtEvc2evQwbp59AzsPGJNnojBSfoF8lewEgdxOj1eywFQM/vjoX
Q10cLabd5b0zwA5yBn+r4/g2XdOoAHDZ5IFOoT20GeXnybs0stmJTwIi9KCJM7awqHb9i0SXcBdA
4PeKBCzeyves7oeTdVxEeMvvStkKmDINpBDy21p/vuz7WwYWwd3StF7WDQxU5hA09a9u66L4EdW/
WJ/Fxaa3cjvlBSwYz86txndqN4ZZG2hBEeVvMw3S2F2h1QydelkgInZV7Lcon7bGuNh2jCvOBzmv
l3ZlDDQYwPx8eRZXD34b9HHIiZmz/u1iv3V6WbsidRDmo+amf3Gvh+sZcG3+7aEztvVknr/3o//9
Y2yxszIBspsB8jKR2ZIfVk3Cwc92GUPjaukFpUaOTV9suMmqSWSQfYJAie6uxRRqsneTNMWtOOet
dk/swQPeijRhX4/6tVDE/1vKNL3RXMn+TXDGg5DgFQ3WriVitxzyonRRoY/6jO6RTw4m9xlKwFE2
bd1B1g5RwMX/a2mxFVRW+1CggCU7ua1sN3DVG5C18WVP2TKy2A2jYI6TuzCSUhqyzgnq+hEdc+Fl
Kx9Li/OmOxnLYr1470ErdJ41j5u3w5g+CZNdmUhFViN611KnDtBa8qhPvQn5hIyGjuV/u/wJq5vu
5AsWF58iy7QK/HxYN/+5qfLAaTaehBszubzF1WPb+RXQfpEF1mGw4vcHqBvGnUw23u4bA1nSDdRu
Tfuqhx0QcIY5fTG975dnaj14/DNV/mI/g41cQvMNU9XGMykej0R/JK+QzI4RD6vduElEO//CDwHk
xODiyLQEFczPYbD8q0NBt913B/Iso1mgO9ttUbWtvmxPfHHZECMY7jyinT0B6HcrbCHwHKR/zDsE
SOhaA3gFeIIb5OPGHlhdNyDQ8bCAzAtYqM5PacspjbrK8aDmVgpLKPVpGx64ZWH++ck9wDTHHDCE
2ULV/hg5+5L5ny5Dz/sYra0zuQ3gf8vycJ431sDaaX4+8MBKfGRyhtBI/1czi3DB0paPeoqRNLTJ
A2Zl93jCX/tNuvE6X92zJ8NZBIWhFUoyMp/EFgg67GeHfW2Lx8vbaf7WpXPjrTUTAYF/EJoC56ui
2XY6EtKziFbQvPJKX11D9zQvginp80dRGPIo65zUQd9BFnPD6dYGeGp8cYaAscdteA3jWaYiUfz0
THYwxI/LI9wysjhDiDtmrlMoFvWN4rtO5voxZbKwQbPGaRJ93hi4iJCQwj6aVTvOp3PUshzZxIFF
bmqHYz+mUdcDlld3W8jxtVEB1u0Arjl3cy8JCp1RuJOb4A1LnGs9vzMstNC6W6nsLSOLUJt2vc4F
rg4RttqbO5q3OmTn0qzekvZcCw2ng1kEn8H3S48KPJWnMg0H9zVtv/yLZTmZrUXs6ae8/c+LX+X8
imp2PGDjOri1XDaz9mI9Hcc8nychrtNyqxhzjANpvSDL8ngyvkgfgBswFF+2tLUyi52jtMpNBh2W
egVhLrMPVJ0hbP+8bGVrPIutI3unKdwCVngj/CBlehlomv2mZcAeanzj5rBuDA3FqG+hrrAUkFKi
wxVsaKEyXHo3SBHdpNx+87v+rUymrVrT/OHLqAdcJYDo3ky3uEyc6MXQZQwkeJHeT8Ch/+rGozJ3
XnZtk083P+BMOjW1eOvwAnvHRF48Ur0foXYHVGW5v7xMq9vH8g3QO6PlB/RE526nBgYRZWIhFhQP
TtnGttjKNK1lJ4AB+K+FxSBaz6izOoWFmSzAPGhAgc8c/FvZiVWvPjGziDfdQJ3RqQnijfuzaO77
kkWD/3J5sj7iT98X5J+xLIJNOxELNVSMRe3aF+OmDmkEmr2gPLbHBrhacHJt7NVNi4vo49U0x2Fh
Ai2NZnHkacs0GIogOQLLvEciBPmeqNhvNeev3pNP12wRjEwNLazaAKv02L6QuN6TBw7thPHm/4fA
aH1D/TOpi3hEIXyv1f3sIHlP9po1tc/SKyCdknQFQEQVeOJs5fbR5bXc8pdFfCpRg5+kDn/pkq9S
++02v9imGvTqhfx0Hhe3PSgOqiZTmMfk67QbY3Ws7v27zEZLJLiuQHcPf2l2aGq6PLTVRN2p2cXl
r7PLCeUhmO1DYJaBdERDE+p4e/+2ugN2aTzQjSiy5abLoOiIEhoU88ZAaQvEOym9Le8kSA3yG97u
9ORK2/M43Wm7jYHOm/pjLP6v6ywLyoPgRanjwQ0whXdV7dTB2L+T/EAbjoebe3HVZU5y/4td4RJa
j1lvYJDjnS1DEkKGvQxnOUvri703zdcGdotNGr7VEH1idrE/mhHUCb2Jm5SE2DcjtwJtoJfncWEB
vYFQEEEWG9KIQIgB33R+CHRQZzE1sPoEiQQP8u2IK/z/ZmARxaqpKPLSAZWlRQe0QmTZLqXtJ0F0
8yjeWQhwgQZxENiDzkfRcMcHi9fc6Ty+jfSg8b8ieb08jmVg/GBjubMm083TETaIz6Z72VggnsAx
vVMg5I46ofTrzKJg0Wts9m1yR3RA6bcD4RAE1putPbdwx/98iwMRLR23zRnefj5eMupFa6SgZ+k1
TX3VdV4dHLOD1rIhvP1kN33oExSoSDN0x8JGdjgYHOD8CnDEQ/UHBOsKJekYhfJ0Z/adH1+eqrWv
w2MGSwG9BR009edfhxRf7RgKVHumr8ywF4Z57HlN4qZTW5TUa6bQIDoDu9FDAITeualeghuiIB7k
FKrsBaS7RlBY+YsPdpDPuzGe1KA6BtgVoNd3Vo6TO7oLcmKwoeOplENdNvKy8i91qr+X523ezSch
7X1V8QfwEOhhm58d54MRYrCruvMxGDcDUgA0jJYfukZ26Dy1FT5X9v0sI43GLxutLR9AQP7ggGG5
UEXQRGM4F9Hl1wKXi8hFu14SVFdOuykotsgZvA8POEJQwM1SrO6SOor7nVMnpAUDo6PLgPYqDSym
rkw3uaEgWYhKkAp3ubGFPFqbVUjLggZjbhH8wFEiqjTpExcagXoqcCLqNOyo/NKQ4QX/yydTE+9j
nFEewA0DrgPo/fkSqqThHfYr3ER+1awbA3C3jv2+7CYrS4fmUWhcuOibAMp23hMnrthXtS+FrRUB
xFNuFDFinsgNT1xZKvggAYxvBokhop6bqL2Ma7yvikAmhi8D3x6QWQRzryoDXrfD20Cl7QS9l1Tf
etc0ts6MxbthnkXQ2+JRAgpavOrsRahluZ37KOIigHh+F9sZR0LTSZq9KQUaalqpx+0g2EFvHC/k
tsafLk/wMrH/H/ugoQdaEo3hzhIhJxySqNxsikCD2mTQN9NdLfs0mHgZVsKNEm+80122S5ManQzK
+ZbKbONVuxLX0KYChmh/pugC5fb5AqQa61jC8AX1iJykWXXXTZs0QdFOGxCztZVGLW3m+X3Hhi5j
DrZqmUCrKBAg8w9AonFwVP4DavYHrpcyrIX+ynOzDy/P8JoLn1pdnNcj1VrmJljglqIXGgkVTW0x
7q7NILr33skzgDRbtnQTU5VtZfbYJWPXBJSSwOT6M2s3NuOKmbnNEmx4xEUDxlKIxXdxsJWkAa9O
X02Qwe1xDKvvBSK3TSLp6Y3YuofMS784JdAtBbFY3Hjes9bnrtHSwrcaF9vf4VFzLHZ0l6nDLycA
wGDniWBuwNxYreVbZt4PZybn5TyJOECSjULzYLIcYzw7Y7EvvlXQLYNsxj3Zsfer75bRlYmF32OE
9oxJBPzx3GYO1pCm1dMykM1LzX4N6aOFA+OyG64cDWc25p+fjEvrBjAXeLDhW1i5Pt1r5R9TYttv
tQSv7LIzQ4tdZvGi07IEE6iqtA6IWbWBYH0PYh40nyXVbSXtOz0bvl8e3souA30uooiBCA6hoEWC
h0+Vi3si+GmaTOod9B1NCD0qY9T1/WVDKw6CRlGUjaEWY0N0cSm06jRZmVecYrPJidSRTJ3KAqQY
qrUR4/Z0pHJor7pUb8ewx3n8baj4dKuoLKcoL3z5xEwCtFttjeOVlEI8JgkuQv/Ci8EPhNo6Glht
NMIsFoFUNaqlDljE5hZ++6AOhclumtjadY+zDmVKQxnrYZJ/EtE17x5ce1Auh2FvPrTPvQxpnMkD
UWwZ2D63IXFGdTkcE6vtnY3QsLJlzgwtjk06FtikDQyljj7DhEOixrDkRXx5ted5WgYgiFyiAQy8
RLNg4vl4oCpaqtLCNVVvp98Wc8egqoe/Ve7kgQcq3Epr7I2l+zgwdO+iUxgXVXQxAeF3brFLi8Kx
Kwv3AdabUVUYNLZLWu2LnhTHy4NbNYWGPrR9oaEP/QTnpkwP2WsQmxWoA/ZR7bNHu6b70uwO/5sZ
cm7GsstMjT5GlGXdg8ynq5E4MZqZPh0BMHEno5nPkpMAN5DStHITZlQi8PhWyWuvWxs3iK0ZWywO
8ZhsxhQzZppgOG+Q3xq8b1a7wdL/MZaBhcgAbBCpCgOnwsKKBoqRRvkd7im9Bgb7yrqzs3oDObhq
A+h3HT1r4FRblhLaxAGzuQsbk6p3cjIfCBMb97qPewfDgMYNtGJB+f1BVkEllcetASbkwPYa9W4n
qoftwHZTQoA0qu8vu9nHAw5d4kBL4T9kRgC3P1//0u4HKiZRBD3zHAhRuQejYMdRJmNAvcLZ2KZr
83dibZkJ9Isk58qFNbvQD42n31BRf96h5wfyLOcNSngw+p8PSOtMjWeQQAuMXkKmZNK+OI7ccLW1
NTqx4S6OTUIr2lk5XsPopzr4ygiy4gmKa3fQwwtGd4tEb2XSZuYDAKJmPVj8cT4ihfiZtKzE27s1
0dJnGfYRr+Rif9kRVjbpmZXFGeTVJTVBZQxWo7KJzKmLLGGGXjNE/5uZxfJYE3gqGgozQ2MHJAVk
M0VxJPl92cqKV+Pui14iXLtBj7d8HirdSSp/ghU+iEjPHrgESbE+Bj3fkglaWxzUOxwIK6G/Gl1m
54vDs3woa/hC4Pb2zVhrR8vb4q1f8TZoxP5jYnEH7T2Ij/QFx2AaNUWdWb6guwEcSa16Nih/tKi9
BcFbtWjg3J5bpdDWufC4nFSc6Rorgm4ywsIakYVBo/yE9njRIe3kb1yy11wP3D8W8NEzmcqShErm
WdGNBObQTH4srGInRP+b2HwrzzP71vm1BGPClkT8xhkB/uzztcorDWmRFqGhUl0B8DdEqjMd+Kug
w9juml7zr3BHd2I6WeY+E/CXy1654iu4A+OWDVeZ+xAXvp+hI4fnqEoElQcQRz026VGUxI7/hRVk
VpHQQosbBKzOR2lS4vSGg9xqZ9c78KF/aZhbfn4kSKYC0I4mMFyC7IWDQK+MZibRoNRQ999Nh//I
bM3ZsLGyh89sLAKSRHcLr2rYaB2uB12FapFK7ACZuoMzpFtlsRUftNH4hSQH+NyR2FqMqFG5Y7AW
Ib0AYf4xb3oZJ36fPAop0o0TfsUN8MJA0ggPV6Q6l7kjlbbKyy24oTa5P4xWRWOqb5zqKxsYJmad
eSSj51TZuQ8kHhuHTmA0ll4b3ztauS+9Iaou7sbGrYKB4xUQNiLpt8os7/N0vscIxoTc/tzKNvNv
n1su/KrMWIFVIyo7TE4N2j/FbqB89YWadFbxUSwECY4eUJ0eWlX+Tjz5nYjqloO4KOCe8bNqm1+l
IC8I4AVeiEzDDRhKa77U7dgsEzcgwh+BlPXAozsZBhRTHBKOo7oXVNu4uK4EjLNpXAT3TikXZxWO
EXB9mzEQlPkuVzUKl8DixG3di72m0SpQplPEupDTxjVj1VFA3AueFNwJIQh/Ppe5aVNHeRnezKyi
9o43CUt3htlOW9t53krni2bMeUTkcvWZq2MZgPOp75q+mg+x0S3+ks6qwgINwC8MYw+5YRdhZujN
wS7YJ3ly8fI15ngIohAAc/CXRUhshskQc69e0KIe4+XpTd5fG+kQQeIzuhwW18aIlz0oz5CqQn/W
wjFV5bRJRmEp6ZLRCXKd64dp7PkuG4ix1zMdrDsdySPNtdnGblyLZKemF7EFvR1GrkmY1qvcDpPW
+eMya9eSaVcJ9klqrvcZBdoW5c65jvLhMB1E5juTBmOS2DvqmdGYN7+Jm26cMqvTCVZATKQ/C7Mv
IoxKIY/ejjizM8+iL7xKh8PEXH4A98UUtlrPvgBzxY6iH8unywu5QroG2hB35mOdM9LIXZ1vC2l1
vlkN0ELq0MKCXhI95lG5Tx6SL4xDFAKUzs9d+G0GpRihfyV22qu18QmLjTlXxM6+gJx/QT2ZwzgV
+IIalJKpI6JK/Lw8yMVx9G5hTqDo7ynjD83wkwKdGlWaHc6Avwb9CZpEy139/HkrKL++dytCxWQZ
YCC41OckwTjwLtuTVotk+5ipv5eNrHrKzCjjvv+3fPPJJuv6ATXYQHMT1wt8NhA/FBMhb0YyDm8E
RPp/M+DAHmti061jfdX4HGPwBsDBvnwICMfMU+Ig7WjWtrObQNkDomDPhhCC34FHp9RTFqM2I3at
Xn+5PO61Mxj0QNiHM6vWh9DW4qvKapqLma5wQ48O1o4VieyhjiQLr/zayXSooDCtl+7nLhjvzuOg
OQhpHRAuohR97p4AVma4eaROaPo/iPcnVw+XR/aeFj45L/5jAKVPZ8bzo4q/SBpVuS6U2VAnHK+c
K3mbHEFjnz+QwxZb1yJwfrCzCDJ5SyWhPMdA0jbk2hT5yjrivAydbAu9t2YK8BZ9zhgAMrcsBrXa
VBp9RUloJGzYVSO68Vu7E5CAzwdon0q+cbVYAYsgSYVoDSIF9FQhSXq+SAyakq2sUErINaWHgpjN
rW1R+cBZDQodoX23HQviZO0IwMIENSFptE4EFhOyK2qvf728oouA9n5ogECZII6j6AYqy/OPQYU3
gTowLgCgzShDlMz6mPk9P162spjj/2vFcVEBQJIWugDnVuhM24AeJFwz2Fcn+6PRb5P2POZbz8m1
jQeBRUgDIm6acIdzMyXeykY9Ys/jzTDckA4lKWiwscfcLMfQ1Hw97LxB3zgPFwH7fWyAFYGqEryO
OBAXy8lJBfljOp+Hhft1SIxDafPX0R43rhKrZlDuhCAeuAqh83o+NlzdbMD+YYaJcodLYzCkHZTQ
95cXas0dAPZCzResY6iwLy4sM0O9gRcdwEOudK5RvUyfqk5ph8tW1mKzi3stGhnx7kIf5flYgFJo
MqcChIAlrYxV42X7Xrn+DGrPr4s6tXfonLafBltVXy9bXiISsVq4j4GRHMo0SBVi2y9MlxAyyMhc
C6V9F0yAtB5I0v307IzOgAYvNvjwBpbo68Tq91VrVRHLWXPg5pCF1PazAKmE6PI3fZxzfJKH+zfq
qM5MmXf+SY1X9A6zwY6h6bqiYYPHlR27DDIpn96F54YW067UiPktMXZSJ5HP5TXtxRee51E5OL8v
j+njTpxlf4BUwoUJoXUJuvN0Vniqwk4cTDk0Mec0ywOZViM4OJBS8gLDKYH/V+1YbQHgPjrX/A6F
ph5gPWATWBLoF2SyCmnChXM+EisAkV96l9Q0eza9aYiRUnOCyQjKJP00cz/y6ThdYRi4NnC4L3ao
S209KU10ccPxWfbTGC1Z/eE99EOfCRWj8+dfTDHOkZm3YyasWWxV29WoXzdYTQrOaOdtdJugN0Vk
eT8LpbbOrDmInZz779tmJr8HzTKOCXuZF6S86yCMiwRWP+pmmJdd8lYoSp9YH0C7SMVtwpJvLUNf
UiN8H3BwHUVeY9iiD1zbKqefsZjiAnywGjq6cKmrEvGDohvciWyesza6PLcfzyu477wdIWAw90It
5nbiHFA+BfellJpBlgMLl+I1Fcq0PI7NsPHax337Pe6cTDDe+OfOs3gO+03TVbTP67jq3PusdUkt
Q5cxC1ulHCSK6zuI6ypoNHlD6up9qLUQ+IUGvNRGhVadJrVzGbbgM/b2BSejBKVKAkRiUrg1BKR9
KBCL76NM2xzqN3h7WG5spUjliUj4NnT/oikjYmzDiqe8eZR+03lf2rY39DxsaDJ5LvCaoiuN0EvS
tvQj0+MTQ1F8MsuKIiEtDYGf+UZZgSypKYp6zs5YhUn3sm8S8lA4VquCytf7clc5fZvUwTh5OeqO
aa8PO2qlA7iIKnZkTuNejxWhQCY4GsgI8OS6qu3OuSmg9BVahNuBXUrxZHMiZdh0ZW1CVUlkt4Pw
pydSVFmYNHV2A6YXSHb1vX/XNH69mwqihxUoj0KvLmg44Yp+hUZB88nr9faGZ1LG4MMv9lCiZSGr
yuRYK13sqDOoMJkSETqcNFdWRcbDIFzt2EJTK86SprjRunTYdYbZBIT59rWtpCiDUeudPxqxc0A4
8ukevUdQfJGmgxlryxgcCMZra+rsFkQG3usw9Pnt5A7DDmUg7evkCqMPywJSeVEmLPeu8Zvi+1C7
xhu0qsHTKScWawPNAn/yZqAkTybgzjJ1i1/bxUlri+deOdlPjZfA/g7Z8IU2lbcjrnJCROU6ROab
BY7QvWfldS2oXjQ+hWpihQib0dPfrM5trsYUxJXtdc746AZVr7ouGMdc/TB73oGoykimvV9AEgP5
Ixqq+qqZna6U3ps5ytIPXL1G3wvSoFHTaOV+Mr3mNm19/agMK78Hm1f9Yg/QhEiqJrsBusMIqqzr
7qRucECyOkP81SqdvTg0TdFc3rfdNeNaNUaOltaho3lDpGtOF3CI0QdmzsXNRFkVVJWDnWIM5M1s
9erWSWSz8/PEfR5544a+SPih0UfQKgNmBqxnWe2GZppURAzZhchZQmpymqzXyUhl7LkFCbzEbyJS
uzSSwyButQZ1kdw14WVmo+hOs1MvJijUjCGz0nRfdvZj1xV+rINaICoL2h36frSvfB9i6tSOoU2Y
QtvRm/o0HtxisEOZG8O3ouicXwJp77Cf9CTOCg9IwtroH+hAMiPQ3breiYGgNtwZVFV7AC2Np2RU
QzAO+YNhMaDK5F9h5F/BFhuDp+/XxP1DXbYHJvl1waqvFa//NKP2G2ljSEk3pDn4k2gPA0VHjTUO
IhhITQMylF+q2ntVOpBBwnXCVFZlWLqJDLNh6uPWGZsrpzbJrdVVgdbKLGgMniIA+C8aLbAmXn4s
rf6WaeazTisoLVduHQ++MeCuqlsPLBH3nGegJG1FDHjojABv0boE2/pkR5rVfC9lhjcC+T71Bgmk
W+ah1mnAqyftUdH+Fhcx0M2r4odl0hdLChqkRjqi+OpMgU1z81jjwt/pIJ4hpHj0HfYHNe77zMvS
XVYmYMjXBLiTyhqlLQpV09KfQLBd6/BQPXkq7GJPNMfcsTxrw7HIfnoWnuoU+CU0r4A+sBBSBbL2
IwbUWwzJeutbYljRMKj8aoKAJ7C9dn9TKfUAB79tTQKD4PANk07ZkTl0E3avcdVNRAQTgphpi6eO
GnsPsx/UwJwihkBTQLOFtUt6J42VA9LRrGfg5RUj8BO+dKClZCLCB6NPwavqgZYm94o84LqmH5DQ
/J1TqMW0tVcEo1HsZJrTXVpZ2UMCcrQITIvIqiOBhYssB2EJ4CyoCkAhCn1kZtHcGaM5PAhW4zKe
OXJ6GFTq39dartDI7eXoovP+gCr02hf+/WAk93hPf598DZ6OK2AAUr2nPvUOnjsXDOv+tqfNQ4s+
tbBum3LfDZUT4lG810fMIbNA+WXFRM/vU9+8qmxobyVt7Ms2ACe7Bcykg+w7rhGBk5VDCFK3XxTc
ZOHU5nttZF9Yyl6lM1xNqIKi7za/cUdvzwAkR1ZnugHF8FezaW8rUj3ycSyjTMev46h91GBsgyAR
v+ajeV234OwFWjmT3sx9mt4rlu3zNPkz1AkNwC3M8CBHbx0EIGJfjQ+i6dwImn5ZWGr5rhd4NCgi
mlA5Opo+FYmLUrutJ/u76MUbn7C1Wg5m9fqxxDbqqkKGWm7ClZCL4t343W/KQ8GsgHM9Mlxcnio6
fC0HKIDwtGaBcKY/aeWAmp75sar0P0pPQkTsMgSEbpaHDFI53thKkNuaOs9Gxr+XztRHpZOA+t+H
4iCERoK+zna+CXWzJj+4PQ9A+Hywq/aKj2BfT3OPxwCHoDvGNTFOrbnycQKEHS4KwaTTXzpEGXFw
YLzDzwmSbHt/6mRc6dmdX1m3UrYMcP2qd/q9nkPqI3KkhqZ/pzOre731y18cVGW/U8cX1+h5I5FG
ybemmZIQLjJDln1INZvJTdd6sUJCd6og+ttmg3rj1giGrJ6CKD4bd5mN7dWAJx4eAvDaU4c2gYOc
wFKdan27a6QDHkytge6F14rQN9LrGuENf0vvDPyj3Cj3Zpfci9wUV8U4hE5J9yDgiCtG4MclfIwA
QW6NhzIXDGIGznwa8bu+IztLAh08yhCcHRFaa0LOiqd8dADVM+64Lh7cAlwu5ZCCA1lvm7AlDcpc
bVHhH5gKuRtVRzqje025ObS8/MhvyYNRkpjyjN3R1GehbLOrFolJCTJ2vz60JQjQijKubA+/uClC
UipQoSmmgjHjV5Of3li5BzVXF50ghGffdNGGWq1Q0tasHQUVi+LN91Y6u971dz5KqLjV2b/Sog0z
nJ/uZH4rshbhH80cnv5q6OOO9/SrqaEfwWcsZnYTu2rayQQ9a/341oE+BNVe7XF0wNvYOl/8knwt
XSBj3QwU8iTdt2USj1YeWRLCR5p1V+QJfDqpfxsJ/Zna5MXWBxcHRQMGw8oIvL6gAYBgD4l0vxnm
dNcxWwV2Zu3Mrn3Oe+MJmvKor8FlzfQriFpfBblzlBW6Wvvgcf9mQlYttI3qyLzqpnZYHoy2/9bm
6rG3aCw7K0oHL8onE0RT5OCRLuYVu8aVbARLDcR/Mj19HnT+CjR2Ewz6nzIh39SorKjkyWs6Fg+T
MR01FOoT0j8K33yg6WAHYC4PaU/eGPPubF6++a2H5lcTohFpkT3YTfInKdGYao3kzTPYENbUj7JG
eyi8BmihJjtCij0wauMHfrgv8BAuhlc7BZAwsazIs8WNbU5fJ9octQokwl053JXpcMxwWdLk77RX
8GTjtnJx/wNXMyOY6hERQyZanDOY8Ef+fyi6ku1IcSD4RbzHDrqy1O6yXd77omd7bAESEggJAV8/
4dtML26bEsrMiMiIoeQoLnOjawIlq2dg9SU7aJcR65ysO9InBxLT3zTxUeNAhKFNL1trsNHj8R9Y
nH2NBC97RuwLcszfGF1h1NmH98DufpJw2squ1wfABxVRtso1nm7S/1k3Th0OQZCWesNCm/Rg9i2C
dr84K4rRNdXkoQ2LEWm7JPEp7MJux2P/TnfrOezi/KA9cl15v288ee56+/fIn7xt3kdzclrCqQqm
sE7Sbe/GnGBkmM/Qy/74U4IgZbRfCK9+SpT/IJjuD0S0/w0emnuslava68mTy8aTirpbEnW/0eYe
+YYk5KHZjd6A/PIGgVYESxRfi8nRjKVPynn/WDCcFswBVA4HvEdH3bTVOrUHy+Bjx23FO1kH09QV
VmW3HubIEYqaWJEalQW0iPt0BzuDo3FpHY22jrPxX48srSJL+W1NonoRwbmZ4zqh5OqEPoQRq4ZQ
7mKGASaMeRlvuNplh7UEGrndbGER5K1vOcxhqgh8TuFLHByalr3S9bi5Y2IhsQd8Y0ZaByDezWAL
614I6pmByau/RbdlISH2+Hm2X9XwRtYsQRHRbybFuzFtp77rBT4cRI6s2xMAYl46bR4HJe/shrxq
5ZqlSOYUc0bkKkSS4hbBI2gRT6Kemym+jVFW+BQ8LtPvPIItmRNVsxIAbAwdlN4nMnmWkaoi/BkU
8cHmleWsYkRfVRsdY9nWLJ+u0ZJV69pWC7XF0P/gZajnKCq2dEG243jpvByfdlT4bbeHkngHgfij
mvmDp/D7zd2SbKem509JL2olN3hKQGdAhjsFVGTQzylD+Y225yV+99ynCp4G4fbKG16NyXcKXZlt
MWeT12T4509fU8fx8JKydQPOY/zS2mOPH1KktmiXD8ov7SJeoy0/GUiasxHRxWIsAnVV7uqpZ9Lk
ODFr5bDAzWZkUw/fuPqwB7wdfecXyfrizexAPX6PTS5R9AimQwNUbCies/arefqJO7/MeFtINVRR
9OBJ9BC+uMYqLbv00vifFguT6CPLMGdP1i3XKaA1H22lp7b0Q45XYy7y8V0IWkcsPI09sDfyw+Dl
6tKpZsOt1dnFhcO9Z14pfYBPetFP9NqKqc7lq2rWAhxFnTEgZXG7W5IVFk66El6IyaGDTFAUQn1E
E7+DqKTIkcApA4jRJlDraC77/jix42osegbv3JN5x+z3hrLKN4wvYsMbN5/hM1JaQncL6McVv5bL
HCZ6bNdgCTXHgNdxWSuNBJHoMTY7L+qLiM3wYLwp7xh0L7b9EANGeaLqbmx2K2agEVUg3QVosz32
X49cw2Sbd158VMM1gMMnP0FgCVVjjKhI2RdkRLBQ5JVL/u/PCWnyKWIB4XEqgt3AXlh874X5TZo3
0+9pHFZc79bhQ2PUnJocyEScH1cfNcHGMMpvpu80fewx/k6Jt7dLhO5bXbXwdwlr6hRSZEST+607
IfyijvrsrOPs4skOlg3LUlllnrOVlGv6RhlS2CbIEj5ma65UTK9T/hVFDkhIW7cdRfxkY08SJSBa
+5r3L2RcjzRtHxMZP0FKtKOdfAtCdEFkrJsWkTpMFx6FLU1uS4u4bVhyYYZXhUxs2UhUEMEPIeEY
IO7ceNwQXqH6dbe59ZjIEI6Q4QzL0ud5CnAWnnP3s0ay7uOnIXnf/LiK+INKH5g9bTn4Oe4BBIS/
ZLtP4/Y8+YASBlyhyuHzkHCBosXfFOmSZhflw0khZAgbJ5ha8lOW6HOID4E2PavaGNbD88vGUFuD
BcshrJ7wWGZ7Z5e+zml7iXCa+Rg9eu7QQKhVjMNPGgKzibpdgsa8FboieoONtjunTfA8Dfbkxn43
ztMlGNMSuh0sW9RJnP+HUSAo0nh5GAfyOadJV8JW5aENhk/st930uAAHAB4/DBg4PU+UZO1ubZ58
4jI4OOH1YAzNY6zhOLlGmAFaeHhPCo0qb3+bVeEGBzWE72d+VgH+sE9HCL6i9C6k6SHPxQX/jR5K
eHeN9Eru3wGYOkwgJSRmhrFXDxrcX4zxz6ZZQdrruNQuyGq+TFGBYlbqJDkEdrnSle1UErx0ukWJ
yfZx66PczLVB7VeiO7XtcNHjxoC0zJVM5yoZPrh8oIjUsnL+Wqgrp7w5EH8p0mGqUV8xR/9Gy4ZL
5x0u8+jkunoY07BKw+FsKTpenEgXo5HWx3jo7wQJL2ZNbjx3OykYphjESUF6kBXx3xfJFih90clO
8DPb/lrurMxEWsGB5x+DN/fUI7bV+/HS7YZk+Fqg1gcrjJod5g4X1WyO9hjgChF3l0GlNcFhiMhX
18H1BveGNmQX4K+sFMIlm9yMXk6ehyzi/HsMAzyn9o64h3TOilEhplruxMZXQMZ4zC1G0qVNK62a
nYU8oZOoFVgu2C9meZpZdsLu+PMCIAwN+VMSvfLAL0fOTtlMqsVv6pg8bZioQxnUqTxE+FC3Ya7h
AFR6yt2peXwVmdoJGR2JemkT/NHAjA9xZM8WZjpyJVVP40+Whs/wpynyAH0pbLC9DkRQxPg5a8kd
+otDFA7viY8+NWoq+A7dh+xZc78kpDmCii+IJkUM86kmKBySZuDhhHsUCsaMYXCSdcrHHVapCim/
wyHZw6y8bOAdjQulNNmT9lU9BSBKw6NU6r9A1oiK5r6qLP3qWgHQdzMH4oIjXAZqsYVVAtxw8vSB
uqWQcBE0KbbCPVv1yQXqWgF9n0O/KA8Kpz/t3mJrcXpMYXHnxNs/j0YVdf1FDuaCxNQai28F2vci
T44aH9bYKlQQZCdGr6Tdtx1CMNmhwS+KoS02lhQbhqEp/I+hufBxX0VAAzCPn6CIfw8IrEzo+o5Q
gT3LX/oFRiqt/+015jSGzS6zeGfoqz/iHt228+hZdN/L0Ur+rvCKA2/DFkRkD8GS41IPMQ63Mn3H
btG1G70LHwG0LcT8R6fmuNBJ15qsQTXZ8AYTzF/EZVCMhvwKxZQoOgzNkMT81/nxaxQPtyx1T4zi
J10zdz9AHQWi/RZF/TUfyJc3BDc+zagcy4ttdv1sdiS7Mt8+2fQWp6Zi8j7M3gXqiJ4+ksBgeu8r
GogjvGCPKiKY0TkS8vBmXSeSA9H07vwFB3yK93NDdqwXh1X/WvgWjqlXqKwtEwooATGH1uHu+VYz
PC6dqjP8b5y4wqEg5F7RxF9wl92x5MPO7pDm1xQD9oaK1kLE4mW/Bs+SO0Tcj0WKwpsiJTvnY+lL
bICy6MQ1bq3xgPTBfRrYE0m9vRr1jXX3ydx80hifs9cVmYdTM3QHIxbkR9r+kKbreg0Z1A4KKBWu
KbI84BAfh22rEuLtuDs441XL9tEiV6Dz7W7e3kinwID1ewz+x3Qkh5S9Z4SeVtCbXYN9V6Q4+NAy
rnm27/jXzAA9dGHZNdmhxyTuLQNY4GR56pvteQv4aYaJB5xaG/hexeoPUXz2aHBOESZqMMLOPxu9
J7DOydAygRwv2bpjozl03VTGvqhSBPhszh7yDqBt9Biif+ZhWMTyblqeMuah2f6kGknYZC76+bUZ
kTI7P7WY3RUebNueIkSmEf6I41y0W17AFLLowVaG41sfmlLDxcxElbUYWbIqbg7CO1iwQFIBCVh/
RPQcA/6h7XIGnlGYEF9A/0h/KNLtV6plD9z3Irf+0yTYrMayehdDXWJYLbDwMfAIAimij4uP/cfo
QYqHPnt2QiEWERinLkbLiolcZfKSwFLPKoD+dJ955J/LBuQfBPUGzHzAbkc3YqgF8NQn53x+DXu4
n8OahuWwVe0psGBIvTJ18EO396a1ntA1t+Dasex28maQLV1nAd06RGDkN+qmu7Ff0Erm0PmJZidT
fkTa65MwyQF7Aweeejeaqn0fgppvJnene3lzfd8XnWv8IgSQoGEkbyBmB30PGHELas8HVyWH+Azb
m0M3SI76bdOyiUAiNdrxapbsm49jvRr21pnxxg3iIAH5hB6ph5Ad1oWdFj/4nIfsYQM6c+ib/BlL
C2BFfNECv2pQxPnaFiJJfsWsAeWp3HzPvoPTU44+uZsbg8hddgIJuV/6UBbEs7ALAAu4z73pPojQ
V4dArF07sB3XAKu1Hm9pGmNrhrQb3A0gweoRXorGLDnES3PYEBFTUMizYEFDDxHXz7MZYDfvyMsQ
O+AtchtLMord0o/7Sev3PkjvY4OOY0rvFcWstjX4RFSEF9JL+ZfMW/AKEv9AAF5KiRaGZmzygW+n
wQ7MHepei9vXXfJI7MMtTEoABpjm6ZH+nUgOCg0tpryG6+LKvgM7pt36KXj4MZAMoB6Z2vuAb2M1
B+FlzNbdaKMjvBrNDmxsWM1d7xW9CYdjQJp2Z6P535BSWTmVmLPT6j8Mbnk5DfhsFZipktAJ9PN4
pdly83WWPDa+PGG34wnsJnrfxG2FSzzMiFCoQxGoJWLDBHKhRA4/a2oIwLIoAa8S9elaLpI2COBS
xgVPmb/KF00GaJUkcfY1poAZXzieNA55GOojDgOHQHww5I/G6M5oJRx51smSmcqzxgclpIFmJ8w/
OsKGL5JQBGz1eTMcoBpKXvusj73LZhEH9wAMeGu/2iXS+bfylO52sUk5LaIlMReHIKC7McexWrUi
d37q4CHkg7hojPHfJxhuVKHJMZxitKjBvTQnkKHqI7QxPbSznmvWJvSW2paqYqICmcVE9Xe8jcCG
wfQMGz5uevSaID0yb8Or22e4+fsFHwgg6Iu/qa3EzmNbj52N4cIWjR2aqaGvcmdvFpPtsWUYGIkU
0UOgleoKHwhc7QXhWG7pkJWrmD0MAtz9ODJ25eA0uuWMlHCyoOcUOM9l07gHBJasd38x57XQInG7
PszNEdCShEVQP59FErRAonLxnMFRvsI7tRYIKQGMvNrmsQsWP6t9JYC/kJzw3RyCDMmAj2HxMMJX
s1mydqUwctmtM/Mf42Ge6hhmtE9rCt6RkT7d4/yGlT9HFi1DIsqkCRiwkRjEjwp6t3dLaspMyhnD
eDYdEJWua7UReiE0zco4bTDL5bTvypWy8G39O6IO21P4V1JayqDrHojAPQflHS7ECaW44ak5wUgb
dpsR0GUk5gTreh6Cqbn2HGZ0hW7IlP7tT2cP8Rj0Rx8AYd0PTbOnoU+/aBqBkIW31PTCJLz8kUIV
VH9Sm3olCbzH/AUgxOqHYJT8/LA1pr9oK4N9PM8JTLGQDuolxIDfSslJegB5V2dRUPIpo4UH8uKs
vDi6Y2Ey7VZGArCXcqlt12b1ymx/dvxvKgH+vIOfF6+jGR2whA7/NUn6fwl3WWGsnuE8FbJjq/Lg
GVJOXaYmc0cIK/hraKzRVSNhKQKmC+wOE7avGcjQG1ahm982m2XpgSdH1bSY40K0+6Yz82VVFjXe
sOBJ9BKrGdHcD3qPZCKHCmvDUQRvqwQ3uBWgShr3sk3BPWyIkxOeNG/uiMd4imjuIOEcHFozRI2s
wmaZyWXQPvfwaQCnHxgQQ9GIcySQ5vpJfA+S45cG0gRmi0RIodFfeP0s3kbZ+/Fn30TbMu3ieDNm
PLJk3QTIpEyOUDxuVD0MSIrJnjeiU/zFFvedQKeDz2B+y7I+Sn7j0CQL+BfuBWD28s3k62lceM4f
ufFCcoI4M0ZYL/ah5G7NUBovVnvijzGCTbAMsLdHWi+vBg5tA1g2CArFRzBgB/iHxdhW+VIey5b/
Nq/DYkARKWTRwwUcKm10wDSap5bVw8Bj8wmsw+q7edo0HasgWdCoFWtuvO2hVXFPTkE6OtVjklbL
8ObzIWW0gDYyxK63ieFbjfOjXaeGYpQxAbQHBI72HxzOBsA9cOc09sfLQKdhTm/8yf8P5ywDSKz9
Bd9SMWStGT+sGKV9TON5IUcv7mL9RmkwkaPIWEh/M5z69X5VdFnfkSc2RacuVdSUk8mYrrYYfswH
JmcNrTIdWmTLpFz6r4qAxzunMeaKOkcgkimmdYr1DqwHXpjId5n6SKYxnG4im5cBPcACMW5vYZYB
MVuasYM0WIK6TuOoo8qNcSbqdrI0glIlZ4iZYqv3sYYq/5jggobBJfFH2tZd+BdnXvlNjIzksmcB
6f1jjpVyoIcmVnJyezp4ObqHQCCV/Bc/8pjWcuwzkHW88X+tb+38oxfidW25zWzWHz20COgj4yXz
eyAPdDPti+fbea0dMAt8HD7UEO85wV0PlK5tt/FozOKj++7SZIueFRKf/pvycBnPi4yXG6wjbbRf
h9R09yTVIbxcFGBwgH5R5Om1HBDp2GeFbNcA9HM4sRk0LwDjYaqYYlR9xDOyvdYRCDSOKoAZzMGF
GgZfFLDLVaxa2gw2v7Fl2XqmioXZE+Nh0leTnv0fo2DGc9NrGLZ7M5JoPDkOuu535Qro2NaJUZVj
CmkqLaZsnhbc6lS0mM/C2SsHZoNoF2cT+m49h2t3ztchGPFwrPLGr6GHcehO+blmZ29MdFJh/UiH
v+OssqWKsHKUvBLmb/Q70ny+y/Sm3Yx23EWg2CDroGq/bm0bV6PuZ3lLsCaL4J6xFYP3kydNnr+m
/rIwNLkegP0vZYbNfwJls9Fr48+2uQi8VM0hgEm4VwOTCNfKbmI2nxt+13vPZIebsxAbLMJKDwGL
SRnkZB1/IeUh/AmyLwQv5im2BrDuBhlpi6zhTQwSaJkTvr2fRIK+r1FZ177ZAfzwO1uyJdlTaqLs
kmP3Yn5O1JoOdcONxVpJp7tx+Be0LiudZA3aYuQfTOWCj+Q/ETQT2+PLJnGxOt7Bf5XCQ2yj/vId
c9IcHCTC73LSxGGRqQkPi2hcfCQ6z88bfOxPYSTgRtWyEaIpOOcv7kFQBeMRSmV+bUCUXnFRQtyr
xvCdtOCsEVeoKbRrc/M6L9rsU4Y2VeQ2UbWbVr4WwTQCtBON53VlbhV8yfnc5ldI2tDJEOqfsfCr
8n288ra/73g/fHVTHr1r9UdHeFOW/QxBbncSr+Jj0sX8FuVc/Ws4nBGR2gW8luew9Kq9GWNyPKOm
m8GP6TVY5nU6KtYAmV9tvjwNcL+NMYrkdIL6AiRAaaF5aYuggVqwlC2bvkPjuIM1mVoIRAY02kH9
GpYtXafrONqW7D0u8sfUDPP2bIRWEFA28gerUpDgmTnuEmxVqW2CPimITv0yNfe5leN9E3i69ih9
j5n9QOf1OmTTWE5TxOHbODAYG2IzMHDuwrZpH6T2Nek3qAITC0IpJVPdmygv4Qv35i/g2FKWviEp
wV60XPsdCyHDU3P2IKDYxii5yBNLzWc/abnz1Za90MTobyDODB+kQIB5qj7BLN97EgOhR9z2kGWq
OfO12/aog/KS0Ej/w0TRoMsfT1TEQTl1SOdNOgpwah63YusUfHZoELyORk8HPTjvoUMd8Eu/8524
ZpyC6kxVtDOx1WeICXwoUeZjFgfiMQE297V6vXsdx7Ufb5HP49oldA6OucELVUbL2N9BVQCdT4+j
CIXoMpLb6oXRyaQ2smWQYgejgNxlqhoWTW/QlphiUOanNSqttmkAgTNvdo/v/HeWg7frCNkAoisA
qtgo+uPSpp0cZFhOeKbHJZ1wM+T60gDISnvYwC8jhiIvABS1Wn6KjQbjAAOPCGJk6pVqyPvSrDOy
mWn8lmgNvl1GyR22J6BBRwV9GGCTULpofA1HYJl+prazDim7mXFr/7q/uZCYBYwIzz4RGEywNADz
uagv4XYdw3GHPG7BeEE/A5UAzXB5kWV7tTaHNKRb4U5Ng52yGiF1S4ZIEOx6FjTG0BYscP/E3s3D
trUJ3rEkhmJO38eaJ4VKezDGf6KNRUCMCsFdCh1cNt6xJE+qwWbhebbJA3qQT0+gNWLgGXEie7hD
WwafPj7oEutQ83mGartIkg1zhR/gqXbo2SKX7vOhyysjJTuNc3SC0BZ6oonLUvukpLPoAUxDs4F3
ughynlVE+v5pUVu6SwYNJcNsFxQcIAUjkRIDPVelwxt6hS1oBiKXN2WP2gPN5eNCNoFnhPfW438X
O3iio29avkOGGay3wugMWrIpQwRmovL1Ww2nLFJhG/edGAOUEu1qnedSlaIZvx3IgkFmywU+/c/x
lE0giKdXm25ROfkN8hrCeKmxfsuPS9aNFYqMqTgbzL7la3L2qPT2kAW4lyz+24bwTFxDKnEeZodm
Q2KpceS4PptpKDUqcTmMLixUFB5TEqq91clhbMB2LArCwq7nD6xpwUkaW7UME4GZO3zO3hzVWxr8
05NGwxfm4KskHjBWSLG5FQtxBIweFDGEL4g1QTfSc7GHmAN0QTtfsLoBygt4NThYfYkpVnUbnkRH
nCqvFD06I950b+EMZUP8V6XZ9twsfKhiYc6q956yEOz5kL13ESBvkOIHODUmBcmaB+i9XmwMTGJz
w42q+L1B2/6nUQhLFo/zI1MjdHBRPz90pHM7YcOo8nVQ0aVfSkfkG+7ZqFYt7uaWwzmLQORYrgmY
FJ8ZdkQCCUhq/FoBemQoEZwQAy/BNNT/McJi5T828NOKwxqnnLF0UzUm+6ahvQ/a9QOi3PdhGD+0
1fehzq9tY++BWuwk+uDC6PaUSs97bVlw32cSpGEu1zqacmBC9jXQ9NZoP9plW3AfzCtQsnZafpWD
+W6UtEAbF6RS4MugQWkBtwofE9PUHWMdAubAbAOCSvTHBUYYqlBJx+6ymBsIcXwci9zbIG+Jkt1q
Or82Xi+BLkztDajYBDYhEueOsfUBAMN886FhfpVk2l50HM83bF1Eu5nM8m7IidnDdbm7LHPYZKDL
FRRRoLOSvJauG9dHf5jwUqYuaJeKpHKEXCx7CSDQMRgX4XCMqTA1CgyODAAIDX3TYh12upuSaM8i
34dFEocYIYjNFTni3qvx0xVBCP5U4UF+Mx9ZkiLTmB7d1hxnzFsQ/LntZPxxLXmLoVMB0qkVZoAq
TWwI9AaHNl0RkhV0GjShyYcC8zb8dwg7L1S9uxyq9hYa07deg/twULYdMQQPtfUResV7jPOcN7Ax
Udj5tj04GH3lyRJXidn0HzewPmRxEtfUC9wOSM6BbQNw3cAcW8qg/FjANeUSqmSMEftVZn4ho94c
IPEOMQD1nyCgtqu1DPfagG1Ftc2lv+XkCEMgcvJ7zu4mjseCpxocJ9pw0EdT8sI09iRkB6I0DJv7
htsrMEkHdU+H927WkDqw5jHeFrknLBYlHUd8wfQCDSDma7jKlcuI8LAZ6+XQqy9RhRyk5UcgrHCP
PZenjUQWaF6GTGge62MgGghNjF9nf1CnCgBMazV0qHP8iu4bOJPD1JWQtaBuOCRLUCzUHLk/b9gd
yP9NZv4ephWcLnrlPbQYUAA17Me0zV07dsdBDEct9C7yJL/EGB+2HvxLMsKbFXGpGwB4iHeAeWPW
8RdWw9MGtycUTcnmONg8UiIH/hYSdsIdXdkm/O6m4U3MgLLFtD1Y+KmUQ2LR/4/qI+uHeMdV8hMs
SENZs/hbNjhCmx39sllwQSd2PIYigl8DqKX5TzpC3TOjDakx6cDtOtGB+9vreEtMCGc/qDkhb5fi
dUiCpyDvoSHjBNrFdb1kM3/jbjr0IUbx1frfzud1rsQMVd3IXlOKCxryDRi/MwIuzIiDWcQZPtvY
TJ9xMTR/4hQXC33JO7AlMDZ8RIk9G+bWUnJzgRfHSUZocOU6QJKgQbiFEz2JdquwOvcPJ7qcM3EX
rnBhXvJ7v6OvweoerFgOYQyGe22Cz0isgO0dB4WEHasdbyG5yoYcgsFuQWBV06UQ5Gh8n0qClIVa
qBRzg5MvoWdqAywEYMgBVJc2CAAT0GwkmclelowFI3hnGp/QUjtAyhAJWD3ejTyfiqzBiiyXEIg2
YXbps2C/NB6Sq4bIw/yO74Rz/go8Epq0fAK70m8xFCkDqVIYhJQb6nbQ9ZiYtjMgpQEq5fV+aebf
NvxTJCpIL7FyMJepw9xEh/Weol0tQxc8bgIsZCIQWQYoGBqM5VMDKqq6ycBqJLA/lAzZ/Qo3joLQ
+XOV5h/vQdGEifJKZjCF6jF8FHP0iBWXfUOx3eM78tT6HWCMJP/BBiI0KZkRZZvCSthah+BoY9C2
tNP7gimynbr/0iaOkBwIa8FR0wWlMRx3oK29wk6IeWnFWM/ZkOwc6U88tcjV9CCvjmiw1T42es5m
QAyaFvEvHAohP8vDl0HFEX46cGeN/JVhtw+65G4AlY7dC8gqKGsOdm1OGEHvh4XdTwyN0AQ0vcvc
v7yhN41Jsd7G9j+JDr1YZ3nU2/wRboIW20h6XHGBLQLNHj2IxGDTep3m7BKHwe8Cv/pCWO8Tyroj
7kHoBJJ4B/cnbJFwUi8JzUq7wisGXops1F8shzx+HtAJbpG+ZVu8X3PyHTUtKUG6w8JDxW9j0j1E
CEldyMzOU2s+2nZhBexH3mEq1YMYwQyfqu1DecmMp5IfKGT0j1hLXHYWdjuln8MJtG8vDmPEIzaB
orscky8w3qQMUwR6KrlipwLEOQPwRyAR8YNsh2znvbYRDG8paPJORv/5oarh8uHtG4CWQQlaMT6L
xf+vy6YPtkkIJof+eWPNg4rWd19iB8P3Neg0D2af+HOlb9t9F4pjtnRns8mz4mYqsRbgP7CeHKVn
QrB6LfRZM3qOwRFgxHPCgMC6rp5HyHT40J06Z46xQk6m6GE3MGXpraEK1R9r+ZS7J0zre1yN9zTw
Fqw9LL92FKBY0jA6YPv8U+PnSV2/QHSn64jPPyjDVwnupyYCvaFj5BoFOWRZ3i1lga2Eko9wJzSl
GCGjnWg9zvRfhgahsDiQ6CzhTp24YzBD/+mN3QE+lvD8a9RhY9ovaNLn5ejBZrDfzE8ztqwKlvGf
8ZCGOMavWBODYiy896h9RZ9zl43pl+2gU8S9o2rtQZ8CfMy7SIfUgRiemIb2/3N0HsuNI0EQ/SJE
AA1/JQF6UhTldemQNBK8b9iv38e97cZs7Egk0F2V9TKLaWuNrZfpEEYWBtyDF5dh0qjuPHZswYxV
es5082BHAnRo/DEm8z0q6ZdlJ5kG8LOA3KTrCJ31jriKdUtDzsGJdjVUKnBRgKDowUuyGQmxFtlz
GluPgzQehSRAt7akAEPl8XVnO2xJt13FFGZ3Froo7WQfp55iYszpYxW0fZF6jS13xwwOui3K92xK
ePG16qi11s5VAACt2NtSBlnhUfrG9hYvOzxb4XE1VIEg1n3nLc4HE4V3f+62GBJ5JeP9nCCr41Ub
YCaWDRoIsInynzwnjQNmTFHQttQb+rhLKsFI2teOEaXAujLBE4jG2arWPk2OfXeXzEiH6U9VGc7K
0tJ92RasGZ8GfY+pYJv147jmiknPXq79Wk7P0uW+e0bNYctoJ1ZSc44dEOrQmPgHIejMDpxjPPEK
hIRDhq3zLeP6Uag68NX0k5vNUfMUr5y4dKK4DWi6vhq2tVjeEz8KUcXCqVwYjnfzU9lrgZlzqqWi
/7SFjNfumBxGqw/8wtK3NNSPc+NtEaS2TZUCTsg1I9RQy8RqAfEcmYAntQcG4gbezNFqJhgTfv0c
GI/uiNrImJ4rb3o35KjWw2Q/sZ982+lkuydknC1vfTefK9VcmkVzGV/z2DUFhoXpD6MJvkcmz+so
XV7KdH6bPfFk1+ACdmcfLcPXtmNV3maeonWfaLtKb5Aboggzh/3gJC6zsOLcRQxovBifkLI+vdL9
tpX9Th6rs7YtHhaMiaFvOTthwq9VaMLoxXqxU0mxbws0cNW2G1E7fzMrCFuzOxQMvVJL35ULQFI7
vHh5uUtH64iWfmbUy0NaXBK/DArlbLuEMNMucg5N3MiVYWjgbuT2Eu5/NXqrZJU9zIafjA/+LI/K
KPeptE/m3e0JCANM5LSfNmwXAOahjFD38+mCMtfB9HSblCdWU0AxZVzdyrJ9rc3hKg3Fjs7ibmSS
dcgORQ4PM90W/QTkV1G2eC82sEAtLu4y7HIP6qjKgc+h0BOt2Ttmcmr1YS8TDJyNxyjdfTQVixh9
Leyn6ErhTKhG7D3Gdb/VRL2OPFguIobyFU0AvHppv2rT3UyW4C2wqfmqYrpMPpO6SW7QbnPOMsiD
hfVrAQf/QxZhw9T9Aukj/XE7Hqo7SAIK6HcA9lR6ssvPY2kco2z4R3LJJ2tOTqZVvGr6cLOXicVL
nqsFBp7exR2fTLvfdPdADqt417ImQMgPcUNRo6uYUaBBR22Y5q5QA0jg3Zk1hLNjAeNgdtA9eTUb
HJJLneyywrkMcvxa/PEZGZeOuDjWojgw1zm0ijDx2fvT6eJWYrGsVdeyiGkeLspx3XVZuGwP0EPH
BJBrok9NWH/ToJ4c/EMrk20CCJUkA+nJ35JwRLaewZRbzHkQARSuymYI75hd20F0t7Z7MJXdhIVp
7ZtJbGo328yLzUQyW2Nc28U6DgNr+IhsuU9Ucog5ZIoGrdB2Ua1RLbz5vt9g+tJr8yAmueb52CTa
8mcUXUCnfzKoKNpMsBfafIgE/cPoDJshGQ6pPv8xR7QxwqdnAn6Y9wAFRt/jnR4rKghXpfayGG+z
eHLy/M3SdcpqL3BwS95BcwHRb3cL+7BG+Vk3OnOq8RixHUiYEtZx6p7Jg35Ep2NgmPYHa8nDuEDP
GSdEKRkBBjMAcddgEwBxEnZLjn0XEHO8R/76TmUWtq0Tr/0qfbLE3f7QjRsWX179wXgdYzZcl0u9
iybtn5GWE21YefN1efL0XASqiV7sjA6wmFn8GdeBszgUcoNz9ubla3bsq58hkiBQAHPx9tVwR6tp
XKDaDAMxorQOrjHsYQnpU8qtKBXDfUmbQuQlsRVYohx2cU2k6Y9NQGl4W2a2rQEMDMnIYW6f40V8
1ZHxHVXApL7aRJO6P8HbxIGmVe2CJq1b24x5FBv2Qm/ytzlzWzJDHnLHAUlN3JPr5l6YR12g0uEn
rosbptVLilMO40Czn4RkXaIbdFP3Woliv8R9ywsa6yBjTUFFPO2mvvluK+vuCjJ3eK90WCzsrKK7
6D0btzBfm+o2dAoVcBH72JmPfmo/akXyOULRND7j0dR7sKP3qWjZs1YfCwwY5v0XdawNuxKOXWHt
qsbDE6c9seHjoNXTjqVBZ4zS8eo+p68H6yZcPYitlqLX0/aUww1OF1/huIPDMQo923QQwWp5VcxB
jUIevag2w7HI/5LMe3Z0XJsldo3AHdJ5IzycobQF5bqqUMTs+pfAuGwFQcOYp6R+c5i3oN626ylF
PRRyJr2GHiXHKZCUGW4nizFCI7Nfr/Yui8+oZHEh1zlj8sx4HKV/dJf6t3fTD7PMDrpR8g4ycjU9
DITNm94T1tYM16Y/A76sZhD0MREfad8xtRhSZh9DEboedmSs8wwK7+4xmGDaAfiwVFueNKO7dkYV
gL6CD/TyTx+Bw6bmoNfwn3ilfc9+4cUPi/itjvRtLrxdYvE0eXRTybhFkVzj+YTxzI2VTBWCGY1s
kX4LE8KsFkFneljtnJGZBEmcudLLIBotFZjlGF+6xSWxZUKfBStwmFfSsBnWwENryOlhiLHx+I6i
Divd6txEiYLvEPOxmZW59Zyu2zRVmT52NUZL3M0/Q+TUwJVltDYaBMJc18svF6vlFtukEeQty/l0
qJ6zLtocmAv1idiN9zaOyrVRRKFuFX+5Vh0o9HYczqE7fk/1SKaLsx3K5bdNjbWLmhEVWwbF+5aR
TwkugFUCTgLjIue34daUGiNrGMRhrtjd1jDvRslDMz/HihCMKiJrYRI7ALB9jasiyyiAyhw8Srbd
1s7rjW+oy5zgwhzoknEf2kMV2u7MA6tfS+IsJe+7LOrz3SnvmG7QU2qTL3/V/28/h7OK0V0tUjCz
MshwK5XZxLansQu0NN9PKGgpgep5pL5qXW7HgZwRG78mDptCkBiXJ8/lSDuo4vRkp927XzpnXg4s
fSa73N6FW2GKwfNhRodIJccIeNqj4dJ+hpHE8dFaa5Fx5sM6JYXY1RZ+WVoDAPudN9mHxDPfisj6
8Y3mXKZNiPZBme+wWBMVJ/spx6pfM3FON+3UhZnwN+kgQNRavi8jIE15Q2O7ZvsrYG5ympjBYHt6
LKMrP9WmnJhfzKP1p6XGHjBqrVR/tgAYZcQPpsnXJmKahtzjdlkwYu21p22Wox8h/viOfE01B3Dx
pRqfq/HHTyHgXXTCLr9mCEOMhZ5NFmlkzrDuy98ucZ+jxtlh5HowJvXipGojl/E3UsPGBBi3hyQc
evzHjMk/J5kwh8VQgsww3D0Iyc2pyi2xFztT5ST3wKOWRkZRx0Nc9x9JdCaLbdtzs3RT/+NU6ow9
NMgjagVm2MD7lb1eSn3rQnGR9LNaPBoK3z0wJ9n3GTsSvRd+76DK5ttgMlEi7WHuv3p3DhUPctMn
R6+tL25VHKuIDq1InsolOvv9dFAjoL3unaplPmOb9c2YUhGpGxVTZfPRcvVTEVV8naN5oOJ70KMk
nDwv0GtGHfH0hPsVQ1t6qH3uS214iK2ZEAj7DKVjwJO658lC6taWI7Eg33nkrCI23Pi4NTW8rN2k
P3excZTGn77ke7E4x566ukYEzGYSQBpSLlZdzRHoDp+8BL++rVGEphsKpId83vfOlTHmUyyKs2y6
c0oAaV3OV/wVDJcPPsKJt2BMuc8WpdgmzAhmHxVurE0GteyPdbur2ZovwqVPugul3sjaV5X81DlZ
hzi9S9SAcl/Yxinri+/cq585mIIp7zeVT4I7VyXZWOyN8sIu0b/uM9Je5kcjjZ/mZMb2hGTrjPm7
U+VvkGXsLE6Tcy7hRpX25Cc23DhfzEy8Z88Nxt6PzX2uAqfUrahIABqjIzkKWJOcC2NUeo9qazAq
ybLqWEm5t+ss8LoesY45UsynWSYnvp4rj88pn+a/3Mktplz4EBr9tSR+xzXavwgAgkDhjqiF+FNQ
6CR5/zSiz+PA2OG8IPvcXZ6lzb0VixpPp3xr7nKe3T2zJpAxXw+91e0SAXyA2Xlb28RfF1jtEvR4
EJlb32mPZjNdSVQPU8t4dP3PwVqwuldrXdmvTuLd3eZgMBldg2lzumICJJeEPwx8un41qqBLsQCM
XfxKM7MvMIoU7U322VedwmPXj6Nu8m7kBwMFpTORT9s50GQb1mD2Be79gqmrI8eNU8dHFpgeeu/Q
pwbtSyMvUwOcNXQ71yxfstQ8zFgg5oRLxe83GhSqXPC5EQ5hMg9u7ZdGjg+tq9WwCcpbDVLfMCBt
DO0f1pg1sggeseR3sqzrlI4nvXkbBm7ULOJLTK56lx8wR+7oKC+avuyWobgMGMP82cSLzEIu2Aqa
DkgZBjw0DX5OVlJE8ZsiBA8dsnOW/wyEQyKLN/ueGUJvdj+UeYfCor5o6rvtw3ozjWHbCgVGrz3q
Ytk3cfnqqImYE8xzULtaGU5gTaJxH9122uHkgv7a48yxOSkjzhOCCNrlb8kLQl2WTaumsC6dbbxQ
zObHanrlojhwSfxJUkhEra08/SXxfChRyMCZHgITmt/4Lx4XF41zkPqzCp1UvGbTsI1LY5eaau/0
2UbrsrUxcUswz/aoPgysTrN/jhM7yAbv0UL+mFiMULRfab0EifR5or0z9cve7uQqkkNoFckXtdjK
6thcDGNrgdHWiGYNlWBWakE5ZaFdG5sYUFoH2DVm2rx6ctdS91+Upv8ChWzzggLZYcXWyje9o8j9
TRwhnTfjFaDtpAjJJwuIXpqAjNK0Qg6+oE1cLOjYv6tFO7Gw5k2B1PZxhR3E+TdVWOz7JUCe3qca
VmoMoejIjRYu9iHLmDO2ehj7V2203s0E5NfrsXdiOHG1jSva9UwiRBX5G2YdAdYvVOJfugLu73Jr
dObf0Mtji+SpaS8egSOBqMerVcwHCzKiQmorBekccKKX0R1Oyqkf29QKY5Wd0griojL/3UchZBdf
R8t4m4xyx86brajM7dL1DOuJHyBGypm6fT76uATLMAWoXuzoYCTFoZNfcsouXHCM+cinqEuKRvvR
NwzA6zLk134zreSGaPlBlC9ErIuQhucFwd8Kc9r/Zio2LqGccnyZceJNNikH9gKBMaa4Eqywmuuj
aMjQZGjcycGi4GgjwLpqzV4b3OIkaS0WQ+Ge9QKfHpPQgnFMkpqvU4FTiCEww2MeO/lRl5i1+4c7
2tRi45kFr7DzTDAUmJUu1iDFmMGqlWDhmN1ufSrSHq2NIKSzYCrQqbM5n7Psq+n+9KZcm96f6QLh
ci6ZsvoSEz3Q2BnBYqQH3HSf8ejvWdbK/CsdH4rOfK80h5IOooG9TFiJ5lOVemvXORaa2NjdtceO
Yen/yEa6dLkVDrP7V+F0cDKXmBlGaeRYlC3QtvVtpQ3/OoUpyQyzBOaO//p6BoxWzEL/6OGw6rY/
SRpvZumenIm8m05BBjcIYPE5pxj3oL1p+2N2UgU6+Ve4sk4ktO7QeMmY5chTWXeQtFee226zdM8e
ywCggQOcF8sWx7l7V20RaG2OJUH0z4z1LPbGT5chN7+dlmt56asLZfBHBGY9cxRwIuB19SwqWKfp
v3K7vVra3WrZrG3PJU9DfjslmJodN5RFTrXuh37t24B+OR+1HhcEB6XYFfvHSWUvBeHhfXtXqzPy
IcBdjCQ6zF381vBX27Z4mIv6FPGBjgLwGkM7QAuSBodZ63qYmm+R/K6TDy6mtXUf4NkeM38LvImz
pV/4uZZ+3tpFfP9Q57cpMT5jlHcSTf1fu9GhZd17OAZ29ziimlL1V6ljqRfi2tjNR2J4n3b/imyt
h2KWW5nqm8KO3xDdPmPvYSqzPzXPL2Wx7bjX8VWQpfJBXNlG0AjVyRPJYR/6WJ58owtkZXypxP/X
SZKojGPJOdDm8lfTzV1JHpfttmKrK9KKHFJ51n4EAY6HnZutIDsiO0WSaqzU5gs+s+TmTbP8bO+P
ZLoUXjgbbreJnPTW27LferlXPapaKwIGGnNgz0YMnSN07JWdd7Rrj7TcWhHJQSpVqDLzCNAkBW9B
zJtL3uSuxDEYNJYiRMOlrQcPJ1jCJOkjcxX2+byJjrNuN/D8qllPhol5RLNmYF3vCwD+a5kzpjd+
/ekKvrfCuIvZoroVTZVtpDt/jbaBr89nBsi+eASVybVWyRy99I3Dv2n9cJ/MnpfJ6beNhfjZpSTu
juZ0jHut39sE0q4RF6qNdo91Ug37DBDsrqPBxJtE3nwdlYwmHGrJwU42MAP8bwpmWFCPD8Ps3bwh
cRFQC5MirAmlwF0Y90aySudSbL14OTlohpyxOHL7atgOnfMFaU/8XckqPDcq6OcB5jo3QhUsv13h
EFlg8BtYxEfjai4YNbHCxriKzH8cbGRr29llNdOtdMI3rRwG6l7/5JX9rtb5K5BT60RsHK8N2O+0
J9jpy0MicVFC0k5eNY2h6Xw3+PTmyW/7+8hKe84pJZfGDZh8d2hD6htykfHRsI5z9ioylXWt8sL/
GnSdzzSSZrLqaxtDilq+s4l3pV3iKVwKutrRID0l9grmfFOLA1C/WsLb8/X8I6DKwWqp7UsnfxwJ
hBrc+RGFrAxbl7gr08brD9+BrprVG1vkJ7dCEmOg+TyCNNrZ9JZ0SA2TSuCDNQUg5/X7Ill8ZrA1
paDvfLO6xrkWRYXiJdtqMwxutCZTJlg4iRLiwnyzOno69WoXd//Yc4Cdj+6ZhVT5s6Gy32SZzinb
4iNb3XqhP+le9c9aiCqUI4oYQdi4xYb6xzE1cPky3uMjCOrW+pQedgvLxvTup8ynksaCDC5+jcQx
IARxJXQVNUFVIiZbUIRl62BMxLXh+MtexDPoQK6m/ZQ0D7UTnyHZ/y2WIQ40pN98rj/s1NDXS47d
2hBXCLnPu6xV3QuSMr0rT+06bkhjYJlcsp5d4ugBc1FTPbki2HVYj/EYr+N0/DTU8tZhPJuW5Su7
u70b2W8aYREUJOWlqrKzSDjh6F+S1VAkpAT1SwZKGW3IUFTgB2Qb1gZLwkRK5oTBgby2eLVWqaq+
lBRPCy93yYvNt0gclRK8jDFbJ/a9iQw8wukzBQR7Ky1iNyZH/y3A1MO5w93CNXlfln3fv8rYSKYV
KVIqD5VAtM7YmmPMOM6g6X+TEsCmGd2GoDZMXW5DplYBWsF2x11XTL/0/uOu7QTGq3R4zDxnx4yb
xijba3CJhKuNQXdXN61cQ5aHCCFW5sDI6yu3vLDmH/DyAa2ME4WnpTGiyOdz7Ba43A0SSSQrn5h4
xDzlwjjZpC4FSzmMHAoCPy89s5ty1pqZtmGus4kHnYs5t4+pHamtnOvnasq/PB8ja1Eb25xo+FU6
UVoO0cVs6N1Ij1+NBKGsI4MYnTQbNo6UL8vsPKjS+Sl7n/upCvK8vA5t/dkoqMdKYwDJCpYgSelu
hHiqgclIzSmtYOxsgqhjqUHtV8emkBeY+1M7iWPaGjvT6l1E5Q8WnOmbfHaeCJ97GTyQC6CfWzn3
P1kfP8y92pepe05TxJ0Cxp2KZWfFxrVNUEGEyLdJ3T8ow/rsiuhtGYdXoxFvKPpUoLp5ZEa60ZWG
uuz/E/Ng7uOxm4JZIPAmqdHvFg8APl+2Zqz/MsxapfY95xGHNt5mvJr2aq6ihjAXsginLiIMIKWk
4bCUVr/vahbJQwp+0H+ZuIow+jlm81VnjJ30lHOSedhlGotbmt4LwwXwVBck9aUtD0dqtw9l5hUb
n9ljIko9yFxuHA22QPfSS0YTtnILAvWFSuCvbfafcwu8k6ZDIsDcfogIi/1CbIetumLluiriAB/c
TdQ2xXquzCZs43HPc2qtmc0/NcIDeUBGtTEJhdnAA1jJmVdaYejBbB3N0ZWD6NCl4tvrstOUwf+T
O0TiUe4PIQuK5SauoZ11sriFmI6JMB8Mr/5bdGT52aVEHTTqp4yQlj1hw+eOPx86Jh6duZe1M++0
QfFz2oR7mQ1xqPc52pISZtWkKOpaqY4z4ZZBYncPIwYxkzCohTceDGdL7EXC7HE4FqZThASYYdFJ
W/ZYMRC3Ne+WVuIf22LiwOl9bu9UowKVd9WJKcFOOdzR1cA5O2eKw6kk8QfJNQl7273FMecMYRG7
1OeZ7Bj2SFgfaCnKwmkI487/6DT7zSW4RibyjGVp5yb6o18kB/ZA0U5pOYPcChiXru7G3pXj2MEf
DDM9as1S4lxVj24hEHMadCBcRfBRyWcDebHQa2tR9K0PRAtNghMLYRsEU+wpwJnBTn3ypDyiRHK3
fC8L9NA58sOeX72447lzPyDTsC7q3himzoyHfR7Sjc4mx3UcdWrX+XEOjlu1p0gfaL5rmJzBBRGz
2St1BQt3d62sT75rPbKk3tgYpfPip56OH5rUtEU55BIKTCxVQmDlUDZ6oAorhfumrXf1pSbORP75
PcE8lOVrQNtskxqovzg6IRqbewIC+mdtc9KMrcZJpm5tPdI3R68pAk6dOp/1hNRvsWCIvbcbC05h
bebFucyzVxAqvpr7Hp6YaAvt0Bs0RiaEQMyZDwG+zGqnXO158cR1cK1XH9zQZuLvLfr7TFhVViUk
Cwv3rM9E4hODMbZZuAx9MBcWond6B9fdjBEjEY9NVb905OTVLb5HO9Y/VT3ue3BGs3Hfm3H+YHGJ
TmwKgamDZr0UGQGlViqMXULAPyBKRCFXzExDDHMIvVGQVOLXp4E9UE7kNqu2rT4YM1wGZOFVxISP
4D/9KYspEGvHflmq7qmjKrDKbq+5pHd0y+7edqZV8qzF2gVv9kscO2fpa3T26mjF5km0D+6M9kSD
cw8SWBt1dTQ0Eh8Ge4uJdFnV6LXrjigjEvo2VjudnRKrXFJMX1H15KftC2nSO2a4hz5fbmXV0eQQ
p5EZweBoaL0IcYVCsaTM6mP3hWeqXY9AqAK/GUqXvC72/O515YhV0P6zG/JpI9ovHbmViYQK+G5p
7q01j3Z0BG9s7nz2y5BHD3MmjzETwp7wlXmmGYpgW3rxwp6Sf9kcb6ReXBQKguq/MjWfLYKh0sx7
Qwx6ULkPsMq0RXW7vv9i9rtKapboOTSK1nKSeTXcsyK/KzTcQBPaAxIdpGz6BvGxzkvywgm5mo0X
m4l7oo+nqlGH1sXOQ+DXquzhOKCqsYSdqk7/ljqEjMclbJnqua8c0pUJbCSDIBopSP3uD/25Hew9
bOVK+vZGuF1QLZBnU+4eNQ7TGtsy+NYlGvLjPCanwi+3MUnibYWzVW8tolpk8Srr/s3UnEMOWRMP
2htZeqRt2g8jBQtKrse76lEeFD20UtkR+di2cSAtnbu/n+2tsulkS7WNTbSANn2TAA4sdjvEvgrQ
SpBg67Um6+0yeoQQfjaGfcNVthPN/CnvtBGE/D6l/Xc1kvK06dkC7rPKLx0dzajhh2FzOmMhMMMx
8TcAMBfRLh94UuaI/34MLDhybYmQQ8p3t7r63LhRFAWWRSaC+qkwpFIC1zDsS/I2KOsLbQZNeFLf
VA1PmEcD4pG3ePNuneuFletem9z9h++CCI/5UA/aL2Vr2EsENcO7jaQIDr3aFI7PF14GtpzWBccw
rt0ldBZr76Ac0lVSN0E5RdmfyPBkzwlYKQrGko0H12kYnZXjS0MfxV2+MZxha3jpQVoYtVztasEM
5xrj4GwA19SfhtK8i8GcECRLGKyB2qRIEYSc2axKkONJWRSb1eydFcP8odIfiezEymplTIyXk8tJ
z9g8C5qUJ54fYjvkZIdUJkGBC4XY0o2fqnG2lrZQKWrLO2YQRFqx01rthOP5cYSBiLCNMYed44Bs
zx0M8XF2WYORtm/RBDemFzQfw59JPbB2JsiBpil2cS3PBhwZxrBj5VfH1iesVRaKNtywXUYWfRqo
jCjjrDDYUCLcnc0WD88kotH3yaNpdLU22nytTTjPmIKQwNXyNJdYSmuhkVBUHieiKYnRVu9R1b7F
ec+RM1Hh2G651XKuRafoT7FI9w2VeU18YuMQo+dxLbsmkLuBxEh+cxYiq78WLKZcOa69Hn1iHYps
FmEeC3Gka322DQsTPugZNw9epozcf+hvf4Gbr4ZPq6yuozuDcber3hMXCNVuJUry9eKmfawT/3Mu
/Gk9pPI5cYjNqWkF/Jj98tjocLfvOL5f0KMD6dorw50P3WDdKBto3jWOVW3lF+OlIv8P75xrkD0L
dzlq49ECF6NXDypGZWNNKLLzbRMlUheEfoC+LFR3FURfRiaG96QXL4Q+8JZ5oUbsV9nS7DO51IG7
4uwN3w1JSGjZpK+RXVTRLRV6tRuW7ug56skHhCMdSCBjz+0VVSclFiimYyOaa6KeQoZ1fG5bv6hu
aJ3VSkF/znF6LOMZBJOvCMUAR2Btv0ltzDG9dSdluKRjxS8Uq2tDmeFgzB8GtS7QJSeb6WPaGRpt
3kMdbhMY91XhxJhkbDJzYuU/RphLnEx7q9PiRnbySKEpHlmZR7aD8zMbyX5oGbW5Mloz4x4pxQA/
4tHJt57Xhn3d34MZGblMxnbMtGRduL8EnnN6ccqwWhYbd3boS6oF8clYMuzaFGHwH1n7ARfMWub6
aWoIyusrnp32nqztnqWdoly32sNCNtHKB00JZDxVgS76N9s1H5YeMEe61tWvfRpxR6M6S+XBZrbc
Q+oGyvA2/thw/i50hc6TLuKngoVETIw7YkQc0gpnvaZCm6xvZ+JmBkcOyP7gwV50KmGrTagVq5vu
mcDYxk+LQG96Y4gVlcEojqUJw3lLENucWZeaVSBbTXq3fC6jkFL0GufeVu+hrpgY/IsanGeE7D+3
WuYRt9CyjaCIiaHJ9IdxSB6lbV/g77dpnFA9gIAhrHVbK6Om6RV9W1IT9KIGhJFifqmE/8t2J3oB
RKcOzKiKGd5GNj9ZRZgXjLodYSEmi66yHx0U23WVoZ24Vg9xET9jEfuJ83zTpnWoautJFO6LT5Ox
EuSQm1a7I6H2wb3PamkxOZ3zD18znmfX/O517zJrE6WlPC4YylBF8LaP+DOceroKiaCtbKKDU9Eg
gQ7jNentZyZ8zA1ijAKF8+tMFzwX5Ae3WDZqN0ZfZh28M9mPTWWeZZLucVsGpQNgyIjIGkaIfX4G
3XgbEmOXc1BH6j7P6NjvLPlwBMWy7DjwbC3MPWujjw5hBoQAzfPCuQSEUgZLYTzXC04DV3ZbnPjU
9zKIbdoJkoX1sf0AApl4tD4MS669ztsx8rS2QiAYDVF0iheDCzFCzWYO81ZyFSZGTBDffMhlgXAv
bq5V8QDpND0ttcvkLWfi+MledR46S536BsjKZ8dAxTA876fflne5XFKQKkPn9tTfOpOrwPfSEh1e
J5Q/X+7iP0ODopsxEsdrbRyCkSssBQiW8XD2EvNkjf4O5CEwLAKNhHuVlsZ77HAQZ4zJ0deHAYUG
jjBB5k5QAWgjjJ0ELourfuOZtxiyPxoIABGCylW65iuW2wdEsfSEbaw6+p3/z57MHY75A2Y/TIYy
wxsBauf8mM28nSQ55ENq7scmpQDIrsSd/EJ4cKlr8n2wQCLxnixrlbRvvexui3xvEgYZ6fQW5ePN
aFkb6WI/33hacU27KRQRQF1mUiUz7h51/ei0U4F6lpEQU3lri6hQUYCkYxoI5FwuwbxgkdL9x3Yp
Qxwx4WS5fFNjEhbz8GQ6OPbqsmVwZLG01eyKP9Ppb11kyG0jJ+oGqFc8VwVsNPw9olYDXrw4VKjO
LZqbHz3h7EeVu6f0xQ7LPZENzfIUed13JEDHfK9ad5Fb0HTw+zPj9gf10fRGTiSkCGnTd7phsAoJ
lLEuik+8XpSGDdUjz+MjWveNT2JNFMqhv9caJgMyT+1cwz/ecduxJK/bAUvx7VD45acGB6urfj92
zclXyRcaGREkLfoHUy02k8aBqY3buasvxFjv/f84Oo/d1pEtin5RAcxhKolKVrSC7TshHJlzKJJf
34s9e8C7aNsSWXXC3msDea9D8xWdpbpUcPqyahfKmknDb4XmguCZgnq13HS6ujUQSrZmeeot49OR
TQEypPnshl2u4U9RJ97QgESTQB7IsNpZZvGWjnPm2YRmfiQiJWGxz4QYHQrQ4Niu11XlbJVybQTY
aLVv1UcXyB9kbpkAOUtRm7Cq4LqOUqBTAEnZGbdBoglvs1PgQ0WL6zsbPTR0oHhx0Kp+eu2H8Trp
5g1F7UbYyc4OGOujme54VNx0PIySKsyM9F9suwiD5bnz6T451tcxT6pSowCcy7nY7NylNnLF8oXj
lDBFQWkaeko+cfKT0uLUvYBwHvMLEX/A/HtGbDoYyafqk4ixbEkuxEz8bbjNypwPjmW0RikLrWXh
siBlBQBYLePsjvLm1+QQZuegfWgqEIzGf3Xb4EGztm0n8zyF+lHgSoKXL7jOqasEnpylmvfv9dyF
oqx5s3KUPtipPqKemYqa3kpi5xdWwa7G7heIxShMfsmNXzdxYG6iAIfTIJZ+hu1IF/ZbMabsLZLq
qylaT0Zylfo+F20fkVYhCqztyHSABHpyAAXW4+oNK2RY4VemISeMBbB9tn0tF69qK8vAVinwSs/W
Y8+M2HmMU8saGnWf2boggGu2XQk3q1LGBxlgCCrj8ZCOqTcZPi0Y120NrFKR2hFqA/HyyXXORFxG
CUBHv0peWoEicDSoA3UCVBiCOZ8VbqDO6F+QEpWoRDrg8+Gs6M5zMP1gkx1p3rLefVVLztwgRPpL
BoG4EE/iUhTUB9BSBxOfXyHrfadjHVAqFDY/DK5B8DDOTtR/dOXorwR2HQDLr4PWfud1UWMehiZh
BuLdGaxbVkrqnMb0xj5d4+xFIpcjVI+tjUuFucBfTtfU2z84fR/F5D8ztfkefQZgjFP2Wvdd60x9
jSTcTGzifbyQWo+cIooskjQ0+ZfnH2LCgOA4t5x2g8TiTTaZL7q8ZTaXkopKvI/of21XPfAPXv2W
gh15ysVS5L8udZ74O1EOwRfZmNHAcxgp73GinvvBPjpN/xdKisc+doq96Zv30im/BwXjeTnvunQ+
3cCHphCGL5nEUGm5W4fOoovxJ9YsYopWX4e59kyV8hc37T7RTyZ2/tx9gQn0njNE0Fr7x4/EKedD
rodhb8XG21ByaNfJztf4AmzmQZBLm0C52OSddyI7RpLFKjXr5DQrUMg8gEyzonqlTA+LBbqi6htS
e+Bev4zhueKvU1E2xhRMRJkjgt5CN5pPPPyO9lJHchkXFb/6KQUwObJiLBCfZqhfp3SLLQfr2LBu
sNXLsN9JIVZBQ0uGfrlXObKmytOU9O7OYhgOOZU2bcIBlzJBzpsCdnTLA1m3hGUZV4V5fZ7GHros
GXz2s0GreGjUIjUSdcbKrxXBKS2IRB6YpzLE+2kWDIpsAxOLAI4hOHTRpxmzAea1qgglYNDalWJr
DxkXnrMpzPxoTMbRMX4wXfDNx4sUE+uo067Y+aK2nzGLAstEHhf8OJO7BEh1H1Prk5W7E6SzZh5I
JFEr276x122Nm9xpmb9pX2ybV/HQbhJGGkrwlc/Ycleuwox1dnvvGTWNXICFsLdJZDKVSehD/E2i
87znFFGK9mlxyZC+w68W4ixka8EI6Qmn4pjn5XoMP8emWJu2vR5gzs5ybgTt0AUyr2HIlxmsLW13
po0uBgbfTq8ttQ4Lb5XtBduItK53Fev8YibsBibDJLHrCd2qmad1ziFGna6i42tdRiPwuCRLdRZ2
KFNoBCiNyvwr19ExBLgumQ4F/hrVHabTYFOLbq8pH2aOEGDSFwVopEhHA9l8CP0AupSvH69/fx8x
vPQchhjFqTV3xQgEFico9Dtg2ZzO3PCN2mwqcJrAUk9d8cwE3mjHL1dheGhqAwWt/lONXHtcK2XG
9F3QXbO1HW9ad0jlLZdbBf+aK7dTt4uHamUKYBW5z+iGa8dON3GfeEXw7TCMSCCLmNMrERZrRdAk
zDx0aw9m5OQY+dpClOCGwT9HCQ5jrv8ZQMZHFzazUPNlp3WroAugkKp3MysYGdcu+Qo2yqau/yFK
cBGgO1L61CNskHO9HddZxZR+0HDg1oQf0HEGuADLPVySg+44FzMb6ZZIi9OKn7oez81wFMB0zN5/
0SzhDZFYamDFIha2w1hvGu5eQ95oDmL9yxlC9ljbgUFcKQ2KMNWTVrmgoQYnQzkrK2yXTLQzXmw2
t9M89GkIqii7HbNHdh0EWKKH1KbyAKCyNeQiCUAvCnXlYCsqpoyywt5O7WfrMuU03Z2U16gF1YZ6
KcGETr3EMH2q1ipvkdNkhwYrqHEKQmB9BOLx59tXjNWkHpzbat8rd413UY1Whlhz4DCS/4wDIMbq
W13sREjsjrxKyovgMjSPPDm1hkYmwryk+EaotCjZ/TiqF8wbAsfw1BYhm/mMWcXgfDSHdKtJdvLk
RIKFWUWdsRjsucMkLaJo101geBMcWA21eIYOXoFkFrCtgD/E6/Jt9IDCEhzJMyU6HDd6p7waOSkG
9kGx17REM45eDb+m+q2k+wkm5nKUkEPIpxuzzMagJpBUVTuHC0JHqy/19TzsVLN/iOjS6lCOnzly
6RIr1xT8Of/8EkdndMppRZn7OqgTVS5ByADggZYmDArLs4d/kQJC+8wqxRrWrKIZk2GY28h6A6Ux
qI72jAQH+RVDJINZaNERmuU6I4wvvVv1qkdnbDWQcCOO/OZgBr8G/j6dTLJmWvUCqYt7crTJa4Nh
b6J8EQZe+CTfF9wUbeaSS1AzYBy8mjyeWnc5J3Dr4D0MdKw8bF6ZXnpVyF1P/UlYH0Xcjqga1/+x
TDLzkpPm6pvBEcuMgYXDsno0ZzUvwX5TdjDcHe8cU2ZM/hVTPzwAmvXmhnBWtWSLmnffRMCcreS3
iMleK+rfTphgBRUW/kPVotXDJ55l6us8oCa1I6QXC0N4DJP8MgJI9QXYUVLC8ArPzPk0frgaQiPT
ji8s70EHQKsBlxFh9ygGe0uu3CpjNkDZt9IjWjdnTSRaOF5bX0JOvhsl6jsMB0Q7TtothUFZK7EH
jhpzv+1RZu7DRl8qdXuxqSRZObwVJkUBC9A8jHaZcnYUQI331rwE/ZER1EKjBxYTwTTTv4H1U2eI
Y1J89CqOBySAmK8yM3prRs72EhybVb6Y/U3EwnOQO8IUXLWRvbeQLkIko2taSfNdwTCA6gRc0SKj
R2OwYhTbzHqH8237mI7rVc5YMy8+WvHWIA5Ro8azxYRyBpsgUN6A3Cllfsu4L4JbGT5N5V2xXmr/
1MuA4eRpBM7c4s4rWXmtYsB86rinXrVslnWMgo1vIlR38z4D8CXbuntWjmwAkl3Tu2st4d0l7ybD
3moSuZMa927aGO5rQciRTi9a4KvTMGr3xrdaDXhcT0YMAmhDas3RnT4kxlX0Rh5ssFUEm7qj/2a6
mZunEUVj9LCdXarenOIdPqlpWZ6E42g529i/WTyAZryb1DXaHGYOKDgc9Z1MTAYViElYou5nmeGs
5ZXBth/A3BJ89Yjck8X2HNOK26WroVszYzPjtY5uV2e/GeHZbV99UpZMBKNueggrUiO8hiwYnlCJ
TdaX9hqb0aHkQgUNMd/VixSqAtF6DOjMtRqPr27RCQDOgMQsncvLCZx3pgiSrATeH2aPfoRDGfkt
Blr3Men9VSkycluYyIl239XJvpL4UspzkRW07TfW8nuI+JcMVk1YKMshmpYwe5gnlIuQZaeauP8y
hJc2FTBgR6b19soYj2z9oOmqBCDwPTTQMKN6bRLYx6RAr58VXKpm1xCUNYmLNA5BdZfNecD1mJId
mq8dLf2OQh5U0RYvg8B6BcyPNe5SR2Ppp/oG+O2/EcIqqWnWOlGSTY6O3kYe7/aIEmP10GbJn4Mb
ojHllcJuL0ivqXGpc82zelK3OUsxySg8SA91Kfd9Q0yKYAo35zIbYwtkuMIWNSz57+xa5Yf825US
WZCvKILK8WfSldc+75+TEx3VZtpYgulZX3HqFvpXYOP4hec1ZebCEHCr2aljRQEC7HO+2ATeSH9C
ixZr2OV+A1FeutFTmVK0HwOLXctdRBp2f3IW2ZqMu7TCM/LwS+qlcdWO1VkfBlBv17lZhlOz9cfY
I6GHdMjtlMlPcg/RmKBtbnJP2P0+IXUraLM3RxmXUiWKchs3PcerJH2puzQxJGre1iNMP8ZmmcKY
T1k1qDrZjr5nAl2/bm46BTyq8duXLxNVtp0dp0nbWMx0nPEg1NLrq3MAG0YKIq/wMLCo7mMFyWpz
SjExkUngazBh98JfFzSFyagfUKxuZXnGDs+JAmmtRQk1oQWITHlDMb7qyYGqWuZuiXJRiXbr2+oB
zuxgIvlSGXxI+4EPMp3jKmlxNeQWpi6upSueRscGi4LM18JtAvYrlxcMKD+GcC9FOVAiZvBHSM8j
GVi3gXWNPKwgWqiYgIigWPNXFMevLE2x/8/kn3CjR+CkamPHwJ4kEBQGyV/HBDJs3hUqiAErE8Iw
N9wb4j1nUVOLbznkO035sXQXyAxpDEwk6vLYl0/w97zclPmGv5eRddDYCmOh3YwS6jnj9d7hzGRY
Gcmla2vrfAa6Q8DO+WfhFEPCGNeVgbKta7fZgLO6DncET91jw3+N2mNXTmst+OEEQumNtUKi+Zvo
qiwq75R7RhxMw9hlYHK6/tpySSi3vLZ3vPuK861QDGbte1M/C5PvLt0l9SPEAx9Rf8Y+jp0quPuo
fFO0tughvMSUaMS7v3xGIMiQEgpML9Ut6qYUdnidGvBOPZe+3CpLhqs9IQrWqtJxVMkPjJqhtq8D
latI7LAmDSVTUjTdRvk2hs8pIPcnoBcJ6QuzC+lg/Ajdq/iaQWqeuxbpwYR63tk3dDAR7rVIx7+Y
vOKP4+tJPR+fZN/zScmBiEgikVT3dTBXY/xotV2fjzTqV1HQnqpiA8jUQzhli/aYhWh2M1p3U3/z
+agRfeb5l2NfHZh9FYKFvDgP7ADd9NlUH402rRqLJ3t4l/G+QT5VEvrGZoHfZvxFLY5/wOQEsbfz
nevE9Zb85LnnompRububoV6NEgmzlAsTNBr716XiQpbCdRWNzboEKdyOrPYwipLZiBNvIsRH22Z0
Xb4o1jFqclp9Wil4A07xkjjlpqytjY8rX9GVI6rHO7cElDjBUnhE5BXtZKd7SeIvu4ppS1gvc2xX
854K78iKPhTx7tHuzGsEVVtF6uOYwzbjBS84gSaAdpPQiH8x9n1XbiGsHFAT7hSfsqtMnviMbhFB
gDB4lwOBttXogn1h7gsQKyQUK6zbRe86XpRiuuBtK7XGAxvm4fyGoP5DeOOCywUxUePvIM+vWpQ+
8YSHIFG30Il3feZeFfcfWdHnkAyEQIptaYIKrylxdfAE3PCjkdF7KlBjlVWGiVCPIwhSPq7DcVUF
zi22ORsj6Ct+vMEZfsCEurMwVS9ttFbnyWf1q+ZIWCi7yCd+7y2bEYdNt1CNBF2wmwoWrZNCIUyT
3wq0bN7BM+yjY6INjwkVVWLDiU6qs4anMuvSjdHpnyLG15M/a3O6p+lvnQcos+TbIEklVvVTgAu8
0uMXJQzOUja71nT/gsF9C1nI1qXCdzJfHxewaV6QvDYZx6Wp/LAs+W3VfuVYqteNkiy/cg8qHyxR
hc6wYuf/zAu0hO48HXUo2poJhrc9beqk85BbrBwje+n77lS01bMea8ZOh8QAXIw+gOC+pWmt4cgL
0QNnyfcOc6WwGG8hkzTdUDe2rVw78kAnCtdG6Zn76q+4Zzag1phgv5fZpbfY8bt7DmzETaPqwSFf
W1J6xtDvOU++kojfkYMXQtwvzIJzEuK5xENv6DzpzB5ifg+HEiXt823nGMdEnd2DR1W6PW4mjRoZ
np34CnE/8V7ZHxPS9Vb7pAJKCVSws58RdW0ai1U4pI+WwyRU4w9AnByCeEeUwF5EMOQs/pOx9oY2
iAHHb2uyH7ZTGsmIXsy09t30hJv3f8MzDngM1eQU+h7i3t+Aj152ytLkEsPFDieE2to2402Nn6oA
l1LkKoT47z69D6SW9Va11nCuSd9Cn0iegMH6yrGOw1ic6yJdxZWFZRBjbVHvp6aBiWnAoyQTY2if
PTaxXPFPcio9lVkqd9IBrPDKrpmvleFFY6ThZOKXUebTTB6x+xNVj1gAMPVNostgW6uSWrdZGdN5
LE38ai1kIsBzhvJZ6txnCcJ0U8UlwNs+gfM0GR/kKDHssV4Vdr6ubOJR3HjLDbKSE3mASX+IIm2f
tDjo5BXlws4IH3MeB4GSfLQR9VnioT46Rynq8Y70mPo9UiAHdAO5bi14hnn4ExxE1HlV4iLa0a5B
Um01RvMzbsjv6YxGqBR4gTWxlw7VQ6fvzYitaxrCs3LpqKnQjKh51XVKAZp+4L2mStmUO2uLm04Q
hkg23B/Me16y0ktTi3SSKcIhvk869OxkBlVF4JkBZhh4aMcuNXHEJ55b6mA2gzXqmKYzgVswsyWs
esiuTL5eE7/FHGDfrXQ+hFhw8hMr1GqNuTeZ62mutVEn5UPxZ5iMCbEAFoto6fJjhHsEni9agXA5
69SrYqZ7pet+k6kBY9R/Jdj3qKZBFoUDGoYhgxqc6Im16LvxG2jg1R26k+S3XGZTilIDf+csh6eg
F9OMh4B5k2XmurbrkQ8hSe/I35pzPo7+OayKh2OQ3a0aHnHfXPVZdUsBXpFj1P7rdDgLxM5xROQ+
urxEv49h8IO/7SnC5Bfox5MxxO8whdTeKqdnJSHBRCTKeXZF/RqX6pfsBtoCneVQMcrO0yuJSVlO
DZjyxNzAUHsZwV37fNVl3aF/NuuSzr1IN66J1yAazlYYNxhBxI9Onhv5NdFmigYvL/3XjO5l1fDB
LqVRlLg5ArAqifHQJIfvKPGowu9UN+5IiIM5S6T13Cf+hr+ZFGiiG1W3w0jEAVE12l+Z4F0LUh2p
Si9PNu555pZEg6HeFsu+UF3E6OVNYWI9T4UuGiC2JUBJHhXT/AiiceMk/qXL03UwFfu2Vrahxumb
a3eHklLN9Y022Cfc+/ZKVeHVWAnCcOO11hnfE7W1MGT1VygAxwPtGYByxTYfwo7GHmoqYh/W+b2h
6F1kOngIfHm6lG9KnADpScaHrkSPrDasVd5ZXOUgCCMgDYnaveAJBWLaIlq0N/mcK57Ywdl0kBK5
Ngxb9qWFwk7QzARDcRt7R3LoybCNRnmw6n7PwmYLrrrYxNn0FhW4wEHa43CzV31AF9mLNSq0V5ky
evRLxMYmq8bqgnHM02P3ogwMjQbUH6DS/WT4QH5CQlrDBAblLiNJPbSJZ6ufZB8c07a+mioNKd5K
vOaKfdCGiaWjth4IzK5nfBRHHPOQh2Tkjs3ltTBaqAiKuq1qaysNtg3MKLjPqpJPuMtuThBc+whd
Sa05L0WTfoURg+OGoKWOEUA4/bEL+WdUJCrLbgXA+a03SbMiYweNqXkr9Ok2DqzK4GoQMmElB+Fz
4hCA61q6Sv3lvxE7dtXVkaF0cray7Nmn4VG2weeMUNLlcKgZf/qD2AXFVK71rlv7GqOAimVvrngN
0WB6pJ5KLfhj7gp2a9iZirFr0Ili+cxWctDLRdNSUmQUOmEnGAUqp0R1PI1gAD1mpBqUeBUQm5Xc
sQTa1rWzi9nWZmLYQ6/a1mGzgpWCErClTmWTgGbpIATW/9R6VA4LCC3BxTS3MiWNXDba51FLaL+i
TQNIgIBAcjUsVrX5zh/VPeEba6dMoakDSXJBN7IAYvOjJK+T5q/zEvpF/11FxNDJLbIEbyjx93ED
EjG4SJ10CeGhr6l/kR8ywziiLd+QgrQrHO1sme0dztNu6LMrWc4rk0ozIEmjU8UlrX4j9GS9iewb
M85mRgmHfn51xvTM6bTVou5lUKBrsJIRhf3sErGti5s9vZu4Q5TurihiTdjAP0fMKYT2q9QuwIlP
gQ58oI9fJNs+GeOkpC1Adb+cRvta6YkXWhkgPXIgLZQPE5Kg2Cn39jii9S2WrnuYiVVEQ68w+qxa
G3cBtWDuRhtN2BSHRD1UHXe8gW7POgTRlzaP6kS113GLobpp3K98JJaoBa3GAiIMdc8eKbJ4IXOw
hrHL3szl92FgYrxOAb0S273CfVNYEdfMDRhE80wTO64Y+9b3j7mjk+EFBYWbtLPKjaLhZ/B/s85d
D6mxrnSxIYxpS1yFl9sYsw2NwRGWdJdZeML0bu6PCm5Kan6+tD+9LD5TgfCqGx00t0fFJjYEPyBs
KH9KtoHPfDoZebnLP+rHXa0+tCzfkkmxaCz0D6FXpcmhBuSuJJ9J/iwbdSlG40MfDiOuywCnkxm7
qwSZP3FHy1xSRlcMIxETcb3MuTdYaO4RcPAcgWykkGjP+qVt8CHE8EEKnV6Q0THkxVKDy5XW3auG
mkpRQZ2nA/nwIXaJYamKjM6tRkyAwhlYk6MfnOzDYapOrA9T0NyDshCkV3VKNwqtnT6TyeZgkFQy
Kymo0wAeFmAwBirdvNHWs9qmlhzimCZGICvtt9U/1Hnea93mcVPnkM9I6FtgugfiM7a6IpaTG77U
1P4FvpGAJC+/+67Ul0Saqwatnjl9EzW5DBT1RyOpHiMlY0M2bBWplkYLUcTKVqMafKlJ+Kqa0suj
+EBMxjGbAOMN3Pe1v8tdYkcDTN3RHxqrWJZXq6+/RUA+lHSpCGLWuRhTGE+RBvHiOKQXY9DCGLhz
Sn3TI9Ub7JsBWQhWASkcNhr0Ye0j0XJJ8kE3v7Z5i+0ExFD52YVvmUPmNzMWFRWvBg4inCuXcaYH
MArvKVMNDHkQcFACHISh7IMQb3fP0TqO/zjGVtzih6oJDgpr6m46B/q7q3hCvgE3Zd0HqlYJ1kNj
P6t4+Mwtm1DKEm+1/lRH648Tcg8xGViDcpQZ8CS2Vlp2VeWfhWYloJ0BiImXetY3uM3RxalgjzeF
aquYv9ai2Oaj76H59FLz7rOwlq+VCIjTOmYMxC1erraEZQssDtWcpj4GkT/9WvlS2wrTNKYXxJP8
pV0FFmeCrwFRrHNhefBhwcfZDlr9J4X2DTBjjAfWUyEDVcIZOCyYrMUJoUzTvsEfzUwmFWd7DoNF
lSxT2EYMIBuB/YTzOlNQVTXpdprmrc/wkkOmH3WgH2zHW9zYsZ4dFXRmDjqpvqrxHNUr0ioRCqv9
owMpAzT/LzZcZODV3mEfwpPe8ghm5Ed3OJoIruFRfyYTHmC+2ohFt6yi2fbzJKqG15IJNzY9UrxJ
qqwgN6SbHhCBazya9BX5mpRH6kMHibJ4KYNt1B5iBL6wKiZ3m9DpIHol6b0ajyUquyD2WmXL+LJp
d1zWEiTH2QKz4r5r1cOa3rMeFR1i3cl4z/Rfk/WIs7fMi12oHhMTzq8oXbbMQzF6Sf0C/HESALpg
eX2qmOysNb5RFoVQR2Bkq9zuNpb/lNcPGQCqGkq6Zs7fGtY1p6KOadD8ysb3lAlK8wuCZoo3zALU
S9Id9J44Eo93aSbON98GMj3Yl6zvRvpCa3yADCBj4DaZsKwA1qYvvoF/jXpzk7Gxi6xwI4Pn0FOG
hEcbVpcJ3Pvm6F9DjMphpbon1H7bxv6H2gHHrQYMLXO7XaBNpmen707+aLkwRd57EeQxtmgmuv9h
EwQverbpxJ4BOvneXhGXNIQbAwxg74ykRd2pvpZGiGpOoI9hzf1P1Fcr+iuGa2VCtIS7Bg/uVHUL
I1tUKbjRRdn8COzrzZuVbWzlSGmYTd9OOgsnwSwBBumJmTvInOFleSfHPs6uqARigW9FPmWJCtnL
zZ8ooi86mNBbyHNDvZdsojdgJ44DummWDFUvAPRrc0egTOqsjH6tVR90sArQRr8CpgjBgwDoungC
U7CLV1vEsLLpXXYAS8EeINDKUKrBCwPm7uU4Goc/W/WGS0lfZVenFCiOesudz1m9btvHsWYH/J4i
/1SkpxXrzjmn2rOdIyUfYFwm3DsIcSZ5BLdYZp/KnIgxehFbfg3QNh6JgEYBJLaCPX+TRs4x64Od
JS59ti5UnCuBcWGUyl2z9GF1L2pwMO6lGwAyE2aIo5MwrojKapNb/waDmMIAOFuxD5lUpPyjlvmQ
YKkTt+bS1QNSptlRXNXhHYFQ2+y68EZ+B68WLrz6K5erHudkv+kqTGxgL2Cr92ereGDO57oskCrj
mghY85Owi/Sat6dlbP9evuVk8ZicrN80OvilTiMKEx8Fnk6aO/ZVJi/3JrnwpNhYaFz9zOA5LmGd
zckn65Rmx6RukyD78MYWpAwxRA89rX5RsjeN3y4Jr0nx2wE4oNoQF9SFObieMczWobaL5a5trnK4
YMjbY+KqjA3LlJ5LPOxR7P8A9YzsrQ6VGEA/c+gDlq87IHptdjgO8kXnS3dpAJJmttNi4IyIH0BO
lcFXAZin8FnFmKZW+jcEIRHsgemo02lwHqIn6GGFyig8C1RgKSBzXhxsshVZbx0gmq0URLPlx2a8
6kzAVPqGOpmeg/D8+VjD51xmR4yPKDE3JiYRt1v1n8H0QyZKFP6xPnFE7ymYKQhQxGgekAd0GZtt
xqQXWPr8ZKEYWMn53CufLvq2WqUu1P4aLViFIwI3dCMB9b4ysHm4Yyrox3+6eJOoaQrjV592yDnq
aJ3bXk7++OisHKqwJjiq3Q4YTIIikPRanQckcS5q8KIWtwz3UwuhafyO80OtHWDe0TAc4SqW9vfI
xN3mhQ5vqVxjW+Wnh9bZcZ9BuhY4LhmVyr+E959EsO7mgjpVthZL7e6QIYmi0HL1E6rpxpYztgMA
/4g2zjMRzY7H0X5GpJqrnITrvActAT9kn5ufafNhl+s+OCfxh6mvI5+mG5zcDccYhsM6+xx5Mo0N
/1cxrQiMvPrY6p1dmLNsyVaJsY/DQ4/dThjbAcnCpL6DXGhdlrnQlwi7cXYQ3e0ORzVzNUUb12IW
v5KMqOEYQiM1PXNAha3yreD+a15G80iCOrmh4/gjw6+WCAPuTlAFhbsZtSXis1BSnWPMJK1gtp//
YyZupUtcwgW9EqUk5595dvBWEI1C43/ro5eq2xIAaMR0RYwymFj1wJs5/qb0wlirnw6dsQrntfJ3
3LaMU5fTx1ChMdvycgb9MtM9xlagU9FZWwHLcuSBnThnwTMr38uQ2TIbmz6bTvjYqwYbLXNDDmg3
+BdqX4p7z1NoBvNt9JKwK3Ufrn6fgFHa3sx1EiEYzGidZq/19B6wmLJFf9CicBXE1zlmKCq4bvqv
htYsWCXpboyPVrB10g3U/XXfveOdRTT9kQKZV34i/TOr0HTQqTXBW1t+YEjGSQIoPc2Z7qL98YZg
pzWbIXhXmjehRXtHU5ZY/XjsXJb+g/5IkHLWBn9FzwdS3MMfluTNazzIvdNj7hwXTX/Iii9KoJVp
fk7Ju8FyFYFR9h2H/opxCRzPcw3FUIMAXlFnAVX3zfNgaWu2iRagcOSi7T2EZqMOs8HtI+g/zL73
hmlYtSmWsJDxCUpvE78BBKV2uuccXJgw4ShyKpOYVKHAYj8oCVazKSA0L4DeX6DntGmi6hyNogmH
/QTQa0K7khZb+Zpa2pnVRSHOubkWKgos/WFF48I2jmwt9Hdb+Y55DlPsd7kOOwgFLrzlR+h4+GAX
jviykQGBetHiu5Vtm2TXpRc3fhj+GfMQ6owU1I/6sJqV074gNndZC/UclxyK7PgVxEtewMkbAVqq
zXXuvnYdUBv9T+WrYagDH/RFa24KcsfcvMFpRHO7mQZ3UcnBWLTmHx9eGJ8N4o0MyyM5gIrqg58b
HTqyJBEAuf7Jz66++1D0a2vuVPUkrUtdvmUSfO86yN6Nifhi3j8yyokICTgOAS2gZ6BBL4uDgNVQ
kxVAILDC5bzVxlVpP/LyQ6XoDFxl5cCxFMwc2SBrJDIjRWm5gyFmLUJ737cEjte7uP0T/ecQXKFX
ILBaQe4Gy9/B1fF600Pxk+CNxJBFfu+SHzOmVyPyFPcQmW9GR/gRIeURpRJRmmjT/hoWwnC+eJzQ
YFV8i/VOUEkXjX1KRga6wPKKpZgTqvqHIq7sgNz8PAtdfUbb89LhmoM1ixTzqDsGZGWcP5tYpQT7
VRDwpf86G9YTu7npS5WfLtvv0NQ3VvvilG8WIxTFIwKvwklGA0ZBiCGPEYwBWTMeoEOKTY7/psCG
g/ekRnwdn/2Y8GzW0OBqYEgZm5BbY2LefGvDd+0NyIhhsa0g2MLUgGrie7yXDXv59nfKbvAo2nRf
I49j3hMSyBKD4C+x/v6M8Ua2R8f6MrmUmoscv1iqL8Px3Rh3ju+lLmUo9wRrVDE+o5B1Dg3nUgpI
HYyVHMBi5AZubW3XDS8KKv1Yf0GJ4A5/OQgDxPUNqRKs0nyhHCMCNJhWIyRb0etAoB1dECPbitl/
xGZdRXuPJjOoTwJR86jgAxuXnf5EURaF2zmKYmBGXZDNXcx7nrqkN8DTKrejuvatR6B+ZPSv6Cg6
NDgy+cvqrwm/p2rDnoEdwqKXWXInYBb3TJqORnlRoSWHFtUCj8XE3GTVaj8DPEgzg1ET/5PMVSpt
U3E6gUw24e/G27i6Ox0esPJFLbk1JRWMsbM5n+QbLoKRBKzpjbEAGNU9zx5rz1y/hkzsqq1V/bMA
77nMemEIfagq/pX5f0E7SbZtvI8UXoycYVG5qavPJCbM6TQa60niX+8/8CjM8jKMq/9xdB67jSNR
FP0iAgzFtJVEKmdLtrUh7LbNnDO/fg4HmMVg0NPtlsiqF+491wET7BP8VDcH0i2Ybg/LEsiXRxXf
ZGBKf3K0+m10aJmAVi5CjcXIY1DDB4zjU+79RdR9Spy4pnDN4qKhjYKSzbFh8D/rTu9ztgPMxvfH
Hv29iSCMPshVHVsktdrTyj5Vmloke0H5Zip/anGpbaDvxWJOoc5LzC3LGim5+u4x78CKwJaPIJf0
ahDdYvNvLHUzfpvi1EMbnmFcaJQnjJmcoZ8kSYswX7G+DGUwkpgaCg7LBDhPAl2c4IPK3GTWk3B4
5oUGH31YPbThXwpJ0vxGU4Dj6mp9wi4zfLdMTtX065dUAmTJW8sweyWIWovm6Qdc3/wUNP321FM/
+iuJK3ylBPe6Y76B6cXtbgVPQLUqEYG0Ou7Hna8jZQgB0a2M+k/URHptFfWjxkCs26gI61NmroYT
PsTlrOBUQO4DyvS56oGEtfp+4Gj0aBEYWfjpPoSnMPU/ykQ09EoaDxExRnQ4IC5B5PfhbxTwyP7l
2b8CGQtRXNtY/FrTK/ino5BQpW2ivXByuXoakVe07vnaqvmxfkfyaUk3qcDMa3KjsEhu7lH36hAU
CRuFF/7o4zieCcYiJ1nHlmR6RLm5MnJnMMocK4r8x/okkY6etCsl4g7vtCEdm+pqOrURprOEtHPw
vXqwactibUdkw4IdMfB20B0oyq9B4he/Bo8a+2uUu2cDdxouZmtcGz6WsKfGEDozhWNw3PNHcY6C
VbOnV4Izqyp+RLDvlEPfeiuZqiRMViFG5DTojgSOy/yF4ngfQ86bjsD02n5vFxfZ33ssNLynfkM9
1/QfhsS87ZFAoNNHNwtoutjUfglUURbyOIOsqSa+lz/kzAGtCLqfHOMg8x5wf0cfkStUVPVJP9JC
STA2lsdcdAnaMO1mGMpikF+K8RsVNMKsaZZ69zSLn0p/06ItoMCl0e4KXksVAuBdn04Q4e2ICe9R
YS3gCcqQ+SvWuHvvZvcVhV9kagT4gLXO1XMX2RncIV55Fsnm8OwTgARbOeBYdxRrWZhunx71Yck+
uWbQp2+5xCcDzwl4EcSAMYcpT8eYb+lXsQCO9qqtb7o1LsrhNXE/8enJHNTxESZ0jUI2ZiFr3Gnx
SFWJGayrHWO1HamrLjhH1HMLO3Dj4oo4lYmuke6n8ORJ70H+KXUukzQR34MUo1T26hJWEHdZRuu4
JoUANqSJerUSriculjh1igOGKUyu9XhjLdaFGMib3xiBXYfbcpy9TRyQUReSnrKhEtfVU1wfxuZX
KeJNxe0Oy2s1ERyaf80HYJzing8Z6JXPfPaiM8LUynnoSWObvszgu1DinVF8W4xYYZdaHSuIZW5e
MpoXjGBkJ7JV54JCjlG5knUoW+Z9m7Q/Ri0R4KQ2ENFGAiNK4/YL3ALKsm2U/v5ftD0U6y3ANigY
X69SfJk1Z67N0WSgoIa51XJxdzm9evQUGmam0wyX7/l6ggAL7SKYczD+kfaNsuhIoq+Wbuz8Ukvn
jmOa9JSOg2Y8qIQDExZg6Rz3O9UgIm4X6jvCL/sfUD1t8TupUGSA40HZQNcIDhw1Airg+DmylQh+
pvHHRBjQUkym5UHVEKUOhDCx82xZpvLK8lSu6/xi0mFG+o/PrFqOcAw+x/gS1/c+29QKksiNp10z
GyUELvFcW0gR6CRuwRitK9wGNED5qhtQm5Kd2CBuwG5W4bX8bf0PfbrrfsdPD3tgbvGYakhgreRa
JoPBPwJYCRm/4wSzp+6oPNkuxbx87W4mzaJiofPBoGqg2mWpkKWu+J33FZoVujM7s5vQA8E+eYsN
PJJLEe9ZJPQQyTmd2w+9PgKuD6YtoXWF9UzaHTxrFExQqUo65XQAmK4t5AvuL54L68Kusm0OMKdG
0rC09tRJf6Z2Cp+Sh6sGq1OFNIZ1aAQ5IWFtXtTcNSeAXGQiODjQaKysmutuMaMSLY2E5EX+RvAs
gLhwGSvscuYOjzhTVAYNG54FJZhVgZszMWgiUpl/Qa0+i/Sey7OzD4eD00ifxkBM0Dqw6DNgw488
NNOK7K8MgQH3JDg3yUe8/VvqxMzv/TpAjTtwzziKQaQHbu+7F1u4kMBnfwntXgzrkT0BxkDB4BrL
EuoplIIymRQ57wXKpMV4jKw30kmoIVYErIrygYKHDI86eeXYogAI1TD5Y3dK6EDgka81G2W3Rodw
amlZT37sNt0VJgjVzJHI2IIXKLuxp5MGHa42bQh7acUNg23B6xOMh8B8RdpXIN7r6d8g3ez+Wy02
zHFbFNlsNu0Wzrgw2bVyRlQvRb0HjceAackagIEf4lu3LveGruPEAE13FmzJ9HCXYebF7KMTCGxh
XTbVu80OPCy2DDAIWAUJw3/4R3klzxkA6Jbx7q/jcCdP2r1FIakoM7G9WmCyWajKPgVgk/zkeHJl
l1JbQT++M+8m4p9ejJvgn9wdy+aUswH0yl8N92/HgJQmXGaDrCEUXvvi2XsLytZU/PBxrVteJ8P6
B2QimnAB9wXq8SuXCF79Sdn37SNqscHzBaDtAy3SfNZfcXUJ09MQn7PpWyBw0Nh0FVhWdgHDFXOv
l9fRxjDKbRyxE0Lt0u1rdCqMPjRshpdC3CyL0qzaqPquqB0PaEjDNrfb+MWlC747wMDlBM2y7Rxw
WWsL0nrW/+jxBudGZxG+LR8iNFkAwAjtYoIB+joL3xqyepP0Twz7Uj4ECZ+W/VmO2ya00NRj4j/L
xUedFw7EDVT0ssWNsQ155/J+Q2A7KJVLHK0HhCOJAs+CnE9+BDs5SXAE6XzE1iIrmXYsuY0KBhr9
LH4iJUfBeZW7XTcRlJjuU1K7vII37hCzoZC36UTkDdfRoF575UI/V8SXECcXY/SlQQelnjTPtWLH
jDVSovqlZL/h58aqBQYvpwrnTp4ciSOxwNxBGiEVUwAVJG2eOacM0sy0/FN7B3GaSgc+csi3de0Q
ML1ocABFpPiIYImKuiFdK+XvRodAvnmBLjh+p2iS2dt6/9/yDu9fq7HpU7guuMXqefpfsCar9Wuq
rxrZ2gfDVwrgoQMynFNLtij9atTdj254g9Hh2gS5CHkZ6w50VDiHP3L3retvqXk1UK4ifaNeYjZW
vUOq1MoLK5JuhqEt2Ue3BJASqzEZ4YpM93UaM6hAb1F7QCeDI56mTUwqsBGmX1510JN7AmuKMXPF
+Ue1+Il+BTd5CHoGG5lFKh31UL1h2t0BlOa68P8M3Jd2gCPaZ3x2JJSGBBVz+q4ZViTeXun+xI85
nhXDNVSnTvEw8Kn8wrkdIVcm8TpCdTxeKf40hi3izagOdczTvjY61vhno9ooWo9r2mkydQt5hJbT
9SNMfci48yre2EAh66l6Q5cEtWAMtRU34kDoX1Rz/VUhjlrO8nEZZV9NtJ8LkSClXu+VRabu+ugV
ZeuINpDTh6CbUTzJzdRntduOH6+mbNPFVkYJtyVuswYEoFmH4YMsIF1b2vqB/ZDXfVvJBWKNbsJ5
iu6xdVaKJ8s7xLLCOPcytC40Y/QYfAV7O71U3U3NibVzWR8VieZY3YUBt2bt+Yi98Gbptwrha4D5
dWp2pnyR5FPHrY/4h92NxbROjf/1CoYK1GKox/3i2PvAsyMoq+3ZqE8xQ3alPoftcYTo1TFoIGtK
ns8kMloZos137KIJt4yZDYtqBsEHsDqFwDH9U9ULhm5QO9h7VPG7AvM0Nv6xqEQzRg7hlmxDF0sF
i0MSqoi/3ecWYI1n0x7x3AOuYgnzUcDMBjW1EDpf7VXSLraJN40RVC4uRnfVk6tPlaCqd/FR6o+p
/yLPSCWEkh4mvwXJ27yY9bBmih/hr73GCfLvUPE2mQ7suHgvh2eQ3XqC8Ug0NGggt015Hz2ecKew
yaDrsSQvpgBzA5m+NMMsqSUUxKig+ovHQDtzppZFJtqCZOsxfbWusbKXxmNvc6A9aiHcmURZQYFM
KPp/Iouxi+Im2W8ia8dGZ+7F+B9F/CHS5oia3lEmuPy4LD1B62zl6CBzt6Y8LAXYx795rKKOG4IM
sD0lfA6cHcnF7G+RshrlSyjOhXKADUYxFxHXy3Il1ZA0kgLRLCPtE2W0p63KDqLPb2q5KUNfSpoW
dbhgpFPw6CvFO1GcIFi3dXDIqK0D0AVVHS6E92bojjUta3SQdfhhc+qM41XPfvCo6707IXdjO4qq
Xi3OrP3LPEBc/kxzkoXWHjUS53PNtTG7d06Z8g2jAe+l34IeOnY/kzIubGPaiYIQ8tn7++S/bGpI
CDX0BwPdRIZaAs83HniLSXb4iT6F5x8yp+U9Ansv8wVxWwRgOKK/Yj6ieMur6DfNX3yo7IUz/9Uw
hgOlYs1aggIiYXpQf8ecjSw3EfpRDW2nzLL5YdCNeirbLlYMOJeYPOxM3jDBNO0KMtQcOa7wQ0lf
PJnxsCaQxMRrXG5s4yYxsKzUfVmuZV66Gt9qrm7w8cUYICOyMeJ5FHqYvF8KEdjRDImWWr4pY3SN
K9TYo8Ttx+DZB5LQduVG62mfHmbxT6sNwgN+ZOYbA6OI/ou3DaqFJv7YOZTp3sqQOiDS4E3dM7iy
Iziun+hG6NcA42bM/XJSIXY26xC8abGKWpvhKjExGsCNe42TGUKwYp/bluF0R9wWN2HnsHtQn0Hd
7G37pSSPGWWWKLB9rWg5noLgXNBvS6nNrKyErdw6lXwOq3Y1FL8tggFlpZnbCOjxpLxnKAtJM15K
0zMyntFwAepiV24GSaZ+NhHlY34NGoaw8S4UEFeLl8x6IiN+w2iaQ4PlMNIPlbkripC10r2KCc3V
aFjku8nuOHpqwRteaktmyX6qpXhlyudiQj91QxpgV7heL57utnOfoV7AiFLxHuTwbeBosgz6j8ER
xbhmJ2gBFMvpipDe0vK+h+ZTZRo3QkokVGDsHTN6l/2Tje2mLH8rAmD4BJgTeHv4AvxfhsXBA7Sy
pf5kCJcvod1vwugW4JNLuw+T/YyH3MV4WmgVkRFjp+SCjSl24pfkX9XyJMqnNVzj0S2sbX+K0iMN
DIiQPnQn7qf8L0NLlcdb/IxMOft0pU7XtKEsbx0ZBw/s5HjHeiupN+oD3ZlmbCZj3eQ3MTipQrPv
DBqrgprBM1LLvPtKUaT42Z08VFzt18w4s6ZiVNmx4thlA/TblT9cISqow1a0b337UqGSB19qfPKS
jcbk2i8fvW4zLZ6WXBSOLuqtIS6D8SYDgpDtrzzGmHCLU4qJwdFHxtd4XpaCkFDKtepvpLgtrEdS
nGICHoatNvyk3mY2p+ijsVLCzTj82njvUgSh/An4bfRTNsA342wmQkfFKx373ygviFoYDARGa8pf
yUb43d+0BMk74ZK4f7R6mwXfKGFD8xbP7c0aYIEnTgOFNR9wFP1V3Tf6qjjbznNOPz0OAEaYGgWm
Wwz033hM8Yt2yTmz3uT+6vHZpgj5BXJ8By0r2x02PN3W7108MB4RtfqxYTUXMVOuoNxjhH81tKYB
1oeOiFoJHEiQXEKU/qBURf5hgS1OHZh+Vr9Gcd9GN9PfY/0Li2/J/KezxEYwyKpfcFzX4Togbj5c
imijivs4UTg26AfeRIjl120/C2Ia1MuAjrhBWSLPN1tLAJLb+9cSaDZGOe1Hi/FYoWZlAI5+hAax
Te51cOxajhB7JXt3ZhjCLMlKvaWocwrsX24abnA7DvWla7yVnZ1GQ8O6/4cWal33BSquetkKewN0
fdUx6p/imzXL1OuXmP1SL62cx7YExcWMrz3BHf5Ttc/CggRt8fPTyrKsWYwU4BoFTEwVlfLTNLJ8
J592OGQVeYIMyz79+LOn5CjDi2SyRSXXMYcQyOAxoHculM/qpvoshZ/1PYnQJJMTwUtKz8nlJ1pX
kg/t8JKkfMMVQDEvc6g0a5pmKCOV96syRTKXjXYyJp7vTWXApHDH73DaqAEl/vSCqSKxt++Hb2E8
AuhKRBQQ1bWwzLMkHazhOQejjOuwcyTdHYFw4xYR9ynfMyMdxabmL6L9C/t/HciSOe476fe9+Eyj
rTJ+ePBHanH0FRK9LzRCEj6pHlsQyjHrmSOkLM+zETv9qz/LbFhWKMBYYKntXUMdUvAI0nQloTMZ
R2GcRm0Xmx8pGc75Bk03cgXtwYzWy8B2r3BvUMSSh7Ew0ZVPvJfWnKv6zNiSmtz2k+VMPK9GBgCL
nRUMFMnEXMBU4D2u3oTJEO5rSkBAeH9aepD1vUCYgCW6Q0UYPPCFacNT1fZZQi3KIxA6czNdVUC6
jzovRmy41vx1/mj5oZ7ncfUeJ2US3DSsYCqFy0CFE7NYHP3bUN6LWKeA/bLSs5KTWDuPWddxu0Ni
ggE4BYjc+rtBeyk9AMN0ZXzLCJvhrDTjOcLAmCcfQfYd2Vc934kPv1naACqZIANkE7hpGQcoKXpn
RIYqnyeFZTUEC7AJvnGTmxmchU4r4YKmM/bUfd8Fuw52XMRZSwiNgiBxVtfPnsXGb1etvBk1VwJq
lj9z9JajuOr4AiJU/2rmpNlewqEFuUEs1W9V3Si0cYl3jpH/ZtKZvjFFqS3NrLJ/Zbti5z1m1AWI
+Fg1nG0oZD3RpgSlkv39AYPJfDXBNZlkUr8gbKLjArNE1FTbp641dkt/2k/yQel+SulG8nCoHvhY
UWC34xrXx6L6kub9R4d2lsEfo82WB8HCtqaHK6v8l3qO0VPh+L/S4PTih+Fx4rk6EAdNoeeiwwmU
f0VpLwwkNy0DCPERq8syYK7wSLgikJ+7mAiUo8iAgj1GDQ1N8TSl9w7MQuLfrPqCVYxBpN69ASSu
/Wdsmgw4aSDazYCyQekhNeCE8+2Vz++MTHA+Ax0JN3enfZn1PWv50ZNjFx/Bg/W4xxNvp5V/uDoN
+dsaV4LUXFxeausqEoHbk8c3+TO0Z9iMXffs4NAO9ttAWSapr1At1kZyHTHbNahyA34UkiGWMaMt
ZUbuzXJF9ph2hKNnJfvrPMocWX003mbmQ5mOmD5GZpk1usWW6jU/ZINr61g80rMKV8bciGpHwBkn
+N6M94E4sTfCx/ddEhk2aayJiXSZlAsdoCGOeXvsCchOd3GxkgzHx/8r7/EbivxVM8iMrUeg3632
D7BDYV6G/I48kcOgTA9cyVXEa+yMFeXzpS35f9i0Qvgh2xbY66ouN1lwKHnP6zRdBepNoC0HKjhf
REWwGZt71tzRq0PlPJTltvniWuUcKkgqSh5+QFezSBSQyyu0Ial564YrQ3xrglR/S9UjV1T/aaio
9t7BUC3LOytmVhqsMEPusHyJs8wi0HK2nDcbRE+CBBb11uV35ZXGt6btls17xqZT5lMl+uNTsbhb
WxIO5dhRiOfiOEZlH4Z3FEQ5f19GOezH0fdad53ebA54qBFqxzhaVdTlCeSjzNb22O94sD+Ng2yv
s/LcIpsP/bvXbj1llZn7pGkuYMtWIROj0AeJCESYvK8WHbfKYniNXbsUDKQmd9blj8/K9JFa3/Az
ywlljxtXDhdS0Trho7O6O6DUFaOZbGK7Fp1g3sKe87pf2A91RRRKiG6QLC3tKE1XvQUwlt7k9joA
2vT2evIdAz1Jht9cv8QFdzSjpMq1ENBA4CW8tGIh2l3i4NMbPxok7BxIH2HwWwlEptYeuF1BMrE9
rMrCXkuUftInJYI1X5XYfEGkphQuMosdSkE89TkSGwyxbLzT7s3vt8kzCNHECgGk7Ir6iOZYQjKL
PmwA8oraptLfR9gdHcpe2/4dst3EFsPyfnr5Q1VHxwcHb7SfNMpjAVPTQl4CISpAiyEYQiUh52q0
k3SnexhASPFyBztcQgxti2TF5V5AsUPxqzDNt4jXdfrpm3G93v0oKCoGcraZtB5iZZcZh5LycNAf
fbwfpc3AF6SO0MEUNiC5vuWYmfT4GmeMwZUl7x5seI2/XdC89yT7NQ0FrQkJ6i60Y8G6qrpK0xGk
0ZKmGmMJp2AWuAb4FphKxHp7stPxGcxiaeFEsInr4sgjl7E3ZOyTm78pZRZTBOhGtcEV0n/X5nlI
ToJQrjYqOLqJy4ForH6NJhwUxu8Nirn0qBYLk8prRA2LNKFc84CL6KTLW5/enwxKmnIICuWCmU9t
vJRHGP1D1y3JTqQvZf9Dqz7L6FdAP5bJn53mBaDaPItyZwNwLd5UbmQM/s1eDBe+ZKgKwj7NtJOe
fT3J4jT8JSO4lOlw9VNo4Dr3KoIRyOX2xqjRcyIW3HTgsOAeyntPJ1MPNVq9alBDcdozX5glF+j+
OV8K3oNkQHrQPbGorKr4HhuTa3REgwzNQzW+MbO5k44jCQ6sv5TETaCDFnmzGCUI/ANSNn5tpgq2
//xxzMvDlEjoIf8wETMQlnQprWKZA63uyEEn5qbV5bVQ72n1EUnVVm+e+LOr8NPLdO4s1KbmtTM/
2xAXJzMprbuPzGMTyujWU9YTcgElOrX1HyGGTo2oTqUwQCU4+ONGiwRa7OBSElRe8fHbDA6hkwb1
UgJUUSBMFJRnsf6K022bX6rq6GM9CEERa1H2SLD/2xjwSsWVvEuC/lFLnZAC3IazM5LKnagGc6VZ
3syoRTwHeOokWi57oHJE26+CRl0I2CptR+KhW7J3kwmGRUfaQUPCFuZO3t9IjlrwZUOEY1XIxrY+
NARoJfU9JU/C51S0dHfw3YiZLfTfRc+6EccDzCQyc9CvWOyhp8hgj8ViCPNfT/ItXE/6hw0ZUttu
IpLKcyySE0omGFHDGUaPg7dpKXp0FIxZNMKv7DJej+InNAzKDhX9C7rF0a1GViXGhPOFicsKd2XG
lk+MIapFXP5YpxihDnAUDHywNtWPCowU0jqP0BEbmRMh78qGd1JiNlN0G0L2qlwcMfofDAaIq7GO
qfpSVbDmk30mzPYNPugZmdlOaDYCzAR9a/2teDAPqjpesK6Iom1K4slou/VszH/4429rXTFY4bC8
ehXnIJtb+GQiu9rSp+R9pdYB1uJyGB+dd02UT1F+VoDz6A6mU5adguilqteCoEqfF67i1hsHVpAs
VyhHoBSMMLICzh9mhqWacuW+45teRsqbnNxF85qiD8U+1qzRRuspo9Zh5Rmx6tZLb+mD+VyozKlV
zseAe4tsSPaHjFymyTqlQ7kOmHqF9XH24BcyKq7qN46s+zirZAMSGNPwn11QM8IozOiqISYsKuUs
kzZjXfukXfT9fIOB9gDRGTfnwCr2xIvawUeEWF7V0B1K5DEF/A7UBl0abRJmhh0+MbLflimDRhV1
n4H9otA14CLzF9o/ZXz9dsc9o+bOIEkOewWY3KyijYYJJn1LKTYkOHBhKMjF/3UVK7K68TmxtUPe
lyxuy78G0JzJUwGqjIsagroWgrAqnbKtNiC7nRCh4tBR1IQe0syNXh37SJDSFt+V6l9EgmNC/FBV
vZeNT+7PjWwQvdn0w87LinMoYrw61kJmOVVqNK/d6BA6zTjnlc8/+vxh1K0z2gZ3QcYu3LBRrM5t
FeCWkAGGuitUnS+iAQrbdH+pFp1qXfmVUDMF/f8ClWXL7FKy3jTjTFgBOBouGJghutYgPB3wUrer
BDUCU1PDxkbncu0FDe47Fh8R4Cg1/MEZAViTmilAn74V+l5lc4Ak1RNXz/ywuoOIOG77taiTffmh
UttMLJJzjK+NqS/9+GV2/5u1iO2WQPcciecukRB2tQbHmGiWOHJDKrdeChYeTc8EHMCuMSX29zTm
gtikTNMMi33hROaRoPhjrXmolbk3vArjEvY2O2PgeJD0+rWNhqZLl6n4l+c/kxzj/p9gELoVm+W6
+EbNeJKijwD1ufRpUdJRn1WW26LxRf8Z+giLWIpulYrHbF80IIG0ndwQlKQeZf9LZl9doFKRlwzp
LoWmn0c9fWas6mhERLZrYd0nyPEmhczQ+KAHYg5BWMpoAi1sO2b+zyxGtx3+wMzEmCMqBGqMY9jr
z1R57SSJdSfvLEPbx5mJ4aqnctf4smc6GOAAajKrglg53BTjH5lsE/IeAPb4X+rmW0N3Q4gtq/od
4BaN0eHQ3yN1xrAuGo3hm05+78ZncRfg/VnxEpDoE/wzxwsFsiq9RxZGIkYgFqqYpHsUJbQH+ZHH
EbAxai1YuXOcExMALz2k/ZutxhjzKM0RoqirnKep5ktQwo/S4joh2bzPEMpa0ELdKPlG/Oy3t664
ihJ4H3/nZGkhB8Ait2hM7PBotQUbc+aRK02Bq7/q7Q/kBFGmrTQ2omvfe1gS0EB1JXN+S1bngtpe
RAy34KgELCs4smJrlUGiCraxsg10A+zxc/AQn0HpZGvFOuZH8KyX+BFys3Z1LJKkcfInjRD7mfwN
8d026D57Pq076teKfyu9jZAv8rhPq93wl4Lss0ZpWSIXmXtZtmxKfSGrEvUHWVeHPEODfpkmJB3s
1TwkNSeapqjbKBiGOgZ/Q8jUoDnF/Y/QS2DEGAf2pkpetMJP+y8v2EvP3LKEirV3K4ZaIh3AxK1A
SGKGMnVz4WOeSuTJMa1uHSvUU0QGp3AGUVPWzghL38MeMJNEOn2D/C1FGujL+dZUHyHS/SHJV/Pv
kjJMyRt8TNG9gRLor8vmOLY7yWKetE0fmfTe+t+zx4B/SgRdmlN5uxRmVg0aZnqTQhcpp8/uR+MR
uOLTsYqbGaKdBGtekeGozCtAsFoaoCsVK8eIHIngvSvmzqOHWiVn/zEyjo7peDO/PE3xvNCFZ1qP
sosayg2w3Sd4D8iv+xppApqu3TZ2glOdWZPCMDZItrxT5HDqTCrLi5+3a0SXCY+GT57eninuKNZz
IAEAOWKoeiA6Z0xLgeZmhHXILmledrxNBsdILgmRif6BBoJUh1mIjFHctzYoJ9gz9S2BqxaaTGaY
w0pncN8A1nxrizXMFz1eQ2zCNjKygCk2o+qqGrqNp4TT/a6W51xdFnh7MiJkvCiG23PnCm0nVBHf
/DldHX3KbF992R1YtLADxveCMsMm7bnWvnNcpEVzNtptld0bNAHDb02tXZVcRvU76W0LukWyBhJ9
jsv41zFhH6qJ24KYjiY/Jizyaw5s2fwfLzpqn5N8rmv2FOpa9e0D3TQTOsFZMQVrIcJVWU1r9Oq4
G7RBQiHzVGmB4uh9jDo3r65+whbJ3xaEasVsZ6H1prK3HnQqh7OvYtvvuUoGpjp4XZubzNpZEE/M
B6jygQmCOtmMp4yLH0X3N4G4rWGE43gnE+fUDU6j30tE/o31tOSK8vsS+4cmPJrUgapkU2AfAu1s
NxfdZL0i7+3sOZjJaqSTNopPTYGyKhOujbkVJ2SZg1dMfHcGrwzJMdWulfYXsJaQlGcx0+z7nY3l
UU+/RJsyg8sQcB+JZybqOtLoxPgVNbFXxVdakNIGl4Fy6WTJ14RINuzb4Xseb4guYgqDkHczRsWO
KZ3iXXL0EAl2Ksn8sTkkRprJqr5XrauBFsYBAswcxQ1kMRCOb5HptrW/yoL4nhPcplyG8BhMn4gG
QnueqDd6RRiZWPkmMaX2Rzteff1UUoXDkXenbAOPBTOTpuPQQ6o6K/Q8fOspGfLvEzOOlhePmTpe
ap8w1diRjMZFvdlBIgiZgnsZxTHeLVRmiorkA5a1+qeAp4l6C/fmWim2YcB23vd3cngJ+n8xqn+1
UCkporWls0GQ3hsOcgVLq+HPXk6kADODms1HG53lhMLXxWm27cLT5N2s6m7GSFQyVD+Dq+RnBmaQ
k1F40s42rLi/fTHPkeCmI/H4DdVVQi6S9270xy5DOoQgSLeBiqFUj8RN+rBtY2X7nxG5nSXvipCW
6LTIYzMEts1lycIvY0sRbFJzZ0LezRV170sssHUaC97t6GopbzHIBkg6biNNhDo3blID7qoUZshA
JhHgmQxmFa1al1HFiu3HohHCpb8wES3wXccNHlQ+8ApXCWYG7iQ0tw6wHQONqvEpQPiEw9YzdqX3
Pgx7UUq/7M/vWZ2xijbw2XOJkPwgE4TqcxSQprYxLI/zBQJYjgxe4i+t4teWt0H8o4SfLSu0wRy3
bb/Lqp4mtHNJ11x3KnsJavkQ30XPYLAgdCJPoXK3af2KpBDzk71KwkthWxAHdRNpOhMqxeg2lmpv
56e3eNXMBkgoR6tcMB2bHrJF4y13xFOn7xO7YTX+ahHWFFh4UlQwIqPeQIqReCjeCvvX6o7R0LIl
xMSmBKxwbAdx51fIGM5TgkOjoSvzGfB50H+r7jg1I8oSoPxMxFuMFb5OYBlwGs/mptKGet8b/3er
hP/Ri/mesTLpB1tCtKSsQlyPj6Ye6nWJ/sRQ8alz83bseSm7YlF/ZHCT8AcMW4scNFURYAlwdAz8
GJOxSES1LqanwZyXctl/m5DF2MQBKSqsa0pE5I0Rc3xNxQXHk5Zo9Q4BzMqsjU04wUSCblc2Jnrp
eTbyCCdQ3YHp+Dr5ofi/1W5VyXd9CBwSCWnlnwOPv8p0sCMXjvSzxviFwACsIzxmMdnnEduaNOv/
MMExTqs9llsERQvTHfME+4k5EiStvXQcrQmbKOsu5cxkk3WP1TTl8IhR3Hs+fEycPs3A/BHEsYbg
P7R4tc0t7RjVOWtXjCseHzNmuKXZcBTV1YeEJq3CGt56O7P95t7yEb/kGBiSjLg2U36G7L8Ao+Gq
MJ2JwHe05h7BtZIortmkkSRdvuOsTcfmX2lA9x9yaAY59iRCBRFFxqG3kpqvUQa0IbSDz9uZWbN6
2CfsHt+gntIZYnrgkS3L3g0a5vPsKiKu846HJq/wiPvbhhl633yl7YWkoDMJ4ksysBcmpm8bmZVe
jafMeM6QBdk+JOgI+snDtNsurQShWxPDe7IJmBBIPXw7OBlsN8zyH7/w2ubaVp5eXY6hk/lUlboN
UXR2Pj4wGrDWyWaasRMiNPIURpY4kePK3lvpXgZhZpT2uk3Cc9kxa0ull1WN6qIDWmt+BaxHfbyY
KQOsSFtqYGulCFF9lrsxpnS72xjZoUNRMaRb7T+OzmNJTiSKol9ERCaebZf3XabthlA7vDcJfP0c
ZjcRGkmtKsh85t5z427p8iqLaRug2x6Lk4Z0xGN4p4NyztV3Sec+orGRPU5vAOFc5vzbzVWnX+Dv
racagy9JDA7E5zoFf13cWxQS/vzxDvwVCcp0a0TAMXbIx88lgnQiy59iT+xjkREkEy9yPdunE9MV
tKLop4ruhY9hR7gdnCsuE9QFhgw2WnYk94bxGizzspqwxMxUzm4ZpfJY1eGlHnH/YJPpIHXadruV
iumvlVPy1s8kQm712c6rp7fMGbYlBhETUWPB4lZvbzbXoydpdnu6+yosyRfTSKT/y8Z0fKq7/hKF
xF/CkfOERwu3gVu09JpsSWex0QyqJDpRn30RtVXfsR4LqSStFx9rod9wikZuv5SVcaT/fyQh03oX
ssOpg05NEbX0ED/kXbkwaFM1LAUZ8TdjB70WrpttgIVt3aVmwG3HcAV4qYNxbRjaTqPz7ThAXg21
6XTvS9Gk+jzLsSn/JnZj3B1sW82Fq1tLduaYbxYCC3dh0B4YyXtsla8hTaZksdtmOjOLft1ixUF5
+dT3vw4Mv6micA4raBHM9QP7IlW8HJB9pwh1oDivZ2c2c7y1ESh2n9QPctNm+66wV1b8cBjra0Qu
puOPFUHnNb7HCt3HP8sFR9NBvTbik4eqWXPSl8EePkbthLBv0NE+uilRblAk+00uyldSRZC1K4WT
0Qy+izE59IE362OXeVk+bOfRFhZknAY4dhFAwoDx0169+sVxT45RIN/69GryrwY8hwGs7ta9lq26
Woi9fa7shnvYQGvXvTZorAhESeBdZy/KcQ5R4G0zo0EWwKmWjZdQ837GKoKehzR5QBJThzgX752H
WbOg7gXuRBKwbiGX1Gcr1b3oNWbb1j5qna2KfTbpKBsq8HEkPWDeRZnf4tSLaHvMH3itiyKmdZ1F
DVyPsKhNK6bDfdeN94TplJ58dQ6j9tj6JUyW7kkCtmHZGWDqi5ptMhKe14bkr8b0DxfJc991wBdw
dxTBvwkxrx90IxuaGn85aKSwvOk5lhvNWqIYwc+f59/MyoeKcMjsp/bcby+aJVyEtki1NFkmsipg
X+utCoZrIxY21aCoxoFmdxpBI5fOqfmutxpqX4OXx2BMUaj8ls7hnj7lGsF6vXotOSqrnjP4whpT
sH4LjTtY+co7lhaVS/3i4Q6K6V7Cg9EhjCEQoDCZP3/E2MONwCeChD6Y7XfUBazDTp4zb7VnfZFC
9fw7Vl+1CVY1eM4SxMAKKzDn9RyNUYygqjvwIIQBSSZ1g7OGdU+7H9P5AtGoIneldOOuwceYEFDB
6V72bGsz/Go297KfgfX0o+3ENjucl788GA3fWQ3WT0TixccU0OkCsrpC2Gtu4xw8duUcpyjewywk
V2x+uQnzBv16yRrCP3yOyhhNvYljL/DAnHGVeEG/lrPEFlEOe3bjtzG6JxyjlVevpsL96JMhY5zl
bKj8SH5LWLJC7yTzzIY1jUbVs65DyLCAwe/koAriYdQxyg7hrWG7zm/kufzyBrmLWljgPNdMZDHM
710IRHUL5Fy8m/SFjb5UqL2tirDsHHbOvSaLpMFqWGJEqtoe9qXzVOZfk4WrlfFuY3i43QhGK5u1
jXfBySDsu/sYB6JkPTRk1brGEy2yejdaMS1rtNJYbJf6IR2vftAeGvKTs1qcDOwZZpEuMuvkp9k2
IhMdOt+n0bf7zDWAYHRkoe6TOXjOupVCZxWILpUBjd5nfxpbxURo3DwQ0bM5SvjQ8J5VFiIv5Eg6
jhjF2DFKzK0K8l3do583xk2GZJLcmFVCvWcjadTdaFM2kLXq6nPsnbfUHhFpfRdMICXwWsfXF3H7
kZGjF1usnzmsUq+9kU++NNh6d7XO2nM6A3R7ihhQVAIWgirOsyo+AbJXMHAAWXeD+EEQzsO1aJJb
tomtXHKZkhJsHHS3W4MVqIvnQe/m3JGfOSx5oJ6txW2Iu2dJzZNPDkVdu6k9e0f89pOZVi9tqOgr
3vDugV9NVw5VS1FVK2n2u5HixGt9yGmvs9RMoyp0yVfUqe56bGtJGeyUPR5M4W7KPt9Uc9cDs45y
npQYMgRc3g525MQRx2DW80S8022hShHrGGGhUNEjCl6DTF4sDxkwM712JGXpmqIFqKgPs/HmC6Jy
8FDhc915Grgzzq6RAy3G9Zf7+quOzZb9RNQR9sm+TCf7lTS/dZ4Ua/9/Zqi1oujlRe83ZonCwicv
dyouMYMts165vGKl9q/Lnk07BhzNlopAUxUBBsEZOIpz1TAOrLO/IZnWJc1SK/2DF0YbN80vqs73
FXAGl4874IAowRzl9TuKU7qB9saHH6ORMhHN9d10M4tjb1KCuBG7a4oqDQqZ21Ar5t65DfyT7yQX
p3OX6UDfRgRihdmVbU+c1JuhMtYxEYWpHq9NRKteIta6dPZBBEaNNlgwEJDcJJjgHaGfAM4WzcOk
kPBe4gj7qG8jISLLoaTpqfkxf1jmuHq0UPjwG2RbrBAXQ1VcFE7NACBP7pPYwNbQN1kNUBQ7bDd2
NsuDshzQCuLfp10XjiCypNjkzd5Fz5pisiphZlm43YF8QDre+HBpbAceS/4W0qBGdcJVz6iI+ykv
k4NLMpVTBycKSRR1/jnC7GL2+SqM2FdpwVaOzrZpy1VJXQ5sH7luc2t97aXGfduyFRgwQE+MSsaM
s9jvViz6Vc8sRIRw5uTKh58icsU7zFZ2ZfArxIItHCPdhiZzFeXvS/KObBtSEz+UbWIle7VbMhyQ
fvIZJJJ3BN9diY7cxYxqfvvVJxGCfvwmmTjkgVh6oBhy4FJesaUy2kT+9ObZ5FuFiruTPgirt2V8
1YDCQrb5SjyyfJkIdH7wCXuzWqiJ4tC3nydLY0RANI0F/AcFx6wVcUaGXDk4LgMYsafWHYNXvw8+
WqI1kwxdY1bzKiB1hg3hA/+oEVYgN9iaE0L2lFIMv44ZpwfL9n4M8yspqKoD7e4Z9knJYaOMAXO6
XI2U/kOoPTSPYIq2PbX+Xzf+ZNGy5XKMg7k+kgfH02CgfTbWSzx5q0D8KvtXs/yboL+Y5/VN9WfY
ahEgkxhSwTzW2FcufU5ar0DwLQ2cJoI5QcY/VTeuOmzyIWNzTDuZcERg49XY4UJ1A7LXoYtrIBCz
78P6Y1aANZEm1dOWZuhhhx6GMKy7TIkbL6WT95dJA7TCVdO7g9ypxzTayeg04oQpw2ETagw2K3Mv
jXZXpuHBYq861C9mc+4GNj+CMaDvmziyWaNid7AhDeGxOuPA20qhId3wrrAC4WxjrqQUR9Gwzcz+
GLA7dhM8CxHGWd3FTJSTkeLvHLQeUiAZ7XJ+U9qs6rT+N43DzmGy4vbVxp7QpDkd1wWf9ki2AiAE
gOjHsa9eHTfdx+50DXRmaE60M7GBF1CYe8G8cooOPbppMZKtaoNksJMNLObNMLwF7vig6GNCKlaJ
B7HWQAphFnAgIitHv5DiQHf3HqwZgfk9wILZ+eRnFDWYxYFBUIAqleUsgmQ9kYDvm9tonzt65pRY
XuHnfw3k9KciNq4BS76O8JKGSWc6VZu8FM8JEofO0xdD8h0FL2zJN46GXQKyY1PVqH/n3QOsmd6G
Jmccav5vrcE6Ck6MNeehZeVickYoRL5qgLISSiTlybkpowcv/XmcwjfXSrgndDtfDPJVMpXXq1eG
TVunAL6KIKpkR5Uh1tKqn4LQH9Kbt8B7f8dyA4N7HSLyC9sPOkGq1+CJQh9jETLTiwoptQ0bRUwO
yghPLS6jFOJ97BwK+V0Fu5q7kWfuYI3uQxK/XgOIzgY+gTnOkC7Bn6ZD7w0/bcLAHntbQj5LSC6l
DDglQfiO1C2u9dmW0aZgMzwWOFsHFkvyaY7EaRxuI/R8YVz95AP5nTZNV9qk6xHfgWBI3YfUIxw/
LjA5af8pxkfaGJx8uAg1pIMyknchZ4onLTXQOMu8I8vFU5osdFDzbUd3ipbAQh8cix8LwVcgBFbL
CmsH/FXTeB5EvZmnsLludxsCbmc3Fti6APbFY2jfBN7aCB6QP+5lRb0ruOxL2C1sNo8hb2pVWa+k
g7wg4rz6Ld4cO5sP7QiaXnSk0Xl2Ylh4LP5aY+lQqGoE97Aie5KCuZXOyCBnuOmHxkZo8jRwHkcj
mEjl/EX5vMLlD7OwQJisnYFlfATMBAaEfbWFvh3yzqith6y4VR7zpXDcxaxfPUy8WZzvA5PNXFuz
a84WLfFgDY4Dza52mSSdD4/pqOitQ+dbz9VrzXGTaToFl4n+zXBe0wqBI/V1kQQz64UFWHUwglsO
5yQP+ud0MlduE74HQB3dIj0MWXPr2RiIMd1pNU/bnAFRoZcxkhf+mHvj/Kum4RTWDgOhcgFkf1Uo
XtWW2Cl4fPowrhTbf302CDnumxnSuA7lPgcUUaXIUwzvt02tCM1qB2zHuRFDGOFpk372WnPcEEeA
oDyajmYC1o/PsAgE4V/5qlTeqcMrJqb+EVJ4TyO+qQT8Twkkr1jzyuycIcC30E4bsuop2Jl+S1us
hfHamlRwMsB/kPJA2A16Ob0Wb3F9xWjmJfauVAV6dUrCVKYXkhyeTfVVpq+qnw6VyflYWUfPENw9
X3OgiwWUrzSXcsDyB9pZtN5hGsadU1bA5Dy5Ui1jpRDLftB75AWgUxQtVKLs3EJZ8FIP2wNlc1Xd
9RxBSx5tBDF7TYI0wmV+2nYHw7G5QgLSTDoKNZoGC8Wq3+ePcrS3tkDwawMgqqx9mL0KHynKnCRC
HELnePcCXFKlRjwE86KvxoLIRAoFV2BY60Q/qcl+Dep22xjGuY/cjcHO0crDhRTlvnKGtVm3h6wt
kAEhMWNk+Vf52UFVPIfzJagavMPp2iTYyhhZiDj2WpX1q0r+BdnX1AI3qYo1kG+OIbZMeb82pmCf
CbWLkunZL8uVh+6ZLRCT72RhTti+cDYb09FgBuZ3zoqLGX1TBtuIqEv52XqEqXtLFzppJZyz3rAn
ScS2Q66SpafI5zIJejJ8f3goMPSQoAfFeJhooaAzEufOHWydgxhMJTT3PrB2yoOlyBKmgBhSSQdt
DmPDMdE5Y9XNZeevyGcJo2ijk7eEWcJ05q5hdrnaexKwgICzEmEBGJJoKwqFu8w7gaRp++LqIx7k
rr2PTbdUOXYCK2A3QulbAwyatK+MrlRHhmkG1TEN3U0c29+BQrMhmq00Jw7ElRvf5x4kFs07/RZr
hJRlW4eS5LNEGTcg9p6E2pdRjcT4N2hR5Dt4NWcpQov2RZb9JRPYU6S4GI67seoSJ9ewHyyw+0lI
GgTbb82Rp9rzd77hrKy+uWnSxjgHuYOJqjMGGNLOtnYWk7vpJFi7j1z2q7TkMEWpmDIx7CWW2mIb
NChhKbmtqv7K1GeNRDr3/lmMtmHPPryJ9bZTbAiQI8k5TT8TbuQwGjHlDOEhVAxo4/bLtsN7yfp9
mdodFh+fBbwp1WxDSjBAC+vV6S9umZ8CL1kM2d2ZLfWYEt3oKKp0n+EQ7tkAAUFgwsa7phTno32f
SSc5nL8k3hbVezrFB6e9mhBkomQ8YfbYVHgaPHu4pPGEpRMnAKJxw1SYvptFPFD+zWAB5X6USAaM
Tj3GMTs4Sr/rRG2JoHw1Q2Zkg71q0QM9jQKeIFBXW6GGpLD0rWx2/E+3MJyAaWQ36VRoGctfrfJZ
9inmRPG3bArKP8VD13UW2Jx4eEdlRyJSwFyoiVyGHWbtE0Xlb+KIMCUSLR3gFUWZbARalKk6V2N+
NSQ5V6hP8jh79nQ4BM4pCSLwVU1GBF6iUYyYxzL6CXKHbhZRX8iWprLSNRO8/YBDsi8AuVTyLcyY
Yo7NrDYGggHx1kyIgme1YQ0/nck0HVrdSvjdXow2059yk4wBhnhA4K1+qhr8Ql6x9FWgo6OhSpu8
U5j3NxMJcMzRpon2HLj2tUyisyPGtZ5YW5V33J8dDguHCJuLVbxM/rM2Us4MzqV1JdZ/XARZeY0L
4zCGzc7FvTWhMW507VlzHaySDIaJuzT67pJAnK5DuPze5O3GAFmjAdh6njmTv5BoWDDpprS6OwWQ
laOZFggkD2I0F3V2SAaxqPt3L203gcUVCT1OOfWiJRkx4hji72PJhIg7TA+zEb0qBWRffUN9PiO+
JUdXsEm6bGdp1lnjslZBwFNP2jkYqSgDKElOkDXQGc56dS752EDPKxhMopUYJgq80Fo02awlRztn
xIwXW8zsHOAy2FXiZyQ4QmevlsZi50FBSQAWw58hwdvYdfq4rTT+yEzHZIH+zIJ/4TsAe8cQ9Je6
ho4bXIum+0OEt20i6yWsoobpAr0Yplz0qQqFI9TeTi9e3TnaO0as2SGjiuc+GPdS66kLlR9aC8xl
lsfZxcf6L6VPa2a3i8ZeI5Xmp661x973H1rR/HKUXMbaOo9x8Wc6qIJytJmCXtGeIEgl7E0LYuJ7
19MZ9OgMKzv6xowbApQqaFtn4t52I4MXuvsqZgF2k2F/1H370CUlgF0X52JYhS8MkpdBEeDNAhb8
xJ321JUYh6LPXr7X470qp03vJ+zpCEtVxW6Ob6KnfDKMcO04428b1Jx6lKpVXRHrCRVd5lTH3Cc9
JHRI5GhgGnrAiTSDJM52skwftfOmGzwxNcWDYToAleEj+VCZHCQiQ0NKraJz1Vy24VHt3hINUJ4e
73vOqhG2g6OCg5ka54zQHTBNJmp2fvIIEF8fVB9jqb+aHpHYtPta5uzS1gRBArvSl9Ymc7UtA8wF
NfbWgkoVu2KjUQgz3lsrXT3iXJ/XezgYMHRx4mpps4/ikQWGzbApX7YB+8y0vTcs+NYhb36u1Hrk
KA2QHoyNeW4A4rdO8a9r1V7atNqZtZzS8pTBzTNY/uban188EuLwGM/i08ako+dE/U4IfIg+ovli
YIib30TtqbVgG3Fz5jGOzjJ+dGT5WEVBYGu+T0K1dasvRZ3fNdOi7+82tQ3dCs5yhG9tcivxb+FJ
BUTz6hbDezGhBVLEnlt3ut6PAk9fJPWNgTVZS0umPQ3cY9w9AVxJ7mttBirQYfXRMWiRksWz8GOp
AHX6JplgdntsgvKWxOpu5/Km5VCHJwMoCbhHYT+GVP2zgm5bjlsXe2RVa8uyowa0SODQ/I+ysRcT
u1mXgYNQmD0ZU8WjRJYw8k23kmlD+hNpLtFIs09ARD+Ekd/6Ef95J90XVfafDdyyp7CZAenyAIuT
VimAazTlxg3h7M2JkcRrA44+ixJFolcrDRt8lYt7S3xWOKRTPsAMP2whB5hvEx6cqnxu7GQvSTjS
Hf8bAvyRRTzc3+DmYQ7pTL7NXF0rw3muDCJXyDXSEVWjELlyMQxMsphoaShfo+ySWcVNMteLx0Zj
Uu5vzLo4WDmJnyXtYYE0GpmJpXmftYG2WoiH1sqTa+BgU0FLyFG0MdDETIZ5NnN3E4TxpvGQEiHX
sRSVVqw/gPhDMoJNxsTmPAgmm7nN4dCF7D5ERA0B80Zv6ntcmWsp3JeiorFpk2FddwE1oomqjLyV
zPr0UATg7fqNKE+IILnaXWhjoh1xP8Ncz2JpUSsgYQk0At99ANXBnD3URWJO34Y2YsZsLeqgfpFN
8Gx6/V3RhDLQBL2oA4YbCmTskNP47DcNkKaWwR298CVDCCKSkClmc/T4qkstm54Gj1A8NyjoDtON
bNuVTU3bxNqVqQUxgT1sYayAo3orGnpmjOE9DX6k90CWKPsSi0OxjUN6FvVGr/lLh4pPCIVZVTIc
qyDmo5Bn8siM3jFfK9YVKb7LdGh+9J7dp06OSjUthhQleTAcdXadGvxiPhya5Ww3hsPazr2VMC08
hs4q9FzCqYFVQJmVtCuIpJcTBACt05c23h8HyquJVMVm3NVFzl31ab/M3DkaDK1K6b0XBrhAyg67
adg/1f+4Ye1FFrq7Tlb0FzjFo8GL8a/PSGra4hmk3QTi3qdodkv7jBOPAFwfP1kBGOOv6WBk5e95
W1KyGcfaHA9NaR/KZjqXWXrN+mTjZ3DH9NrcRcYjhAVktAhhbQYXSNBNtrGLsdYRKDi6vWUy8tyE
xqKY54xeeWLh/ZuWYHAdsFtFRDpcNnUnlJxo7LP4XIUg1HMCAFLNZU+F8LXg7FxNjXl3OGdDv0BW
WeIZxZKM4S6LIVQVqKFjpz5odXvti+ZM2N26pJQAGmW8lylyiTLu2NBryaKoXfy4NnwNfVX0FX2q
kd9txbRVlRemYmf8LhgF5GutdwJNFse609E7FbFNL5n9aw27JOPCZV8rqr2l9W/FmH95sVpOuX1o
jejGiJuZEngWUiaB+wZr3O/fvcfavq0IZGx4DTFr8x8ORATLKd71ctoHXfKbBxmBZtohQZtulTaP
QnQ1e6T//CLLCyZSbeOvpcOoKAsOFiVR7CJLrDQWECHD9wZfIgckMSM6VLeJvOAmYeEksKQFISWt
SylW4MqWlf/VZfkRff+2JscgMJDD6uGvSNRzqQP+LbRpIxMUzN5oPkJX/9db4DNj5FwjZVrYO6gU
qaRBjY818xiypJzJ9p6GjklnDismt7p46YpppwxFDDWmMqth0eDBJ8bP42NVq9r8rPvlyR6yv8Tp
yfsGH1sE5SrRW8L9rGqdKyLGtHifEU3MdVPsqVNxNSD9kO4up6ex648UbWAzBZdawLd2IGEx35Ip
yfWptzCd+FElYkPYLwU+tGeTxO6qqR+sDlc6DG8ClnAlheI5Y5c4md1Sk8iDpH3WBfVlMWIp0asd
Hx4iMm2lZmdU0jVrxksHNelnP0IuQ8Fa5/1JF8a9iDjws/wUJt46y8VfoqHrqVADuTZB63oT4Aov
1x40QyQ3eEUluzVqFOWiI3LQqDLN0hGxpVcLYdnTyD40c1i0Mc1DgIj3fpoegwM5sAk0jPjCXU9U
1wNCKRlHB8dhHZWw+ROyQlA83KO6PcfeXerpLhD9IYrMbzLDVoUdH0rBhVyJk96y+jYIs3LQxwGn
DEp/MbjlR+iFjyoYUaVZx8RjTz+yUCf6Fs0JgALE4Wb+njnTY/6oCgX8TRRrXgPssVh7WFsljC6D
YMBoG/zVPqCFUisundZfQkyWmscVERsnC4pz3E+bOPToYHRML+FfX4Db1k3DwOA3ULOhxQmL86BZ
j4Y9ltaxLNFxFg4u5BE0FE9FmjLrdumTeh09AoUW6DX9MEqxMToUQyMhcCY3Sdha125MuKaApQzi
RlDvU95bS/bmWzslqY06+SknrjOXHcB0qhgU5H0n33wPgT77ZGKqPbx2uJUgDWd2fRYWg40Cs5tv
0d8O1OmYrolTbK1lWGJGGaPs2AiM0K2FOq/tMULmswC2CfeT67xkMaF2WDRnjxMilV2Dw6cW8r2S
w6OzZ+VK4W+EN6161X86tsbfHW4cJzyn8HbRLcpljasLXs9N61i+N7Z5z/1q207wt2Swt7vmOvG5
FxaqlAwYdGiGSDS+XQv0VTTeLcOl7tJzFnvpS1cycrU9SjZ1Sb2GEzC/dvRqNmA4w8/vXRA/hB3u
x256ySaNRRT+mzK5Z2ATChP4BatrtjCMlMHWCYD3RM5h5wTAgHVEBTvCCWlwYcmgz+pvFnZ/uq61
G8xU92LrxtbKUOnJIjha94Dmic77dOlBNA75sLM8CHCoNAf13bhvnBnv0u/u0mVATECIJe/mZC+i
gi5cabcOKNJIaWrZ9dXFwWTn+rs9es8hI7eMYPCKLgUFwE6vr2BmsU/UK8N8ScCncPXAqWJdhDZQ
H7XzNCCm6Hliysx5iVge2VhTbLP6RaL1Fjoxvs0XS+lXXDq/BidxEd3ZVp+r2NpZA1z/6MNKeT+R
gxQWN28FOdhUR5mhf4ny5iCN4USQIe7SF1OmbDgj9GWJ3R1jZ455QSUeROQJkF7mCYbtJiLQYvyq
fDZAeFsNaC0apkA2wM/DyEPl2IuheNWsBtddSi8NLq7Sd73u7wLtp4AP2LbFdrSBoutdQ7EKBWJq
+HZbWG29+1IV70PCRxSMr1GPOpopqQTEUqSkKGMuHUwGW0VIzgjBTSO3eDfhqPMy6ETwQpIcEAao
6HnXMH1EMXIP3/61JGdlDsAqARVIqCBgdNfEDSb+1XTDCo97okaip7tjkYAab70Thsezr+xPg2uh
VPq7W+VPNRwH5cYvozRJbP9WdfHiBACuVQsrEzkwuyKZ9xsNn5MTHeXU40DCSmZ4KCCStGBmmu4L
qTGi8ma62KokGMtNCQSxCYcZ4lMsQEZotdhqdgdqkVVGRFjo4EOCmqhU4VJf4ho1muVGVxU0ZytA
Qio7i4TkjnhOdvDsYFC1bPSoOUS4ax3ze5qXLbZ9wbdBffZVDfZP4raXqZjH1CgM0tDy6IjwOlXM
U5T6HhE3Tw4x55FmXku3Zps+Ln3IEAZrEhjTDbtXA29QW0U/TZkjleQr97rxTOrGekCuxrR/NyK9
biOSE3hEROu+gYp/12pysfCFFcg7M8ubkxe1p7zhvshG+zj1aG3bnL0i44KEgfEyjCHAmV1JBIAi
4q8cQEwnWcRZmIO7gduuaV9pMCI79PytM3ZbEbUHT3Ao6xrp0dk0XLQhBXXUUKVl35pri2Nesi2z
FUbgIkcrmgT8wb3XkDdYYtsQzfTeCuNWp82u7HDP6hS3dfOHYeMWlqxYmbcT8uSh40nrngiGwkPK
0m+wg+KXSvVfc8SsNjraZ40anvLPzp7mB8Olx0HtgGRhACSS9ww2pcHsgCPyNuUNkYHOEUEJ3oMw
utQzTkxWbL+EOpt9eTM6xuyMBMA6tAc1QA1Rmb7npqFHGRFQK5sdg9KTM8AxB3gE2PYpm760orzo
uXsrY4byVcXPjPLvGmflUQ/yrVkSbu00V9MK9xpZ6labvDbgGBQ2ooyYNWQB3ofFJKymXG+UBuwr
okd2TajAqW1jM8N1T67fHNMg4b0ZLZ97XEEGGEW5m1IE6JpTIMk3TpHI7l5Q/fNQyCtHYIgw8NOB
4LKBdxGlZRtkB6cRDYZMf0AQL6fkz234SjV3D5zsNqj8H5ODZ0IgtnHKxdzH3/CQjHXnmEjNgPqx
P2KszV3isaSIUmsXc3E/Ke+fCaDZglJQY9ByrPLHNuV7l0x7ppBXayg3QRs+Sndae/pAoqrGrCvo
XaxpwT5JBdWQhksdPBVBIgs/bh9W1dwNK7tUBQBKKlUUKYQWoxqLJ6LYMQQMaD08rs5ENz/jPlhW
qXWPa1TPI1XCCBIqThSqOlSpgyQ3zyX3UGIPdfXqoUfeS6pDpnZL72EK44V4h1/FmGNoXKipkCKc
cAfA42iPPQwzt9vXltgNvPhBmh2Dsj6xllq5Ao+ro52V7y5cifNctFs/gnkXc3ZTVGNHpYW2zffU
BHTSjlhcR7X0Ixq53sLEjd5O2hE0vBjLtAH90C/JY9f8bVKEB10kl1GXb0lONFwj10QfQKOaUYgg
XA2HCbCNxKDs67PXYVIFHRjJeKmci4SFODD7sfQ5hEHU184rNlz363Cwd7WxV5YlgYyk5smW0Nry
8Jno6HHRk1PV5t1aH1LytJhookqVI/ozC/WtGmryJMZ4PRoW4TPNakiro5Gw8uafSUJr+NylcCx9
Q6wwfibEd8G31Ie5a8hZI5RaN3dfKQCs7jIpEDCzOiCvuze7sv6Nqn0zUPeMMj7WDchizw4RHgmq
JrKRLbq/pT5C7ku0ad/X8mbF0y6XpO6MEqVNk9REZFrffeee27p7DBL8apOLD70x3t2MHrCaAeEK
Vald4PfymoTjtETtPUTFtsmndV2wrNWjbOtjJByywFyr2p6WWRi+tK6O240jXofR4A8v8Zi+GA1Z
IuzpOYRcbSbNcEo1RbezQuNTxfRj4H4vERX5WipvPXEQ2ZpJBQDNiZlEsSrwFjw1MvkqAvv7/wm/
Pr1HBpmxwaT9BZ79KIXXrAoNWykRmDs3HQ5E9J2SaPrnCh+By+S+uBk+9bYO92SrbobRfOXWwwA1
QDgrQuetc8fPcgquzPc2KYmRleq2IX0aosruDuXIB2HqL7s8H+DQwzsSGJYLo7yZdvaiZb1Eidh/
MsnNtnPSfF8rgeJK7YKaw1S5c18dI+toB+ZZUIvZujDGzZIMg6Io0cvN5Lp8WpS6v2pN9SiyGON4
DCeib9k5mTlmwjAzbtTDc8Zcec9si50tUqbGOETKfetH7I1+kqg5Vo2zrZX3umn5AkM4YmWQn+zE
PZupshYUE8R0DIpFxYhHBqymEGxnnZ4OIp4NsJUhb6GX10flAhjnb/5WBnvdyrVf7Z7dpFTUri1d
/pPmFa8Z/AlPQRNoBj4EoWn1WpLM6iUpYciq/dEyrNgK9wtwHiA2bld9oRB5RGI0l1o1QHDUb1qv
PvO4RP8l6bXNINwGKmGQlB/qEMlFhMJ9Ip8wu3R+9W2alC+JjuvbK9SpkdYHD+oXFW7D0qcCi8SP
RjvB1zq4I+4DC8BgGTH5g4LwiMzOOVvI4PFOpRpXfwoKzYl9FGURQCc9daA3d6IX6pLJkLp98EP2
hozQowxUSp5vcia9UZT89WDmNLK8Mt7T3CEzCEimKFku/UfamfVGrpxb9q8Yfr5Ek8EhGI2+/ZDJ
HKXUXFJVvRCqifM889f3ohsNSFkJCXa/+Pgc+1Qkpxi+b++1JbRnlyzuU1A8k/q4sV11bPofNZUL
n6ItVtrIZ+8XfwdgT6cppkH5HbzMfUAut8o5u85MvRon965raODkvCZBsM1L7MtpcdK76VWSfpbI
Erh8R4/uVhn6zdgMW70rbrUY5wrao4AHxp/zqJr2Tq/sFZT8spnWTW/cT1N/5cgBwvQr1CxPX2Qb
NLBnIV+tILsmOnhXYojvyRUYEN16NkkTxyY0sl2Fjo7E0fZH3VS/2RDj7jPJY+nxkm26CE5lEzb5
cawcWqPAmFzVVVcjTs673kBcYjWgyagnIX4ALF6XznSUbRo/VE5VYh4u0GOlZJcGd8kMGheUf1tS
qSWQwCE4tlvAHSMTTItjxeGwGerqQc99/L+F+JPN9LsSuB41VBQAV/iNpgcTuRkqLdqq3NLrkZOM
e1MucvvvzD56tsuAzdRfncHrqpt2vjHaRXrCAcLexwSfJyiU1iD1+ngnU20DxXQd94/g/EO66IJO
SvVllge7+Wq6h6ogciErNm6de37xWoCqj7WtAJ49kgIlgz2gSc9Iso3fwAZQHqLhARsw6T6dvHOH
+w6FQvMdRyZ9Ejo+q3J4xpBK8TFqt7DRyu4EzsoswLvvZ1pxS2zGwv3nHULsuhf4A2ibhvmjOdE8
RaG6JCTcZP2OAzt+3wRFSB68BJCwfQct9sPYbNwOBhrcnhnIAiyfIsUvi4QzumHDmHLWN+3TVL5G
+KpCX3HU/KMBniRMgFLQ7wAfUd9n6xhtnWNGt5Q1+WQ58TObSnp8itfXDOJ1XNMi11gmWr5drb1J
kfw5uA0jxoywCIBDQclGwRfk5mtPX4tkwvbarCEVF4dKcT8gT38PzWOrvdClJw5M86/Me0yjHp1r
au/krtK2Xwu5y6CdWiFEYAyBwaEAZw7/JnqZHGc/1ojQVuI7j8eoCD92NwViS45v6OCvRqriFoso
7T1OWUV0uzT+q+q5JDUgpCtNh7Egrrdgf0hQBpB3+myHNN9EFsok9iscunG2sOj0S9F5naPw1bNn
eM4G3wJxZW79LQyPvMZdu6NqQuqZ3R/HfoveZ1XTPQtXGnulvPy93NvmqsyvbWMBaRXltzw+mO1d
AyGkw7oRUd1aVyOtkXIt81Of3oXGuEZ/ZfyuKeaCPRDmLQEXevdjnNF73DTDfQLWVuzsQCedbMch
Y2X8khzgHQrChtwX9bZHwxMvHR7kycmNzB/wuClgghxnQ5ivOWEXDX/0S4KWoY2OS48e4yrS2dx+
rtqHqfpdJhhJxt8liQcuBwtFrYdYsZpHmJSHNr7hVFZjSfAVogMw+mAv83xlUXvhvIPkJLuKp+HB
gMFYRNrR4VCAO4ZlEGPClcsvmh+r9CpXyEg5MgAOqrgO2AQSr7DzgpF+th5qF77Bc4MFUtuU6qB1
h7r92aW3c/Mwm1dYP5CG8lUE7N4eAD0RpZBRb9Mqz5iYg324ozO8xPRJED4B5oPmIZUjTD8SsMUr
xoYmfGZHvNTA5/1gbaLAGwvE3vu53Y0BO5keZfZqKPUVBhVOqGjdd4soi45H6rA28PblETVlpIvC
Ew11/Af4Dybk8v7Vjx8deZUZAq+itc8XXIaV44DpNi5dy+amj79pabqbFyC/0a0I6UAnI5p/WVqX
SF5O3pl2KmFAVepUL68ftRTHM4o/pn4fFQ/6+A1/ZIZbFRUCILYdkzoBH0n4mlT7yvxCTdBmIhkt
3iXwAMkdf+c5Eu9LgciRAxy2juSkR9Bh6+vMJ3vd02kplZySnd7dqgYlysZAXaq92r3/mIldZ/MH
YO+bLODW7Dpw3NF0WkXTzURDimPYpgkR0PWg0stHvLZepeO+sGggReRMSfIbd/b4DQrJFljA2sX5
FthsYBzOkne1fV9Em0DtYgAMs7g3x0NPxWNeUtqaLz4K2XauWT/3jrY0PL6x8IbJa+huqxG2YPnc
WM8F4i7tKUsWkgT+hnXmlqsqcDgG/4CEFvXbGOin0145rDELzYxIWbQO5h66B9k1QtsI2GACQARn
xykCsQKb3923xU0kXiJqCQKuTJLe0BJDXXLUZjim+m3Hgjx2pFxZXt/+BBVqtVdjeKJ5nRQolDbd
gPg9ojGzbnlDs/sQzTXLo1C/6vE6nH415iu41ApdbkGVJRmv0+JhGASq2n28uGDHYzUB2gtvxq6+
D8rrcpjXpLntkhiQPhxG/9RGL0H4S+FnGONvAZ8V01YPaEIvrzuxAzTQh1/Q8li3sX1Hwo3iygEA
qWJr4C0MuD+1+WIaf3R2MrOnzK8cYS1zK8WVPt5ClURvkI3bKcUfczegBhyYjvjEiLWckhcRUCok
9W28kzl7Wu5Icqg4VpEokjbQa17qZcGg6ktddJXwfhf+lj3ewSZmKNyXyHOmm2r4YlCKt39omLPC
jszSR+j3K7NewAUpsIZS3QfNXT5tbXbsPtA62MHm14boJprjtUDliYDcPuJwyerrGvWfBvwPEGnX
7lNsydmsmNaPoXHV2j9r7bvUDj1RGDHZdrZF12VjfG9wxegoG5uDEf0yQMh02b3WPM+aifMJaI3N
4oHThb5rzldhEZoZtoeGbFhNUy/JRNAGoMx43ksHZDQFWrbOYeAZ1nNcwCA41m6zGcznVBMIyw65
87Vt7kpySvSvOfIan+N5TfAaerSeGJ1pYUFcjwggccrngvSWBztKPBOypeMfNT5eOEEc1DyTBSbt
bnyBHopCF1NLthWq3jU5EHveuOhhkVXweorAxJSwXzhSHQxHSoBY08sBOTM+ByDH2bHiTC7Cb0Sr
FelRAuOM44dYfSkNFFz6F9EvJSsqt6EibuVeB+9ACx12wZ4eEhPvd1tPAWmZKPhPdfQ0Zl+leu5q
WkJ7k4acy0RmD6y7w3ebKnoGdh9bB6edkk3lyUlLxEedRyDctnXrNUJEZgaIltN1N/V0Yspdm9AJ
3eoqODTmtJ2o2nIq5aj/teA9rMc9uPbd3GS7Ib+xLIzD5o2b2/tGAwBu7lsL0Q6g+Xhvya8Laz+G
XId2rJZfjSTaIF1cNyhhceLOBCm6Bf3K7qfh3tjYX5CmU3BCMY+9l/UPd1QN8AAEWuc+asFrK3Br
YcJUEfSNEfdvDZwQ1/UihHKGZwnDaQjlXhTVQ2GE333SctxK8PIsJjN0TWgIDOTirksAEn1gvyjw
xotV06kTHU6iLcajVmmPbU+RXOHkSBevRuREB5gXu5DUOSNCVQwgBRrvN9S6HP0y2KB6Dtq28G3m
btuz6WvoRMCHLD3pkG5qZzGkEXs1Onp5KupCQKb00bKo5AltCBBeQFCZLtaRVPt2kRblYfiIXpme
KToPM8L9quRugtGA57y50m2AdOPCPNBoFq8r39zZvtylrk+YmR//Rtv1UBa8QG6bBofOrp6mCpmb
oiJ819mNfxAhTOApUITZl2PmaVFXvsRthVlrgsyOsHVir6W66MeosJogogLOMqnrQcnDaJYL+3DG
XG3zBZgWX3RJdkRjzyEk+M4+BLl2J2WQ7P2sq46dRLA2NTkiUls/FZXz4hrGCK6IV27ISkpsgWMw
i8MuhzbQ3Lj83FUyOC/EJNNglIO1dUbbf0biQFPBbMGnjvRjoR9Sv5HHOYPoj0aS/dw83igNs05W
mnK5m3dDYXVXuhZUa2kRPSUHLPSOMG4o8nKemk8pPgdl1uw2hukqYqOXZgKjjHtrKgqJIVurtajx
UtNU3JfYiNtYfzVNHJQd6weiAU6o5VqvheNlFU2ags5HZvHJiqgbKOJDFukA/jkEp4AYSIrpmLsg
Oif7p6uhUQeUyTLb4hNvKnM3CtvcIznZj9ESSxQfbVsCIVIjtgqL66my/mY0k5eI4gk+X/cwc9iZ
EOdPRkX/DlfYtBAPWWobuuOFC3Sy7pYcg4QGVQmhUXccMizIJMAc5WJYmQDG+2H8ByUuicAkuHb2
gyCFU4uhMEct+LKchLUJMbndUTwpvkWW+9Cj+wuxH3hN3+/aUv7O5+RnUNEb4bfRzRkhnzTa6xhi
7bNoEOSt/tq2izVc+yXi4Hdoal8KGxSKYmtvaqeUzK8OnUAjamB3xSm2okMb8sS17CZzQ68cQ5Io
meNm89CysU8t9xnhDrJHlZ/obQm667h52uyA23DbS47lbrCPQQNHMV5qUtksp8HQ2RxN2exMXX/O
BnSSSH8QnkVeXAN1bDFPzA6+Eie/4XAMDc6J77Oa9PKkfYoazkuNgq8CbVBrOMCI76mvtWBRDJzo
rS9N0oINCalA7Hp3GvTf8GhGzBl2k9vDD92MLOc1SJCk/jL6ruroq4H9N3VSsVKd0McBMwMUT1NL
E1oRedHnbLoKp8gTsQ1qq2AlabVqBrHE8kxbNjTLlOZWo8AoUcwgZIWsRMn2EZ9fEJaauA0L1wYI
3GY+2MK1mefKIluygarBeirrEh0sWfM15SyWtCKl+DVniwC7Fjy2FbC7mrhjrLK1RTtzpi/9Y4o4
6PzRUV0S4CDnRhAeZWm933/1+XeX0oAygk4+VL3M4HRlcUq/Ct2v37Fp0LKpdL+FvoOIgSKYDKtb
zro9DNHCbRLmBgmAamnydDwqy0ssreXAD1iUQ0NLT4KayDwblIOoKgnWlaKnOXk1JFmfp14lM3tg
6xGw0T81JrHfYNpkb5brxglIqBhCZR3tZIgzVqGBHoXXuGYGhw73XEheMcLanCNpgpQx/d4oSszT
OtfDgvJYgnTJ/+Hb9COyDUY6i1p+RM4wK1PWRWknvSAd/YYgIttHmgvoIyAooAj92a4QCfaDuQc5
WXAekH5JtsZaunQEM148pJ3wFFoFBLacxuLPXAlDfDfRWoHbcXm7Od7XAkkuoLkqtAtSVO1m8J87
0CfuU5C7QQkP0neor83OiFSNyGXNZnNlpYXT/YHYXxDB0XSih6WdtW4CoCXPS+OxLeqasrCeVOnw
JWkRK6GUCw0c/B0S/V8qASlKtmcTtuJ3YIhqBF3cx133YlB9EjuD92rWFlVjBcLL7ZNcxBugoBMZ
jbWVdBzkrTHT3R9z7IguZs9hFBBoM83PdeOY+rqb/UnzQXctT+8luwTLrUaR0LoRNZVcnZfcWUT+
WkmAm2UYuXtKuqF1n9DhBxIdaTs7rtqFU5Iqk8JJa8P4ti23UMB7lTmNtwOrHJrnvGU5GyLTH7dp
FQpC6WmojTYVxkE25vA0BA79rVVoj67/te3jCLud29ZT9CuSbowRtWFt7X466CmxmTF7tIep16bF
ydqo2qCl1gTsDjcyxMwRDkTd056UuCWpEoq+TxrEGvRKI7Fvc8zkw1EKrSBDawpjSS+505wI/GIG
iyURsONNZZIKozfC0LadKovx2cbMgZE2tuLEaTfISQuqrUnfOPRnjdan/ySmcU5qVOB56vdQh4K2
RzTd0J9BluiURrjht9XuXlRzRaeldTTzyjagCO7HOPB5ym4VoKuCx9PlNedR/D4FO8a2rXuAejUS
fFpCUqjpOXOboNGu8qaL83HTaEPgNifdtNPM8bowqBtcOqm50ED9KbXK197tgjmC89RU1jfBj0bh
auh6plMchiyYWB4fW0ANBE1B27sbEdWReGyE76cAWY3EKtN71ZR6Y280XAHdH4PCfpc9GuQThsXv
ycHdTRiH8DM6p6Ee5ZQT2jBy01fLtxLjFCShVVHiLewcWdhQYX4GfWMUFg7/SZOZWoJ8G6d79pMh
EdMuqQehRlQiVYjomB1D314Ptd+jsOaNBo0QjwKFPN9RPG9RMRDX5wqe5NNo9gVnWoxnXLpEd0sz
MWgC3oUsioPqKxIhK2dzhjqwP/lIXxCftckWzot8CnSbfKTRohF6H+ohKRbTLHOQ+70AkcwkimxJ
TWrZY4YdBUCkY9lV3rlI3tHYuf1vYaU2QZ+SqNnxZWrGkphe1U6CU1I3V7Xxh886mE9cIS9EPAdJ
dA/isbCuTdtYygagR1jBYz2ek12YRoZ5bY8163rFPI7JMHY4EFUth6wNBUY3PmmWu5QC61pp1z1t
2fkA37gFZci/PD3ObZQ+8KCj+CpStd3/kIYY54NeRCl4rtDArQTm3PHvJyoLEjFEa+R7c+4yBVWk
zVW3s4JUB5mWapxw5ZxF4BbLNnQouI6xWz0gDNBAHLpFrkdUw+a66veoIlULmDbGNYRPnk7Hc9Pm
DaZSDdGj2lAxtULPauvZ1VlJ8MZ9V3NJ+ZQX2aTIIEyk3pQkpjn+I+0sG7A/RUFUPyIKziglTr5G
dFQgErf6OjRWxHaaZ6RRDKmDecAsmfo+EpYgD4aIxhFChX02Em6Of7yYzZKWp1jEdbIt2NGQ5Wan
MSP4c5H2xwQ0jW8Q6NpTIoPsHDQ+TfpUd8aTVBSzj3wapUPzoq+x8LLHRtTH9mqyp59a1RMBHyjt
uUa2h0IvjrtZXmlWnli0H5I8jeEmqTFA0DyOE5R7gAzA2zZB5Fe0SEsAQKamTRuLFh4oywC+n5vO
HBsLNZVRiGTEDRSkkYpMimKUlt8Qq25pEFuzOuoiFCJFn8IiSmmO7kbDpQGe2cxlW5MYLrlz8XJo
P0a+HcpwA73zXZsTEXithQU+fDNjtfDcIEK+6eYlFEsJwcK/1pRF41zX3S78qbCId/Rfwt7fVVog
pisUWX3zhRyRBGdXneRg9fAxjoikTOEzhWisz3dTkllwlwxSQKleFUmOD60UCUnXYfvL5IU+iaYq
jF9h3tRstWpbZFRvTLvTO4hNbpFtK0vHCabFyEzoy3EOO80K5sBd0zeucVUO2sCswTtbHXKzqqyr
Kpj9kjJHYLTTb9+vZbqPzHmiJpO3AW1nV+OLqv22QWKYtFZNRkjLZlaz5jz+EtZZ3n7hUy3i9dCw
fgPJMLrhhnl7io8oKXxEl6M9ztdtyzdujLIMvKaVeF7xqHRPeW2B9UncZBSk8bjQyEbXiUgfpAVE
KG4XFrx7GmRXuzwO40Dya0ZDKrymO9q1uAUL0OVIFlHmOIkdDUfTZqu4Gm1Lhic9r+jTDNQs+03d
09bfWr6u/4oTk85LTVqzdWf4fqLuDQqtzHdzBbxOlmlLXjuhWOGm1bNavs6RSLB85HLo76nCpmqX
WVIiY5WyZW6qExdJ26y3E1xPrgCwJjoQ6Q12XEf7qBHz+OqPoxNtK1ELoPdTkrBzU634GTp1/6tX
RctKG5oEAhhTrwC65INxw8XEt5awwoosKKZ6T2sHGieTRGhH/lqtxQg0hoRqegJ4iILhrFGfs1oA
xBOqfbKCQkV0r0CytZLDjD821SVKwIka6bRSTmGj32jNCn9ZUQ7uUiF14htLZqO9LiFCk+PZOu2P
pLEsMuCoRfRkrLlZSjXIiNXOrToEaRrNceNBRGJEqOAkynqYo5k2q2Ggm7pNILDcitKPv2EWgaxi
tnEAlr7KJiQdggwZG+H498qpp3vpuziu/HAG6zshuATCPNsscZysWjQRVUGkUiCJXK8KWNw+xtof
RSOSdD2KIuc/p376hS5e0mlGd59sY1x533Th26/KGHHt01kmbDephghfScBEBZNAdD8gkrlQNLIQ
NelEJenrRF/1ATRi9TNKSxJ27DIPMdTVUYHGDIMhdH0r7oDqIPckrddyQugG2jhGoPoHuyZZTQpA
k2AUHmvdmcmta7HUgUQCN7ds2mFnarZppZQnXWiMWj1okzcxy/AHN0MGJ8dMWlQCjSqoNDKPT5s8
SyGEsSMjZCaqONisgloXLEiai32xCOc82ORsM9UqEsqGMo+TQt9g7gSwOoURjZlmiEmjd8BBYHOU
et5TyKvbp1FDM7XJMgmUGouPrW2ZzR33Ou6VPqxjO8jVIQzs9tc8131O5jdGMzyHk83ZiPdKY6W2
EKNqIbIFKFX5scxcCSEasi7QuCFxwge2MBYgm7Q3gQMXgrzlwLKhtCB5kuRUJiEQQmyJ7HBsnSLp
dupTvfoCXClvty3nsOQrL2Te3GIwyiNPWdoiYgnHrN672qDVr04xEKDqTs0Qfq+7DtesAUU8+pUG
0P62RWcg3AF2NomcsAxYXcmdgprGOz8j2rVctis9NhYjcSp3D3B1Sp8VKqyEdat0+uuW3tVwGH29
iH+yfKa8JPMEowbtWx+ye2NHoPnXfeQgJVgNnPR6Noc13DTKOhACe8pkC5fbmOa70SJ9lw9onkY4
uA17+d6xRXnv1lKaZAyoEXG7qjqU6QnyuXFdQD6iOVNnoc4WW8KT5kUPmz07xD76Vfo+ZYnY6qxs
McrN3VH6sUa0r0OuAwUZeBSUoWusUX2pmR7iEsp5qa135m05pfa4K10rfTBqNTkPltkijwV4Hbyy
IZzrTU9vw9qnveUEX+hQLEkFeWIEPNkkWPYl1LETSsiZVQzRrkdeBxeyq52XRnFcui3hOOewl8Mi
u0HXSmk0wiJ5qNPRKPnMJWVzu7Mh6vZVliRX1VDLdhchSxn2+pgnIZLfIMOUFiwT19wVOUCzWS5R
CemYFGqd1ubgb0oWufBFogxUmPisjA5toqmy+4IapWH3HuDuoB5jFB1cbhZClvUywD7eWiYtzv/y
owi7ZYl6E++WxwxKf/dnJR+tZuFHdmuOi+zFXC4DN1aCuapedvo28owwRa3QttTz64rzLY1xvRjh
QVO6mZPniu+4Q8WVhqjm0Dwoa1z/8x//43//r5/j/wx+F3dFOgVF/o+8y+4w6rTNf//T+uc/yv/7
Tw+//vufDh+G6ZhSGPwXvmbL0vnff74+RHnA/9n4rznwfReCRAy/OKLDi+eoEPPDx2PYl8aAYew4
6LCE6Zrvx5DCFroR4Lmae2irw33pp3iJhffvj2Irobu6tG1dnY9iW5lhZb5gMSufDevgl09Fe/Xx
EJduluO6wnV1wY9WZxdCd5B3XhY1FTJ9T7nq0Br26eMh1IV79XaI5Se8eR6mXU/5ELEkx4f2YOzp
om5pCOzj3cfDCOPCOFK3Ld4AZXDukO/Haa0JAlvCOMj/ij2zqZdt0P7Ha3GENLfJduVGuwfruY6j
NSbZTeDV249/gnHpbrpSN6mvmzZ3Vbz/CWHdl9iiVeqREXFNAFO6LdZqM+7Bw2zMNWAsfW/efTzm
clXnb/vbIc8eoJCdTp8NAUdZVl5KSTGYcSP55j7n0y3t8LNLXP68v8fjjdcdXUlDno1XDbqZ5CZk
gGFNrIwXrqtdsMEjvlK7foe//JP307j0pbngK/7feGdvT51FrKRmkHjqMbmZvdwrTtGp2/leuXcf
UZ7MX5ofLJcf39RLz5GqBDOtKdlAyuVVe/PKliKsoVGxfwziVr9mtyj3vXIN7+NRLl6bsqgbctxx
LJKT3g8zwIipJBkcXnrdHUHMzR4WvV1zQkhBy2qd3E2H8OjefDzq39dm2yZ8S8vRXZ6ffnZDRd41
Wl3TuNXSgb6bOZM7Kuzs8PEofz02W/DU2BLZhiOkkO77S6uDsYyJRjbXvj5F2lM0SlztNYe+8sdA
SMn0++Ph/roohnOFNB1hmTown7M7GcdNQn+R4ZqlN1z+quz9xwMYf733ZyOcXZBZl5npd4xg3+YH
95jtg3vaxJhPV0TjeoEXr/8/B1ym1TfvINJ/gUIDWH7t0WO5j/bG3vXoYNG6Z/rSPP+TAT+5hcbZ
shkngVY4DhcI9Qdg7sBu+7Nv+a8ZermHluSIx6My3H99D28uSfPBztcDnFL9GO3tHzCsVoC/t3zb
d9L7+PZdev/eDuW8v3sDhUUOOww1sHT6Tw2ZsG73ydR78Y69uZyzl84yy1bXFWO0nOx79Qgm4+OL
MJaX6t1ke3bDzl46hAd1V07LVax7b7wut/U1JvsdpO5NdW2s7Z2xjveEQ3/77GX4e2qy+Y5MxSRo
sZIZ9tm1xf0kAGWMXJvXbRDpEaPq4TdaD1vzCDp9k26Gfbj75HL/fj/eD3p2uQE2p3paBk2v/V25
HffRNYKlFaI5r/tkhr9wa03dZP8mWTy5SvPs85pijinaAgmw7vU1BE0SFWkFPUAW3KgHGpAI2hJg
tOvygY/tULx8cql/P1mGd6mrWzZbRcc+W0Yts2rdsWf4/uewgXJ7xGKzjx+XTwLswIbCrcFXjkzP
Mz+Zmf/eJ/Fo3w69vNZvvkIbDlw3dsvQ22EDMXEDk/ibs+b5rqN1tHrSNvUGkslmxFV9hIHxyTzz
95fJ8EqXpm4LW+l/TQKS5ZwIAxxGQ2p/DYgCQa1dd+soH8JPdumXL1VZBoYlpZZNxPtLnWzlRBSN
rPV0zJ4dfMrRChHoBuDmCf78AfTYKkYnucbnuMq2OBI/ncaXeeb9F8x1GtayyLsWJMezX2BZadK3
ZYeZsUFS5FJZLkFTAegJi0/e6Av31aajJqQuXYcaytkX60AlHvXE4IX28cl8D1GDBeP07z+8d4Oc
faF+UghEjDy8zHqqqxcUXS6l1U++jeWXnt2zd4OcfZoyjfJZ75croVe8IzZkAyO3WNd77Yv2Sga5
2LKR5vNY0nDtT9YNQ3w8uHm2DNLo1eusZXCAMRtrnXraQ7tqN2oHGWpbfLIiXng73l6pebbPhK0z
Jw5u0wX/maXl1SQGlG0EKlTlJ9f191plMpKUuoNjn/Pk2UhjEZqTvXwJZnKtco7mxZePn9qlAYRp
WzaHb1vyXb//1NJOw3OBTAX4D6ZCmN5B+fXjES694G9HWJ7cm3kLZYJQqckIZOYllJCj69n95HmI
5dU6e/XYrpItoRyXCoJz9hEVslKK/g+BNzuMfEftNtoXD9o2P1Q3vIf3oZesGw/n3Bp1zaHykqcl
lGbd3sD+WGMR9z5bJy5csyOULhRPzXTYr7+/Zvi8jdE2LaTpEROgi08YqrpIn/7tOysN2zEcll/E
Hee7Z4MKk9I5BKwNJKJGUO1KMiZDghE+HubCzcUZ5FgsuKZgATi7uYKEGjSWA36ZHfLOXbIzd+Ee
QeX+42Eu3LN3w5zNUbbTh7R4qdH3hfpuVN0Lwo81Dt5PpsILJwLz3Thn01Tbj1SZlnGckyTowfN3
QMzYsujWprlGWLP7rMJxYbZgQPZkiMBtXElne9pGt8rOSHob6chj2O1Bg6wNeWUwZ3x8Ay99Be8G
OntQQBQcktB5UNFzvBO7cNdt+mttP63NrdpGN+przmZF2xCjbHDwt279Vb0iQvim3+A+2wde+smt
vjC34FzDUsnMharSOXuiU5CaLQKEhVHcrUjYpH3755NLXtbhsw//3RBnD7PRQ2fWU5LIxp/GFgrq
zzb0xDpcd799ErbXhBZSPgpfK3jvXuIxW2+Hfemp649/xt8FJJuCA75MKuuGcPkU33/vhd+Dz2pI
Hxa75qhu47tsn3pEBMAQ8rQdD2T72UFJXLryt0OeTTGWjXbKlahbnfvqNXyC2rtrvgRX1M5O9pZt
4VZb/xy+pjfF3QBPZY0Q+/ifvNhvf8LZzF72bRJYDj8hrRuvC9oH2Zr3MZnC68ZCS/3xPb40PVi2
y8lKMqfp5+Xh2splFMcArzEbOgEErWxPr2f78SDGhT0MDU6Toq2jWBHN5ZV+s1jpWkMngJb2Oj7M
OLKCE7YiZK8rtQF9ua0fSO0Nsi3sPg9x4iefy8WxGRKhp8He83yeTVEJz20QkngIUUOP7/NKXxWY
G5HdgRn7pLp76XbKN4OdfZt1aKigLrjQplX3sz7vXOFEnLXzTz6NS+NwDuV2Ko5Nf22kJ598kEYb
xVrXFHHosJNkf8RD6X384C6tUS4lZGVK25C2e/YqqrqJQZFhxIi6sLkysxDHahiUGFkL8C8d4Y8q
BDHRw8a8h6Uo/u2SgimxL0jlUCChjHw281p1MiEEEMZ61LP9KNCIa/nu4yu8tIq8HeLsgcV2hTSv
ZIiwDcH8h9oQ3fZobq6RdKfXmMynnx8PeOlbcBnRcWzDYGdond1TYlOyajZ9419VDNIo10hqNs2a
zdSuXc1r8ihvo9v09B98Bu+GXSa+N58gUmeErQjl18Td0ec6aBrhvUQBVrB2m+GTi7ywRCm+NM6Z
jukaSi6v75vBOE6PE3YzkHMOi2NVbgP3279/G6kW8PmgdDTYnJ5dT1jnEM+IP4Jztyq99poZZWd4
8S35iyfcVNfGUfeW1df5pGB86fkprkt3DEOZFnCB99eWTnqzyEqWWhAhR6tmhZnxR7mFYP9NPKFa
9DKa42v0jtNnR8FLd9W2dEnZ0DYRbZ/Nom6lVcSplei2ISkV9p3VvXx8Uy98DHSrcTwLh34hNcn3
lyZ81bi9RsVpruMnSGlcg6hvYMpDl0Kb8snSc2HLaEtpUPNwbdptnDLeD1dlea3PYnLX7dbZjR69
8A2hgweEJDsYzTvt354z3w2nznYTlSVL1RsM11FxGOI/7mR6Nh7tj++h8fdNXIYxbcXGxeGvZ0+p
SaulQYPQ1X6E93aD4eiUrcWTvAfTQJ9NHjzt8FmBUiy//f2GjUH5EnhwODmkPHspwWzp1Aq5Nn1X
YIMg9PqBlMp1tT70V/0xeipvoju1Gbbtc3cQ+27/8TVfumT24ZR3OTHRBz4b3ayMsZsyA+/rdBMt
COkI9+6raD9ZDi4seq7uUqzj3jK1uGd7M9WCNhMhIGziI6vuhChet79/fCUXh6Acx56TQhkv5/tX
MiiIQUG/SEBkX1bbAj3H0UxUtBGoYNcfD3Xha/7Xrpb+vE6H3j772LApzXhZNEGkK+9FI1fm8Mkc
eeliOLVzxBQWz+b8YkzNTkP07FANYVrPWrm1qmg3Tcnx4wtZfuj7d89cdo686vg3JGL49/dsHPOs
lzMX4rvk2qF8d/rH9IeLDgVBNN60T9aWS1fFK+7yhHjbTbG8jG/WlpDtqYU8QKznvFj1Eytm8sVQ
+X/wdAS9zqVMZLJan63Sme03xhhzUR2z4OB+SeUnL/OldQTnA01BpgoApOrstrGNSgpcGGKNrxCn
5LfhGd3YJjgVX3u649nW2jbX8L+3nxUELtX03g283OA3N7Bi+xpbGQM7J6TbHho5T978hBZz87kM
4dIRjtObAKOiaH869tlgRf5/SDuvJrmRHQv/IkbQm1eS5dpKrZZ9qVDL0LPo3a/fjz13r6qyGcUd
7dNMhBRCIYlEZgIH54CZjiXoaPUdOnXecKf5OPlxepg840bbQFz/fD0a51wjRiPGKKnYgEU0R0gS
EooqwEFLbuBJAy/CcPygVcfRLU8D7TUDLmwdMuvrJt+mP40HlIyTpqoBvxKSRi5X+O5gMkOuYAxN
COmYrUl730nTldNlzZTgXVJ2SRQFFczmOkLEz0qLgE70XQtWT7H5HxKXkbuGTfWarhABehkkg1El
YOXB3Zv9aTMBngRWO6qwzVjagwPfs1NN9wwLbAsZUEkhrbi5tMfBKqmOCWBpLkFeWkeiukP0ucf6
zCPZ2ch5jhsFtaDrH27+Z944SdefPgHvC64gl2YMRNSivkWwQN/ZN/+U4PRttVuLD2VxMf/YEQPE
zDOT4a1XO86XuWHJlduPfkKK7IUrD9DFtGLQ86CASYakcHvpk5qnZlA5teId75MHsOsbrqf79FbZ
oePghxu0v11U1v12JV8uXHvYBGd2hbWsnTyhJs1Q73jTbPM79TfSY8mNszE/wIazg/CF4UU3eTTW
0ujSjjDluc8D0pLDR0jUbZApRot4DTefdpM/O1umjT8HH39kB7QxuXElj1DkrNwkF7MagB8q+zxz
QKpol4ucWjA3Z1NGz9llDBgBum3HNwWF78Ggw/o6qze8ZZOWbpsaaYZnh2CyGXIlijONFvdBv+HZ
4Vm3wSbzOg+ZmwfZT2/+6pygIaziI8kNsr1LJ+vuBPV9YeLTAZGSrbKHE//D5CGxukF8aCV+lnb8
uTEhfPSgyqS6Y+a8TT+nfeRq0X3TrxwN8w8Wt/v5y1tInkcTiDFzjCp6V/22TE3XymB/vEtGEMGV
5kXJir2Frjr3LpVPxnuAu574zSDXlbMGYAEoGWWrboLv1g+kLqkVa7v0Fnr8aYMcnFd+WG/oz5eH
S1exzPMYRNPcW3aEY7eoqxw+e4NBF3ueEhqzT3r9769IvHBox+g8gxmgFpN0EzIPHHLeAvhQkn1a
gMx0+Ov+9Ry9kFgwM88CWqppo9AkBP4kD2rQD5jRHsNd8yM/6Bt0agO3ueljF+4zY4cK3077qq18
vbeHA3Y50VVHBUJFd/4y/EGoMbpRMXGpFEydB/JzESIV2WsPgOPvwNh7qQ11S5PIh+sOL3y6C7vC
/VY3q5MTNNhFFt6Nj+9ae+W+vuwYaF0DGjubd86lY6kDPD3qYNDQT+YuNdMfzOEzzMJUFIXSnVQY
H6bpaEAn2O2ue7ZQXJ/fxKbN/RysA8+4S8t635mnNsa1bmvedH67bz0n9cZPw6Hc8UWNb63v3MTf
GcfbbtQtx8V2v1bgX1rduWqqAg3ggScej8cqPJb9CJ0yVFZwmEDi2a8UiN5mMrCLNCvm0sYr5vrS
STtVDFVJdbaFyVwL0iglms2a9OP6Wi74YTJ7SJHGsXitik/uZpQmO5UzmkDtPCEMKVu6YmHBjwsL
QvqXuxR6iSIFn66jLglufRgOZqWuXMGWrVC3oKeCCJks7O5egbCvMRKardaAGPEAO3Xt5u3KrWgB
+gLihBkunosaJVcxEzs2/MhJkqDinUW/M8gFJun7PA00jq1fqj8b61uvFvDN2H4P9VbeIf0VM14M
6EeZaZygM6qAalbOjXKUodtD7BcCq+tfdOHmxm+kq6fLwERpkwhVlKqChN2woKOdLxXWB+mRUYLP
cPN60GU/hA+9P98t8vtVu2+PRcPU51Y3z12Zt5pgVxoRFqi1ZO7yB/vTTfeOtxOlOAr8hltvex8B
e6+415+a+9Va6tsovjQtxBi9A03j65sehLb+zMryvv4YbhG2o8FYN17xLffW6uBrJoUcNLUJjOrM
lxNwiBhqCfPKx5Wd8/ZKeuGVeN3nxEwrxpRNr0k+qvRmNIvQ6tpdYE0ru2fFGREx03U0nMIjFBhV
nM5iNoe2iP51RezSGeF+PaA0aY0FzlTFM4kdCfNHczyu+LFwyF9aEdLAWBGYljkvmR/DV+ahlvgS
M/T/Eu2yA2yPhqt8DJT/Q/QvraDJSQQKjzyqivi7mqYoM4NwiUYSKpMvzE+tuPa2HjFfXGhFULGy
mDIXdpdSjcg8Vim8B+jc1+nDaLwrNNhmoS9JFG3F2II3F8aE/cRMXSgNMcbKYPBR8Nqk0u+VLDV/
icubpWGZvMsVEPM0oV/fumfVoy7Sc72jZEb7yt7NbdzsF7xJbvbMyO1ttbU31+0t7CVgWiD0KR1x
GdMFjwao5VOn1W1vSqSNYXxMFGs3U63Fqw/Yt9ciSugAwubBH3qeYrMRLuZA6zPq9o0ve/q9/l5/
6r35tglbEYQhG0DGCAilbuC1H2AL8a/7+fYcvLQu+FlCq1MhUoB1I94PAeyIaFVO4drlcikaz50U
sl8Gl5nWxTiZqF87+dmQ35nB3raRl3RWQnHh8XPhkSFUxRrLOE4Vox5etaXu5zNhuhkO0Sb08338
CSKYvfQ+3+Q7VJefry/lm01AIwLY7FwU4EB901ayhgqJhFKOfb2PtgzB3reVuYKMe1tDvbQh9pLY
8lMWVPC9d1vGLSHZ3WZ0b9sv2m/Iuj6snZNvNoFgTXi4wtiKcNmIR6di2oTzNJMeMQkqfzWc/tP1
xXsTh4Ip9fL22lb1AJQC9QwtTBF5MRE5rh4Kmyb/dTurKyhk/Bw0OrIYGKo3yiuwptvLvRt5I+Nw
8v44ruyvlaAQHz1KIhlxkLGEiYI6N3Lx2SndXndpzcS8tGeZMQNllwCbiv0UXh1dZYa8WHm5rX2c
OU7OLJiTwbSQjYXBTA7MUCEr+ZKvNibmT3yR4V9DAITlDMin2SycWHaUWIxJM32MANHrl4EMpgPz
NT+zja80qq4v29vq6Ks90B1cP2ewrBgJgVJoDaLIDPZUTERKTzOl8mt3YKY1/as4+GNs/ohnSwi5
UqgYGsbga2ESGmwOghgrDr05IgWHhECQGFNqdSSZfHWnZ5v5Nj29NLeAO26MmwEG1FUo5Gsn7+0n
++OVEBiMKvXWAPUyFudRkWwXHF4h2quDIssx/seQEBsnebAyYJekh4h5x4rB5bVc9/YZJKyeeBIi
LxNXCiaQTU3T7fAF7GG0TzYQj0e7wQveWb0fN3cjOIu/OIYF48L5WFVaKBn9vIdTOKWL784JHta4
8q5HyPI+/t9VtGXhaCzsQAuYgox9manUybo/kSzatSHAt/CKC1/Ail6GemC1ofN6aqBMUkK97gb7
mklR2mBQ6u+b+9Sznq/79eYKJVgUDo8B/AjEW3w6pTreTlXo1VXnN8xHgD1EDjffF5MER81x3F+3
O4e3GP42YyXASGydIXchg0QwhzsKjJ0+0hnuSXkJnR8RJ1Y8fb9u583tCf/AH2AG1MrcvL9c0dMY
9ifYwaAy6KkQ0N0bd2EWQ6LVjfRSQ+OHivOb6zbfzp7NRhkksHQqrbotdlDh5in6WNOgLsvVGw3B
P38aoG0sUK/yUEmFY1YK2ttGlax3jmT1dzrEXpBIGdBvSjZipBBDvG9nOYrGLqyVVLe48AYQZKpQ
M/BDWJAjhNxDUUVsl6pK0WPQ0vF+RLPpTm2b4FBEHer0K8uxdDrZJgNEtHYpOotRHRW9fjylKKH3
Xr+pn+qdtJlhc9MGSvTbtc7dUro7NyYEdIw4TzfaTuRDbNRt66g24BTJjZXBxsVVNA1uqkAaDF5V
l2E1QlI4jZoZoVAg3bQQoKJSl96ZZfaoZFO4soDLLv3XmCXknmCyy8nMMDbDu45WAsna77/5RFwc
TIUhL6ANQuI5nkK9ljtWDQbaaF/uXidbQSUdZD/epLvTyg5ZyqaOLGsz2BC0hrj7a6eUel06cX/I
qm+2nr+kR2dwT7L1dN2vRTuqTNuEOqLN01f4TE1Ln6wuuIUnR1i3f/Sduuu7X9eNzDtGTGUOzSI2
PLPbAE8ujRhWmlZGn3M/yTVkVB9Hu+Y//daGdLW8hW3sujllKWWf2xMOdFhP6QR02DPQIPhi3jBh
5sPQe3cM3dMdWhg73vbtnbkf9+h6rxyDry2Ua84K6cOyemVABQfjrvbD/GijTOI2jGFOfv+pOMwX
p9Ouu5ULFxKoH+EnhlDHyleZOHD81Um3pX1BemXdVVo7fN7LhQe0NyC3JEX+9Hj6VH+39tHmyIA5
ygPyD2UztzzNzcraLwbUTD9AQ2DGcAtrb7VmHfYl2XOufvZP1j+e7xjMfEFYzocO9vQh/LhidCl/
OmdGhTXPKN8oOUyN5M8RxgpGMG9t7gTj9vV6f7hubXFRoX+B4no+n0WEp6KjXpUEKU9xp6AX8lul
V37dwuIa/rEgPsSlkz3aUcvRr1Zb+F+RJIMcvM/WtsmaGWHvJ6XpHKMKM3NtvjugsMY4RvKr+FzR
qFLulV8y16oTE2Mr7i3dOHiD/e8COvPXPHuuNHagK9CWkdtK85DU3cOpnTjNTQg7uRGH+kp0LJsD
Xkk3gCqYOAaewGnbOynmRhndxepjlEMeBquZqX/SwmElOJbXlNECi4k+NsD852e+6blawhlDcDRI
2Dul4sMS6BZO7F+PkOUY/GNGyKhyABuj1GNGMZsvSp1xTOSfrpt4W77mjubMUxL/cUXYyUVcBUx+
sG4z000t38v0mRhS9JQ92vIPJ92DTqjNPOkm21orq7h4Pzy3LWxovYCstU+zeUPLkPS7CtNoGowp
HoSDfvPp9BV+OdiI1ypgi8sKU5ICEB1iKXE0xJSz1Oyj+esxGWwyGRw6z0n8Y3yXccyXj7a2r5EV
jtbgPovp68yscNWfivTYwNc3r7S2RbTnFg1JZJ+YWVf3qrbaLl46ooA0m6o88z+AjZ/Pz7MgTYI2
i2MHCuR6EzyhoeIhm+DHvvWZN/YOMsXeh7cNEAfCB3Stof0+pPfVFm72tfWew1Q4K89/yCsC/OyH
SEedZ7fND9Ees08dL2KFqjRqCDe9zwzEVmXCkifCygm9VKUDoArzBd1TYOW2sEcRRq/hEG7gMnzf
+Sz4Ntwi6BUcpB3jWr708/o+WlxtIJSUb5mPgYRL2EfQ6kWxbCMlMDcX0LOpf7c39k7/3pccVaUX
7Nv741fHiw7WzbDjracbYBMPDIB463NjC+mJ6UrOLaafVfCBwpcva9TvKrXJfL2LD32dISOHpLwH
T+Sv616vGBK/7Dg4VlIhKeLXsrQDrPoeLsCnqKk/XDezkNvP/XltkZ8FUMKDMU/blqqJJbuqg/As
pAuVeQNLIArMa3NVy05B9AA6iEaR2E1hlmoYqhKNjVJ9bPJPjXoowh/XHVrKfPCazVxYlPuBFs2/
4cyjTsmPUTchIYYSikeR4VH2rC1sFt7cW0CVCfzIWjtq/ujiLjw3KRwmfKoZ94FJfQf/Nm/Pdjtv
hbWkvrTZz80I+yCWeXgOiNhz7KdezMB7nP9Sm8Jl7nflgrGQxi/WUDg9utgekGfFUtwo98WInnw1
bq9/pzUTwkZKZDVVRnRgoTBtPllwigdOvmLi+npxIl1GQiHDrdIZfJY2/5WzSY/2p7iavG5cfbJc
DwAYAi4t9dYEZ3KBM/P0F7QLJuSq7rCtv0+vvS31nbZL3uUbiTFWBFEeB+bBki256l234UY/Tyw/
X1/dt8BQU1aYNWImjNCbB7eEX2QUnXKSUCBHkTj7DpPU52Tn3Ldfu431fkYzG+/WSrRLe5tXsMHk
FsBQ+xXmdbbvcvtYxM5JTWFwmXaWig5DPfzOunqtdT7HnrjZuPxqFvhC4EEiXCyOudyDTUv9HPHN
Mj0w8I+G22ft+Dmsfwdroz8LYQpLJXRp8zSGwqzw5ToWwwAMoE5RBQqzvWWUXyCh/rnyrRaiBxsk
RIMmA6O7wu3l1Fut2hiQcc4MVrDbufU9YwlcYYyY4W5f5ypxdLlGfGuSTf8ZoXPE6K//hIWdosrc
1ijPgEl902zpba2NqhbCwmaI74/KY9mGfhkTyO0KDG6p/HxhaV7vsygJBiNmfr+vgDJFD8a2pPSM
iO6NdhN4jYcGz9pVZSFaLuwJ36/J9EiaCqgf5R0QkgzJv9/q9DFhuJbGrG8VPJ1c88X5hARn+w7C
5931hV38tGcLOy/8mbv6YDZTgTyLnx7mOnuzh45s839o9ax9QHG75yN8xTGvpN6bttU7+37a8qiu
YSaAffYR9YjAM/fRdi3xLez5i9UVzglYyZFXtuB1TWCAsI0Hhtzdtvn3V5SZ/YtKAZOT4D2E7WE2
Oei7gTXMs4kJGhSp5KS5kQwUkWqpONS5crj+0ZaD9MyiEKRGBDFBWXG/he68eJ6LX4lXfoFz7Pe0
iblWrh3si8t4Zk8I0lLNJmMW3fFbNdkaZrhDUvmHAyXfdb/mIBAy58VCisFo2UFW8Sj0K8veyCD3
TcdVkBdNh++jvtrAXXbKNrivw5YPQ+9l6MP0WyY5/Po+Ag3TyZ2bxlTuvHk44XTgR8wAwuhxDTGz
dPDh5B+zwlFsIh5R1shJ+fbH4Yf9ypA3VQh7eyjokkZn0KK5Rvi65qpQjwmMVIUpOs7gl32ejNS1
w6fU+nz9463ZEHZBVsXFMM6ZRJEf1O7rJL1TnGrl2reYRc7WToh7NJesXJlKeLdPPwz9zql6D60/
Fx2PvzEEhb1Cq8bhGSUEfBjSX6+mWbl2fMg1lDyrwYfTwXU0aXN92RbzPzPQIH9e6XEFS1ZhttJo
QniMKNmLgQojY2mboT9+r+vYK8zbYG2TLX4nZlCp3xqMioqu1YkWSGY9QG+MRnORfpV6bdMlv657
NX8IcScDHQSSQHcISqr52Dk7VuQTQ7dp3YDFMRSvVCEY1tdKqEsmoOWDvBsUJOUcYeGKbFBGpY5T
P65PCGznde6qnbJyPK8ZETJSiMTV2OaoUkQOig3ZdEBaa//vl+rcD+FkrPOZgspGALBG/y84Pirp
SvFpzQfhDMyDIY/LhopASiPw0Jd69oBoPJpp1/1YKrrMXDmw5ThwQ9KNuPzmJUD5UZ41EeZic7Rv
GODZJN480BbDQLl2cVkK43NrwpdBuTQzAuSzkUxLnzgvRiC+w15qm786JzRqEBpYXguGdeEDJZmW
Kyhko0PyGyXSBHK1u38YlYDCqq5d+enTPBK5duYuHvLndoXvlp1qxQLgONcMG15p00sagTGfOciZ
1XtMTS+RVz7h4pqeeSrs2lHKj3nVYvEEDveE4mmIEoDcrkbK0jmvKQbNd8pzgPgFO/pknpigJeRH
SLq2il9+m8sfgxe9SzfTroWbr/GqHYW67fUQVRe3wh/Dr4Cks7SkOqdR0SwMd1uOe8cr4u3pY/KN
ayi8qaCB7y1PpiapfkFwiFvHc/dxvgQgS7u5/kOWF/q/CyCikZnkGSQK/GzJID2kfX4Ta84hOjp/
s/PP3FUvd2SlVoqjNnxPxqnq97KeN0+pmq1BkBe/psq484wUV5itu7QyJRbcUdas04OExibM4fJo
UGk0DWR8WgkF6hbhr+vr93YwBpjsKwEFAQQ9lgi+UxJLCox8lof4Jj223xlk5Rvabnebyu60632I
wRL3+NLvYZUPXWiR/Hy31ghd/IgUCUHWvP6GOdjOgokRVKRsEDmiEdQ8IF6GLqM2oSnZlb+ue/sa
luJpeu7t/EvOLE3DYJmDQ9jqO/PG2M9Du5PXHppVRN7i/jhzSUiqRhKletVy9zWc+8K+Vxlquu7K
8ppBBkTlx+DWLRhoVCPQJyNJ/cju0aoKfufoLitS/v26mfmfebtgf8wIKbtHG6nWjhx5YdbeIOPi
aafypkEcSEPd+7qp5SWDZ4w5FUowIuyUmavMjOsUMop6LweQReTmyh1kcc0cWChUFQJRRCkuv/6x
LvI2nivgQZTJnglIDRnkUD1EzXH6ed2ZBVPMhzKuwLXNgot//vOzQGuOeh0VMp+noksRWQ9lAeQe
AajrVha+js40hg2lM1z/3AQvrUTMS6hmqCR+NnzTgluIKg8TE7HHJlxZuYVvw7iHDK0G+Ai0uAR3
7ATCFWS3E7/k9V/x2pr+Ip6xoGtQgKvmTJ106UpeK9GJeXNUp4rjfTik35Vj/0lLpL9y5I8Z4SqQ
J2leNDVS1jp1N3QMXWX1HbL06SGNtYAJMYfwBq+XgxJqmL1mi0Rxvx8VhthQJ9yFx+rr9a+/aMjW
NOB36py5hfdvRTm0OtJ19tsq9ZriuI9Rb0zKtW+/ZkY4lSh4Nzn4ygQRvhQJyhe6Yu6gfb7uy1Ik
v86Qz3TD0AgJkdw3XK6D0U78KuAd0rxHl9HTJYSeecddt7TsDvXk/1iaQ/1sZ8ZGGMR1biW+lclu
386SUdW2KKc1ioh5WYTM+c9U/H/szL/jzM5RUeyOe3BCnW5mzq7RknMTjzr2Qd9LvrYSCwtXhwtr
wnGQq+FkZR3rlyidPqvw3qASDgmXgsR2mv+w00Bf2UlrFoUNezx2RWeVWIylYVMgLaUWEddc9VZu
vlTDintLTyIoT2GJ42o0z4IJ8dEEAGFQSc0p7rabEVaTFJB7/PkEp0n1cU2ZYzHbnRkTQiSgX3U6
KsfEt5MPVVhtzHhtCmExCGmM0heltUG8XwYHYu1FpekAvFD2vB+PxsehtrfUEvzrsb64q87MCBni
FHCxYwq98Lu08OyqdbvqpU1zEO1rV9elXiwf6I9HQpaQnF5JZC0sX9+s/SfFT77Nt6uZnoSmNgIZ
0fZfs4HPZ/iZSTEmmrCuo4iCv23WEN8Z0zvDiiEFHoof15dx0bnXaX6dsjQ3E+GZFZiDZvQpFbkZ
62Inh1mMQ3+G9iXz7RZtiPwmopDmD2vCS0slTuSWgH//Y9gW4iRr4h4VVzv285Ys0pIT5T2vvN38
xkIoyVF2KWiUVQbiNYdFpj2Q4mgKZpQ5EV2cG1UI06NhCMmN5bU+6qS3FR2cVeqi+YOJKfPcWyGG
HC02FdmaO0atO22bQ3Lzikz8Ut4h+0Pr9C96GherKwRQPKk6ZJ58VrsvGPj4GmcwAodrXFbzleKt
V7pq03ajmyl2S+suRcfb4RvaU4EQcs3MYA8s3rHHTacw7nRUbtk7K5NiSzvfUv4YFVJYqLW1aXag
ZYsBHcdZXLa/bTSJF2S+cp4unQNQW82soUgd0Nm8TGVxrjTh6UQVnhHF97ayL9rfw7HbqcER0os1
tMLScBCf7I814ZwzMjsIpLnmP5+qip/6aXEznPz2a3aYCwwSCKhoW3V72LP/Llr+mBYOPCesVRXE
IlUkxco2dmzZfmKkzY1V5uMK2GvpVc7zn8cwxTK4b0QqiF6R69YIQ17EvrJNboNb+71DovGDvXGn
uCC0N8nJPXboLpwOmebqtw01l2blyy4cUrT4NWZdIEebVXIuv6zTMZAyBTzI8tDicNL8BErHI25f
z64LoXphRghVI3OcJFIyMF9d6tIC9CuHHMPMld11K6bWPBJiVWsb+HNDEudUFm7aMI8vPU5av7Ju
SwONFx4JQaq2ZqomBQs3lfU2ih5G+0E5QZ2XoinL/qvan0EzbOEX84ai2V5fzaXK3IVxIUy1LJDa
9oTxOXRKmrQfpxftc/EupENs+sNe25+8+fjoGJjp7lU0lfn/Yisd1vpz83cT8h4/hCuOyaWN56mQ
zc0RZd4hBdamR/dJl3lDs4ZlWPqckAQCF+ThSONCcNUJm14OK4Mq67APQs0tzAenL1a+5poR4cUY
KGNVDRrDnJW+MTN9f2T09hT8RWCeeyJcMDK027O0wxM1GXi+18CHH6q+9q7HxhJMeWZV/N8FE6u2
rd51Ix004N3/wE+gHlfpcr84lOJ3xo06a4s9DrmXrZb+lzb5uWXhJgpVUZ47JQ7GoCMQs2aymIr1
Z5Pc9cF09W22TXdR4WcvKx4vnE6zCI+sMBwEp4NY8mlHVBe7ga+n75ho97vT4wzOkDblD4sqY+ea
X3gYGegOrCsILpuGYAtAEfBRsYuTgkYx1Tk6jcFxjyCY6mPsBe2jHDgbm3GBFU8XLk94+seckHS6
NBj1qMXcPE8fBFsY5bdKwOQMwIanGL3mm7UNvvRNqaVBJAaCkENPPB+UMGeEiXJ10Xwu5HSTdM+z
jHRSrw1UL2WSc0Pzn589pelc6pmmYaiNEaIvfkVruKw1A8K5oBuZEWYGBrJR+2oW9R31ybWry5oN
4fskTljYeoGN3Phdc52vjbXTbe17COmwjfowT625zTUNXl7mnhn+0CCdkfo1rNVSTjz/IEJObPVC
S5sOX6raiErXGvv2JkKxa6eM8RoIcG3dhNRYOAPE4zm2JO2XPJIdx6frO2fRAMRg83wt85eaehld
2niyjyeHR/IpivzI/Dmt5t3F5WLIbp7vBKopFuqiNHG6KKawZWT5TjG+RXq7i8O1x+KSH7yImcQF
2UfOE4I4jC3UEI4QaijNhkfF3pKmw79fKVNTgI3MdnSRWjk3kxP7gmQa1PUPTcm2uXVaebcsJc1z
E8LHiDooM5HfIIa5AMbZTzWy3LmiVWvfCmtNvu8tRQ3PlXNrQgY7Zomq9REOIe96E+xzyYe/ttgb
T8Zm8Hpk270Cbj232NW3huQaz9eXcyks5p6XAU2NQo9LOBOnbHAGyeI0LuKnYKj3R5pEDErt/n9W
hBVNxyJtnHQ+Fyqq3m2/0STZK9vT/t+bgWZepxg9ExKK6Nmes71MQmJ86LSb6XiCV7GAsXnFylIr
37CY80fQkaYUh8/lZg1KmI0zxo445f7hJkl+OQ/co+GLq3a25ZoryWHpG53ZEwt1RW4FyH7jVqBZ
m1OKIqqqu0E+rFSLl81ALICmHW2QV7fPTrjQjONsnJD1HrrPOlgI8NWeEq5s39cbt3gjh0H4v1bm
DHJmhecbxNAx9Q71vVy5p4dqC6HAVt8UB+5irvIZScn7fPLGO+2+9ZXN8QW1Cv8vwoS3wEzPBK+w
JZxRw6hnYxLzfq9P7/Tp+XgcNikd5+tGFvc1wfFfK8L5ZPejVkoT3dd/VCtzvzgod/S1H7t9aHsK
FMbmPtxIP6VVoeWlJDzPCxkz89Q8M3W5xCcNmrKmocVYOurXYOoaN06rle+4ZkPY0V0rtVmS0rJP
2sjrj8D+Kf+X7soazjtJDJZzT4Tc2MZNURc1TfkOmeW4cNsa7L3rvJTfuEZzrYRPwnSb2nU+jbk7
/Io+rIXKUvGT/DxP9OtMh76Rqy2KRAn0GD/jA9NuMIYxdDs8h4k3C9UOG5vnynQTTT/KterLwkUK
w2QxClowxYq7sbGTUG9kDOP6wdobW+vl+G4uRkabZMOT6TB4Izjh16TzHq6nExPpOdq56Nho/x54
cvFThC0b1sgDhyVfQTebj3Esf5ZzQLYrn3oOGOFTXxgRbw5jpOZQ/nI1vRv80NM+zyho07Vd5lU/
rNKKr62ucBGOR6U3W526QP5FvdERFTz90rMnmZIvJB75JvsQbCe0h49esPZGesWPX3NUyD7aCb7s
o4aj7JnGnwBMzd9zJlillEiYz7Tq8dZ6qtGnQzznu44gh8Rw68xaZ/q1nz7Y23SDyu8+e1R93XZH
N93NkuPV/V8QlQIfOY9CIYnxdkyCaZ4VQawrNTM3682VD79w6lxYEA7TOOVJPlZU3jiT3HZ4rq2X
JFihD11IVvhB7Zta9FyPFmxUE1X2fn6U9Hr8s5Wid3lQrVUXXgHmb77rHyMiCYAZBImBJB5vhH27
kTf5dpLdCF1B2W20gxHQheqYw6p2pexWdEe5wIZu+Ks4ba9vpMX1PPsZQvKf2tg66RVfzICvVJfr
n2k93UX1mvbfUhH8fE1FUoDeNtKimver9tj5xjbZWPmhMW/s7CW513ajn26M/lAlO+iJMuN+DdG9
cEW/sC4cDA5l2bEzOOKsUf3e2P0eGPTgyZP2GB3zg6nXa/wuSxwlNH5QDHcc2n1vDgJlKiIjzUBt
DdvjLqezKMWeabFvTx8tNK3mMRvrXYvswhDvCtNbm/lc+qzn5oUcbIza2MkFvb7KkSjMKX7VvNjH
NSTe0kY5tyIkYTq1PdellJOkKFwjD/aSpW6ux+eaCSHzKpKRn0AJ4Ej+bBWAUlPd//9ZEBIs4wOl
PQ4gfPswu5XHcmuvgV6WapgXwSCkxahzqiipQXzmd52v+O3O7qGo8OqP0W4mTTE8y/S6X+muWCvr
L51b5x9IyGTz1lY6lPd8dvhTUjzp6m9zUjf62K18phVDYjabirZ1wN3FfpjfD9Ktw5CGsw1pIFz/
Vq+NRzFrnjkkPue7pDXgNGEl1ffKdvKT9xoT/rU3fD4eMk8+nO6+qlvK6SkHs7JJtorkjo1b/WsV
CZIJxAYw5tPm0t8gO1KqwpYRs6yjVW5QkfO6OFp5NS5v4D8mhA1s9VYKEIMFrcJuC/3/Ri5Lv5+m
le/2NjGSnBTqIvOlEb0KIf2filCVtNPAVUHN3TH8WRrqwYw+hnq3HfR/P4iEMR07KHwwD+AI0Vjb
kTOczIRWoARhwOl07ziDVzrHr9eDZMknfZ6HBa6kwMA9L+3Zk3HQGoC5jcNYuF1v83yvSc+R+pnq
EGQta2iVt+lJg1b6jy0hPWlVkg5pgS2rUpJ7yVKknRQpv6879DYWMAJenroLlhD3uHToiEqLZFcT
BB02stLh75P5Mh3XaDMWPfljRKwaVDx+i+MJI5UefQ4Rm1CH9F8XyhAAh6J+7ufQXNCEU5iR72EI
bDPw6err0U7tB0tCza2eNCXwlDJvutaL6r5SBl/qGm0N/fU2R2Geyj9BwfuIks/lMmrHk2VWkhEA
VY9dtb8r000xUSlj/O/691paSgKdow/JU4iJBD9V+wgDvTKF3B9nakeenMG/zg4zammuv83X0zeV
KyXPy2OqmFiwirskLp/aMr891uOH644s7SS+mEn5iskXpLkuV6zrUe6UHBX660DeHfWvuSG7ebwZ
zNGX0sN1W4uLxny+o6HBC2RJyEQDrg5aga2xQZT+p6SsnYULACG+v86kLsvGhcwS8kJcS5Hao+3n
Vz+oJxXPiFHBJPhk3pmPQ+pq32U3+7D+JFqMOjgHFADPeCVOe0Sa3GqOFYS+XRzj7qCdtHz4Rq1Q
dSKUICVN3bLCSe9fX81FqzTxHB2gHpT3QqyHpR40QCQAPKXybaIVkFOj2CgdXVlbCcU1S8Ldpleq
Iil1LMHs5cUahDenYacfEzebXv69Tyh6QZuCaiffUYhGiL2hYjP10AcPb+f0gIvgFO7qU68FD4zR
6c1NSa1f/6u4/K9VcVA4liRdQUoi9E998j03h3FjOdFaC2Epw5+5JpbVgbDXxqAboa8at5rZeKqe
3KnptBIUi1bMVw0tQPZvphWUhAHWQpm3WBEfxrzZ1p3hFtJKQCxaQYMRJVqdm4VIsjV2zKZHNRQN
ddlviyoGRFFDetSsfJc1M0KSNZQ0V6SiC/2QmGuZ/EmDwg2DZHM96BZT4Jk3c9o6u0ycqqSIYzTD
fBUkmh3cVNmvuk53rfLTzrqf120tbSXGjsl/wDVh2xC2EmrTeR6Vx9DnMh24ajR4XRDeJn3w0ZHt
8i8cg6fkVc6XU0rMS13cM4YnQ6mkJ8VHJifdsvhZlo1/1CBpKIqP112bl+ny3o42EAQeUL6oFvMl
QnZ3erMG7BDAgGvan3vL/qYdpZXoXnhlYYOfDEqeMjqs7JefSlGGRu8Vlk99P3oz79fxa/SxuJ3p
t7+m+8TfH5/SL9fdWihrXNoUPlmp9/RaRmya36QPg18+le+jG+eBSTAGGp/lyEUH5kby61v56brl
xQXlEi3DU0UTWETbAVjo9doMI19hJKBVf6nm7rqBBfg6rp1ZEFyzzTQ3LQkLIa0H9Xle0AwJQOn0
s/dnVc612vli9J/ZE9J7VdZGMkyESN1NbtBp3DR6l51J0XzaX/dtaVODGQLhNQuOovR7GSmBJpeW
FqWYcsbN1GSlC/ytdavKZIDQzEY/X3sxLjtHqRZSJxKjGP/tMRkSGgORn8Z3QR248sRU/Ol9qK7d
chYNcS1juBa2ozf8Q6jDQf98kkLi4nRnmPX7XP1Vyg/BWvdv8TbFII9FkuBi80ZxoXHMprTrDCae
TbsZ7uqH8ddwW+0zyBy9ytX36st6e2Up53NxU6ipzTKxosB1dTqNRz0qufYWxfs2MELX0Y/bspr0
lRv8oiFUfLm9U7tjrP0yQOQsCtIqOoX+oGX3jLj6p6q6r3JjpVOyZkbIis1RrlN9wszU5Pf96alQ
oi1l0u31aF9KFZBa/9cZ9dIZJw2avnWwYrayjwasZ48//n8WhLMYxhPFCcc89KuO14EGVV+yku5e
aerFA+TcCWHLNjTrATrhRI0mD0/D2qtApR6izFWeaeDf5o+Sd7yLv1s3jXf6MOzmAY5Bd2V/2A0f
kw/tyxqeaGmjnf+g+dueXQzyUJYqRsBCv5ks34gKNznlO836kkzZSiZei5L5l5xZGlU1MTtw+D4c
oihcviTR9wS12eufcPEkO/dHOD3j9NR3co0/6SF+N6CtWXoG+rn/Q9p1LcmNK9kvYgQ9iFeaqq72
Tq2WXhiy9B6g+/o96Lk7qkJzC9u6mpeJqQklASQyE2nOWVjo3GaYoLCQe50BZL1caK0PdBKFeGHd
z52v5G3GenaTTojP7Wi+5xeWr1/Gl+WTm/ta5Se/9Ce0XL6uaB4PAZz5F2MVFkZS/9wRyfkUpj3b
Zib2GCGxXiRhQis4IMU92QxR/ogxZMw/ovdoB+whBsBwpZ/Xu4KGw02BLLD3A3MjgNtjj0N3UTuh
qoS5qUR4Xdto6cI4rJx7aYFjMhZgxAzN+JYZ6DueD9z49jeHeCREuqQJ761GpxACjpWD+bvdWVf9
XQJM8uULuyyeLcALLlfrDfzudxXW7OZ1JKi2OIAzhoeVLHalmVqsc4hurMan4A+2h9FPeBe6taq2
sikKJXa0QIEj+R3iV+NZuRPXOZzDbEfdWO2oNzGfzdYX4Da/KLZUGGf5XqAXF2z26F4DVrNkZvSU
IyXLIaw84FKakcDK6MIGa/t/UVpvre1YnPj9yNbYTUtW8AAhfMiLK3s1b/tW9zE7cmkmZXR+aVtu
6ViUZHAEhmLOF4ii8aey+tUqKR22TMqxAMmkcEHKs84QwMLa9AFk0l0J58EwCleB/uTCe25x4YAg
NT01tT9dqDKqb6/2c2cnGRUnp62rM3yAICnFc+Sl3jUB0Gtx7ffMt9Gbv2v3Ux7kYE44zHt24z2q
vmHj2iPXjuuAhKtAfJLUp00RvOn9AHtmrn4+813fpf4Yz4qAWiVGVptuzXpmQgxp8yCt232Trr6R
MIUn3FCZk9VIKlNYZZ6aFcSY6RMB/NeEBZ1XStVCJJ3J1mrI6AgJWaz7NqcRAS4Td5O/EYM+Bguo
4MhmyQgmVtvrJRhWsZDuV1/WQWHcLo0KvmpzLUdCJGtsLq2Zk7YDkk4xBMBJ8HkWByaYWs5v2eah
HImRVGw2yyx3RogpuxBjQoR/HJgI6NpHAiTlolXiOFMKAUPe+xrmmjX3dhlSRQSyvVvoAsVVQalF
zofEUxavk1OiOFG0iW+lxlPWgG1mJlRx9pv7RTCT5yHD47zL3eOlORdTN+Lsbc1n9vyQdK7KEW/K
ABY5ijZg6nrHA18NnGeOw5JQv0x/ig6h4RO9HcL6W3oxPLUBDZWglCqJ0iGtrWWMhg2JWenbVfjV
/bZeuIfsIHBrdhRjOuyTKqTZFAk8WnA7AtXXlYdUk3GsUk2I5KQKqvqaux/nHcJjE5lMnBSy6KCa
PvWG1USzxZwAMN2x66SagxUjYecvz5bWoSAK1gqM1GMmTHIReWsMpJ4rpHG4c0EABAg2xh2NZ8Ud
FbsveSKAR/wr5l10ZNspyzgSHrMGBGj3l1toft/EmBxO/rsFyddoceO5gI3OQiAAhmUz+yz+nPUK
P6DYtbfU1VGUgkf7aLUehGDNz8BZCFk/3XGKQvz501Ftm3V6/jWiIRYTbFtn6odCsw6xkf7gtMT0
odWpMjeqRQl1P1oULTOn6EkNkqtJR7jiOtcgRzw060AVqxJa+04ZkNszkLdBw6j8FGBdGU9LDEEI
lXkwu+RCZ33qxymK8aN75xn54/lt3FzZkUBpZZU1p1pFmyzU7F9l+ZqZ9zRXITdvxMkAhv6zKPEN
R7ungWEDrYeQgdbl+tkIB9BAmc/LsnMuMSqnRE7eesmdyJPsXetWbHIMyMtempc5HG7rHVr5bg2M
zILCJAnm/fi1vekUcdaWWCDWwmmIoA5lTEnsiGrExPQ1C3u0grovXRDfZ5HgKnPvrABEVPvsLlGj
1m5sricAHUQ7G5Lr8iMESegsZvMAvopDfCmmgiMPNFNzhEStQOpTdettr/JInrRKPZlQx53e5AEa
iDyXhzU0stD5jOHAkvjOfo2mJzF1vVdh822lQU6WKpl8grppbncMupoiA2Hsqigr/O4ru0D8MQfo
z7zsH/SLMgBtvaq5acOfnYiWYs+cx8nMYqy66L/FFN2euarVbeMinkiQvE2dZWTMWyyuwsiEPY8g
P3zuVGxwGyMbSJn+OT0ZACRJZ+r2A6QYT+4+u+AJYA/cSPRpi7QdyHeuEvBQBcOrvksrJN3fcDIy
VeP0xkDF6WdIyVXXRe1OL/EZKQ+a36IixMHKYl2AhvKCfAI73at+7YEdfT/5qtzgRpuakI2GCYCg
oK6riwt1ZI1sV5uHWh8zlKLAYYqnpw1eWNNHzsf9lkXj1cJ96xI8R0jH7PRrui87THgkGOlFZdE/
b3y36jgn3yI5MTrY2WQNHLyzT+aloDZEonRnvsY+WFWUebSNvtfTlUu23s47jwzJBFOR+SSJksXX
DJ/+SFzfQZ+eaFxPp3AxMFYY2UkoaCcSNb3Etr36s/2SM+DtXLqWhu1nIS/97AKhaGg9ZM8A2Iji
QGmUNxzqyQ5L5koDdueorRA37uiPNUxf52f04AdtlMV+XfrVswCCMX6ml6pM1EYT+eluS9bKnfMl
z11InoL2OolvR8CXRtMnMBBf0aC4Nnpfb/yOX1rRcuXucj/bqVR926T82WrJaAH4GwMKA86bISe1
wGiu5vM4qQKxbdP4R4pkuNysNBlGlHCfBss3vZupVdCZKpYhB8iaVeiZxbGRzUo8tISRZ8qQZiOz
4mUmPlSKvY5VRQ6P6zopGzpBzj9cPMXegi8zlfjIb+M+5+RIBmglgzfO4ljy6+abk+EFmMBnGw/x
nZgEAVd9dN7K/B9G/98TkuePtNUgHXDcRDzEGt8z9pQHxg/ygyb7PouE2c/28VNVBX1xWKwgTR7s
DDlMdjNdKWsJCm15G9I6sr5lC2UxNWgL3qIj6HUwKZPv3oKk+g7MY1G9156Tz+c3YKseenKyks1B
XyOrxho7XrxktzNodhbbj+9pZPvlt/J2vK122pdKIVS1UMnwGHCzk75ioQ3RgzrufI8r5spUEmQD
U4K/cSE41rrwfFICmyFTaM7GyNyJDXvz40enBVDLtYltiOhDcGGOoI8CdBeQp0S4xQP2zYoqZfiu
WpZkTwhl7sJjyHSZd9nkPOyQ5lYohOKqy41jDZL5aWdCxnQ5AEijC4DUVXKgeZe7NPyxLoHnT9dV
Ghm/e9d3L9RhtGKRclOZpv/vNTAB4tE2B8IbxUtSJUGyMlplAOJzwBI7tlYvGW/5brJI8+FB4xMF
kfM8qHqWdBHXOefTwUiT/dDF+yZTpZNUoYvcFTLopT5NI1ajX9LXdvTRjme9OrvssghqgM/8jn0n
QN3Vy/wOObT40TkoNEZc1zNGW07Wp4Dt0boRJkQgPZvfqqiufQZHLsYa529JkEaYASsvVYThCt9n
SlYktpuRohEF617akMSvaOvwu26vWJxKimRJ9EqvOqJDCl42Lm4BuVh+lXfpbti5Pk2D6l6MN6OX
6bxY8bee21IpPBG0Wa4340zXoblOK4C+UyuaqBG58aWD0st/J00yK0mceXFaQ1NHutzHKIEsnRXZ
jN2jtf11WvuPt48cuxy5ZZ9WbjFZDIvz6p9LctdYaUBVIabiiss4IN1oknjtIcPk1YGy6m4YUsVY
wP/x5v43dpDRTNJ0KHX4GfhrYOI/i3S18Z0GQziF7o4+kIjsMfZwUf4FhvuJYZETYUvZzf2wQCUr
/r0AWOQIwgPTezivE6oNFL8fubec0zRBuh+p1/lJH5GwAc7EX0igKOnrohNQlx2NoXEycsAzhhQA
e2vNbq2BqI5o8/YeyZAe05yZdOwzrGLc6c3VOvroXrfCZi94TXUe1Hje/dZc37xQWWWVYMnFJIC6
4a6Gxa3p8mTY02vtFFHltCrbK17B7wzF0QKlV/IKHfcaCjmCHKIOjat1AOTcHNB9s8sLP3tSWftN
Y38kUNKLroGt5+Il0PdDmCSo7feXdflkLj//O+0QG3ykfwz8LwVtIMcBFVmUNmkSzXnS7s5L2U7Z
HS1HciK8wAioLvZvClL4KQCWVQGNpnlXIvOC+d553wZ1kN6UmsKxbO2j5aJ5GADpBro5JZvL4sRO
AD+CGNh+TgYetctF79S+oas4ubc08UiQ3BNIaW7SvIIg4j5q2TPrropaoYWbIoiFmh2IYVHTkm5Z
2bZa5+YLDJK+Tj6NtXhH89iMHHtUhW6b24ZRLANDE+gIkocpjBFt6NWA1Zh9Fi41GFvrnZs00epR
Rc56ywBaQEgXfFOQJde6p3It9T6DJN79qAu8IOy/eLsfC5BukpZ7mIcSAtb2iw4IpqquAnP6dV7B
N1eBWiO6hTEPZcr91k2ymA6n8BUjZnW65pGVqlHCzYcQ5pL+FSHFKt5A2TATiEgPeEI3vrhEif/I
/AHEEiFDDkmVvNlUgiOJ0t1puxqPLxGTkcUNEk3f1aZz0c3uk95/nFsZS/OA+g+wLx3ImpJ97YCv
qyFcQVKYrKHZfHeXGjGYCtJ765RQDQagE/qf0fUibSFQluZxaG3oWj1cuTSOaG0pvO3WHT0WIe0Z
r+K2KleImOh8ZwDwqJ45ovI+VoBQKOTIGakGFXVdBz9oyKb8wk68SzNjv+16fTyv19tisCBbd6jz
DmzSw5u+nWoCFWjGwDFyTOr0EZkUNmBTt98YWXTdAjW7vBoNYVa36I5IQs+YgJ86f7yw9rFv+s01
CH+Dej//RXB8LFGypW6dLZwA6i907WbfVeutNxZ3I3A1Ffqw1eWFlk4A/vxnaVKE0q65y3ICQaK5
zNn1T2hABGj1vrnRANKi7SeUIJNgBJ1yHi1+/knFRLSt83/kSzdLZxlqhTHkgxdpR+rqnmrk6W+U
5I8IycI2OM+0a1w4CtiImJkJeAqXR9NlijNTLUUo61GsAuQyd7I66LyV3LerHbCVRudXopIghSkg
xLJA0wEJvWeEemkGmaN8zmxfqT+7Jb10kyw1k9zAgUyBtxdAPGwNSwZMAh7qIei+GaLJEpABCkXc
zPkeK6Jk/HIMR9V0hVxBwWei1GZ9FklPsrd3yB1c2n9Rcj9RfMkSgnpvcDohbwr0YA2HoH6ar0hA
9p2ImFWUf1sv+aPVya+cOC8sozUhLWdRbe9t9PRXZshcQKgzRUAhPlx+CxyLkkwHS3p3GVyI0lEv
s67YRXXgh2L3ccoO63j/ZLDpqa9p1unQRWdh0YSaKJ4EN+fV3VTtmmQcmmT14tF+OyPR+Vp/mfUw
G8HGkO6Kh/QJoNrhikK+eV3fMlF+DNB7f59/HbjP78qvcAfnv2fzc0TTCeYbAVxKpJ3lbaINRoEl
jyTxifXYQRBJ6p3VXVemKsTdvIdHwiTDXOlxv6aehbgwvst1tPKxT5nFwvMr2jQoR0LkDW5nY14x
TBbOsRECOOoTXXUVnLdKhvj9yCzGjcPyToQCSwZ4dH14SePh0/llqPZK/H4kggLxiacNRFhWGXFj
iej0gzmGQspmpgeoy/+ev2R+W25qpSl2a4qj+dW9tMI0jEOj3QumdcwYwlTZoJ8KiLomr9pEySoD
Rz/v9QWi61ULkjq5r5Lh9/lN3LbAIPIVyNkE7UGSRcxKdFsx4Yp74Nh736abFm1Vb6h7S4hemXJW
4jxtJq3tPyJtae6h9gxmjf9EH/1h9XzrswamIW3FthKRvAg7jEl9KvcsQHI3Ub4gtgO7I/nSja7j
yiuaCqGBcTe82EEZojM7MvYrwE1R3UNzULpXbPLmQQIlwqJ49OGtLKkqiAIyY+6wyeaelDszMi5o
ZDwsP8YIHf67+rK+UT2TNi/HkURJa6suRQYqhUTeLb6VEHAs2ZhMzcLzK1MtTNLQnOprQYWtZj2/
N7M8yOziy3kRm/b3aCVSiKAnbT6CfQAmca1BVvitLq+7/CUr9ADYLMF5WduB8ZEw6TZUtplgdh3C
RHzQHwbfwdCDA8X0rm04mkjw5qIF5NkM8Wa/A3i591XZBaTYUzlp43Xpf14BVnPXjHlQaSqqHIVy
yJO9rOmNlS5YZbE8FEXp6/UNB+7o+b1ULUN2ZeZMC8wGoTd09sKUrc+D3n0+L0K1DsmRAYvQ9WKh
fVX1azX7sGoPVqqI71UyxDKPvIw39bo5iRiuX568OsETuggzc1UkqyUpAtwHiUCghJk2MmmY0DqV
Ujqmp3UMjOBx7/QHwCyya4pofZ8N7vJwftOk+/QmytQ9D5yZJsbOPGnTXHAx1XUFMFnTiO2vmBuM
L/qRt0DT8pYvZj6bDwVyhqp4QNibo/j0H6lIdwqmRvwjE0SsZkkdUI+CZTfpl71lzybGVUhyp8Wc
3zlkUD2atuUBcAgpHOTwLMkwrbEGcB4CeZNbeBdscHtM3TbzOgbG3Ni+lSWT4gglff/PCv9IlOyU
VmQtbwqGI6yLUK/KV7pm388f3ZaWCJQIwwGttw4FONWScW6NmWsjvGPXtDvK62VHLfPFbitFDL4t
CBg8GBiEz5KH1rNJW+g0QB15URVXdYKOMHRUtIdkIW14fk1vaZR3muH8kSXpo8ZNr2JC9dH1bfxC
g2IDf4WqVjs6euRkBt0PyQzEbtPCGBhpzPpQrCaJFF8hfP67r3ABVwbeQwy6yCRM/dhMaWlhPtvp
GkQkMfvdYHLrJseIX4x2+h89Y83vWHezoE4M/SIfmiRoOMpI579jU4kwOUQdoKeBykxS275sJ6dO
Z2y8mf8EKtg1jICiPUYOf/5RVA+DvIAb0TGkKYU/Eytz0xAyPF5Fbhrv5sytfczizZFOhisyD181
w0C/LVr6XU7DmYIOZPZm7aCl45XhDY/n17ylbLB6IFNwgdjlvL0HjyzsaIGCljV145sVpmHg8dor
mhP3s47/rEhQblkFAPxg3aDzFcjh0gVaOnBwW2Xj29rgfSmH2Y0xzkRQhNbmYi1DT7NovDu/vC17
C/A4G2PMEA0DeCozN9IlSaa28QHcny0+M8oxiQZ9xpBeUzQ9UuWp3Zn+Ug1NruhC2RItEDUwBYQM
NobETkXbVoltGDWYJO5oNp5inH9zq2F1/ERrQUbUAa9i3I06iVUU0Ju3GrcITsPCicKMnIrW18b2
wCZV++mY9H7G8vjBYulLN6fuvgF1RxAnaHM1x/5nntNpv0wsVuRvt66SYGCCCzCxCTKiXTFUvCor
fAGMywoYpBmv99Zmigu7scUmKEwJvAymq923y3akvJWrl41GPECzd16bX2FGMq72fcJ5GqRjXX+i
46xF01rXKvD9TcEY9bJBDASARZnG2+6yzANgFpTIqs3L1Zpfzb55dL3OjKjHI7Dexfvzirx1phCG
fLtOABcPHKbTM63NUnMXO4cmo+wMiN44mRaMY6UYIFm62rhfR336nSaCGtuditwO8Obk1T6zvUzF
hrhxkdE6AGw8gF1TYS5PP8Wx5x5gxSlshlHgOheDi3nREtVJtjMW2/hVV2Jo+Pz6NxQKLzhwmqMu
iCkW+SJrQ6WB2aFq/KniGgmLgvJmnxKrUxEMiX089UUobKCuQYUbEKCTp4tDzwJu85LXfrY25nXf
FPdJbMb3wAic/KrN46+0bJ07r+1U5CLvVwjBQPxDxVO3BMXVqWDW5Mi9zejgKok37qey5DectuXL
+X18czDy+jD1BIBB3XVhh6XDS7rZTqgNj6/DBNAVOMmu6aeDfjlP2ue45X6TARg3BcalM+i3HMAI
ig8QCQbpAwBqaIOcHnCDmEkSd+vo0hYg0sySwQBB77yyfdl7/YPpdTRKgCiyG8uh3ZNs1C7AYO7s
KoD2X3lVvioMx8ZeGwj6AXYIlh8QQEjf4BaEl22Kbyg1vZr8zjEAW1UVMVMVe8RuSosFMCMI35G6
JARO9nSxQ2LCA2g2ImFvvBqLHsg9uYWSdoKk/vl93ViSCdsg7iVAvt5BVC3NMmjJDFBevrrxdaub
c2jllqWw629YuPKCAHsCGnOMIgObV1Ifr+qKpKcE/RLuNGB8W9N2rRa3flZ7sz+m02ExjTyo7a5A
i6wz+l7tmAGZqXUo7bHYpZj3BzpxQwMtsV+8oc7vVxInfjs1rU8NJ7/kOrAHAOEdLeYCbpNsBukq
dydfI+QO8FFX4JX61DH7ScNIvO+CUR0DBPGuMPLfIxpXYBIqFtSFBmSBYozWxnupMvfLqmuAFyhq
44LVmKlZs2S8bIUx1WuH+95cfM95+5Q303eDgJhzGuyDCWMTWkN1U87Wp3FOg4m4N1XO7jMLiH4l
3RV1Mfi8MzEhvw5+lusPPO3vi8H5zNoRMMzWx0M1BDI4YlTFcW10ORe+ADIUU15J4xtxDS7obs66
aCg9QJECKix9Oq9OW4oL+BCgVruGh8Fw6YbYZpmTLIaNd0rD9nmSg/t8WDGdS2iruIybomwbwI8g
uRMQZKd3ROuAggJKN0QrjYPxKuCAVzp70s3+018s6UiOdBfrgeR5TSHHBmxw0bh+CljabFKNTm9d
REj5dznSzrkr+t/dFGK8IYk6nj9VVqLywJtbBj/4H3RamasbaK3z5M1x7Xf6Q7W6ewOsSlr+8fBK
RM54FyC4AsyBK+XjgImbuFqGu94MRWRl05euzb9p+PeWwM4U1FE8jjZX9UcekVLTZjdM6WDjOTRq
xveUcALAI6b7i05UVmzDKiOKMhGjoaETxJmnGlexuV2zEqF5iznVvdky/QbNE/m+K0l9tTrleDiv
eVsqcSzPPJU3I8xoa/EUKCq6p8R58Obq+byIrb1DugBooGhq81z5rDzG7YW5QgRzb/olbwInpVfr
WipKndtL+VeOfEboK9P7VYMRSpLqjmh1uNDk9/mliHsouxiCZhwEQ+jJQVuZtFt0/s9u1eltHWdf
bdLcrZoZiTTFeUnibzonSYqpgerY9LGJTXOS+7jH+I1GfFKnfmJ9G5ixOy9s84SEJUUEi9egHFjm
MaN2JajJnaG/TLzxum7qJ1iKvzDchMIxAzSVAOZVsnKLvRpOMcI06AY6pkirg88KwQFcdf7BFi3k
MkCzC4wIpIUQ3SCBcHpQrYWyxuRhRebI5v20tCwc6ml+SLln/YWPOBYl3dimM1iVLRDV9xiAcUyf
mPMh6xVZxK0jAka6DXANxN/vnuzJTI1qWaDcnTeCg/PVNGffQYr+vCJsaZ2HoBBwCniiA7v8dNty
ukw2WgNxVWvngZQo8jG+XOSz9dQ58BR1syiWJU82vx0U3sioosKfIw0i3ai6MBtDs2DIAejErtJc
t26t0u53ZQGuUZoV875PZx6s6/JKUrBD0p6yvSMyT7qz0GB1exvAlqsVLF3pXk728jtLE+8qA1yV
ImmydfcBNydoH95A58QJHT0OdB2yeIZ0FBhHngqAdpZEA4HxgkGvxGOqyGPLmAH2FDcSjaagMpAc
3DrpQ9w6aIIH4tV4sJuK79fBzRU3UiFFbmVLh2pYQAgIlDnGY99zkkenZ314Xqnkqe1/zlh0MRrQ
X2AmS2thiTsY9oJMV0P6RQuTBlmEG/zPrRGsvBtsH+3j7RgConfo90W7lgjX3XkYgzTOMg6+qK6s
I7t29e/nP2zzRFGFFM92vPfkFmV0N+RNN+HhPmCuJuhjhh7LladXAyBmwpHb6Yez50jK6OhRxSva
RguxdapBSTm5yH9lyGPP5NuSjtAerh0yHv+FT8c0EDIyyBOgR1Gc+pGmxjHwefDiapCcNZcDm2JM
edFSVxzrlkWiJipGpkDjIXKk0k7cm8kCD7WObeTE3eUEZjyTaAqvrhIjBShIFM2jI54WvMRUizEF
cXZPG9XM79ZFoDaepzacBTL9krvlNM5yd8Cra7Fo3QRjXSHVYKeNxT++a2gZAUMl8GqQbJYLetSL
jX6wGryUOjNHhr18bnRihprjsd157d7YOJRRUS7wEHWJTO+pFlQ2b+KKdw0og5rLeCkXP15tGhZO
8fFrBD4N5IUcKPd7Ag/4+yZ3naHxU65f9TNIk+z1EukAExu4qrBdt1YFgwKOZRfR5Lse39jw0pkQ
HJSX2wdMun+2ve7Aa/3HxzcPbgnrAXGeCzt8unlNgsTJuuCqDp4X71bG4Nn5Ad3adfRxQUjBC1xm
zJci63MqaJy8jNECXgUJ4faXVqf8vnS15h4JN6Iartrau2NZkkZYbg4qig6yrF67sPvk1W70fVJ0
D3+xJKDjI32FIMKRnUodz3OZcDgVR5+sO0zTGp85Y4DcJe78fF7UhgVH3wwGPzxE5YggJItqZ6ZV
kg46PgNYtzYB84snGkvrXRv/Oi9pw0CcSBK/H9lUqx/QtTnAwmF26xVI2mDIXIq/MKkQgo1Daclw
YFRPhZSrVTX1CkfpuvocxnYXjoO3Y/o8KuK8TU04EiSZOxQQs5VSWKEm4zsvS2+9ad7TNFW01W5v
2p/1SI7f6khbjSbEoBiPNFlp/u7jTOHsNkJWvCnAwoBramFKQvIPqYaYwlwhoy3ni8R7TezJ17Nr
J54PrWqAdGPbYEwFaBQKLOLP6flkQ5mOWjVh24b+Fe//OCgr8zfj6L0+r21bgpAyBSo8qLaBsy9+
P9I22qbF7KBu4/cW/Z0R7VPn9T9qC0wa5+VsHJBwDSLZQJDyln344HC9XzrhjQawp8S7BgW4/06C
dDxu3tV1bIuoOTaaKB+GW6fuVEB9m8tAwAgvhP165xSK0aH16sIMTM2I2aIi/eL02c/zC9nQM2QB
4UZRNgR4mDxgizfQYKICgLNHIpjYP+24fewY3Y2G2UH3esXJbGqAi9c43nyg6rYlVTOAtkvtfGz8
2mBzpNU88fs0ptHAu/vzC9vcvCNJ0gmNpZm48wxJulfd8aZ5GJz193kRG2baw7gcts0E3wFmG0/V
eaVMWGoOO+DQvTZc9T0Sw8TcIVD9G3U7kiQtpkjG2KkaSCIYHyiDBYqh7bzVRqr+v1uS5HlqQoue
mhDUVe0tWevrNgHbJsu+kaZ6Oi9q+4D+7J74/cgYOE4mktAYo0tmIAY5PfbPMx/Py9jUbrw3xRA5
Oj/kxp6YeyUtc1xTbXVCHfXLfL1KLO1Gt2efdJ/OC9tc0JEwae8oz007ZxCG1+AygNYrN4CPsjA+
KHyDSpC0c2nPPXQZCONjuiEZqwhllvD8WrbuKZhDUEFDWRZ/pLVMpZagDA8Rg0WCvNJ2aKAEdYKq
xr51gywxEv82HPyOblL4GhB1Qt3oCnC12btLkJcp3PiFN5rKKch92OK9DmYSsDQCjRbMWrKby2nZ
IQ2tw9SNa1YEqzZnYHmJZxbZ7uBGqWVWt/PUkJCkeXpR8Lm9R529e17Hmu3bxtF8wMXlGt4bbv6Q
J1b5WNCKX8f4Q3zk7Kz7smmrRWExt1QYFFC4JxboYsBYeHpNYJxZv3Zwzl5eY7Jft+unPAOibleZ
9I4kBebfASOjyF+9ETFJeVoMvsBGAx4Gr23ZU6MLwZ3HBZczXbRs9oHu8jow+3WYC3SqmTkNEhfF
66FCX4TWVo+iHOZn5UzRwVZ2fu/mmBusUh1UVd58KSr8OxBmjRH6cuaIe423a5zRCxIHqHoJj9mu
6+olJB35uq6G6Q/tYAVxA6ofnk+vgKxK/UpPLu3ZcIKyt1y/tupmV+ptEqBYdkBewwgcHTxcGr9I
ButXS+OrLPFueE9/dx7iWe7MyVVrVt5VGbcAjim+lEnWYQy+IGGiL04w62Z1UzPm7Ae7uKRLB5gJ
vU/AP+0YQTfoqlPdul+oG3smyBQRG8vv5cqJLbSiIhIqaFEGJJ+f0q6IOmQ9FOqzIQj1HXS/os1W
dCdJD7GWLZ63uHCDzTLFh3QiuueDbbh9GQcH6MIftRoOFNCGDXTxfHnHbGSUq9MvDR54vU6fkUZE
C3nZcD9OyOt5Qe/tBmbvQQ9lYtofkuTM/sqm0moIRWRUrDoNdcpXAwa9B1hlXWbA/fVaZ/UUNlG8
Hk7vBOIWtKIiKSTCJbnHC7kPlrSVuBOa8YOlIEiz9Rf4x9BejM+0amN/Xj+eL3VQjkF4JhCuURWW
bj8t0hjTS9CTqlpINFJtviiHQX8+v53vlQRsjShjoXyBqBxG8tTG9KBIizPhij2S3SGneIELfJl6
6V9s4LEY6XlW1ag7jxOs/dpUoPh0yc+Sz9eenjwlQ4tJ3LIKgR2lEPrefoq1iaYpikodUlPS2tKB
z0THBfBI66/cjNK0CU178KfpVdO64PxO2hs6cixN/H4U1CxJbjOzhTRMUhe+XXg3rp7tz8vYPC3T
RAcpQM/xqJZW5BqT3fERp1VR70DymxYInrE97T4uBfkHAQmgG9BB8RVHK5l5OXlswqA0KVvQUU07
mLHDrH/8ye7gaNAOS5E/9DB8dSqGTmbmdqiW+HWKbtG+zlcfpIfRnNSVQhE2+rCEKPEgFOSDSOSc
ikoG9KAxJCmRF0+RCzUts0AbMMA0RBvcgWUsu5gG5CQWw2L7okrhdVbTTNOA8/yDM4mIRfCiwzAC
WgvhXNGAdvotGckGRFQ4w3X9mVoPfa/o/N3SEdQiRfMiIMTRKnf69w9Gu5oNgSUeu7K47jyW+5OR
Zbti6CyFomypvEjvgO8NjG94q56KSrKCsDSBLTZSDjoBt8HV0tNYcXrvrzGy/jC7cGYiqygvyFwK
SuNGQz7E8ybkJ+qHslnvqJX3u4EVV21mfLg14lSgtCyP9906CCQovf05zQD+Lb9agE/66CU7FSKZ
CxTBWjQoQIjXf8+t7waQlh2VKmzUqSAE3gM9jm/Ns5KQrs+6QStxQHM3LguSPPw7eGytEExXrV/B
eDQO2uVwbYD6Fi/zc056J+CjkweJsXbP51cshJ06UTwokNJAFRavfzQEnmqLMbKlaAuxYnRc+YAL
rAN7YqrwdUsIkOYFRasOrZRsV2v3Q5+2DoorxGU8mDrop4/nIcsDG7HLh9OBAtsI7hM2BT1I8lvJ
weyv6ZQ2GqmSW31tgSVdBOc37f1thgTgyaOHAfxnWNjppglGspGuOEHaGeGYf7aWb5778eScEGJR
UN3A4r8r4eTAChgTHeMoUz/tFmr4if3otkRhLbaXQiAGYRsq49LRINqtZoO5MHwOfAlr4zv0rX+p
NRXVrDDm7/QM3v5/5UjG3miBDmBNkMOMF7sabjnoJ8h0Vy0/zh/Npj4fyZGORiuchC4eVA285eAP
1y9rW9WF+D7uxMG4eMsDdgolAXlkuacYV+MMtrzxBjsB7qMNtrZqbP0crZeHRl/4roJbu+v5+kFE
B7gpUaQHOSQkA/RIBoay3cVbx6SEKBQ9gA9sxjyc0zE9xBjXsm7jol+Nl26izqfzu7phsyAWZXWk
vkH1g2fSqcY7ZrnojbC+9hz/rPP5R4yXaoTKzCPVtCdnXq8Xr7qxZsvxy9T4tDb1re32H26NOF29
ZDhn8NSTvMDqncT4vPQYnmkTcA86lfVc5DT8H9K+q0luHcn6r2zMO2fpzRc7E7E05braG5kXRktq
kQToANCA/PXfocbcKhajuLqjt47qVhZcIpF58pzrQ146GA7Kp1OSYiHZmykZT12GC25gOiRG0awz
8emBZtdR6t11U0t71gFCGqjWKUf+a/JPQjtj6ApNzVI4/66Xx7TM+lDzOvdPuMVTK7MLtCe6tHqJ
AVmOvquBJfGtsl2Dfl7OGjR5Jp+Nyw2h1Px9VA251RZKWfvlWH1WBQjtxy/CUb/87oTBCl7PcPJA
8EPd/nw3KoCskTxBk2ilZ8MxUSAJWaWM/HbEASvAUKAPzkKf27yyLQyz69QKqOws7uNDa8WA5BfQ
gClisZbmvdwBADZgSEhMg47Pmgf3BEIyeK9iB6D4cmMNzo70bA10demBYcOGljLKWIAVzi+tNs4M
HUwAtY8OIS3Rt6x6FY2FLJGyckwvQ0MYwqGZMgEa3nozF+wNAI6biCr8WoAga8wa0GA7zoY5LKxx
lDK1WWtGMuYsGXCM8E/G1FHsuSY23sw/9ZLYMeHY3MK6yWQUm9tBAYF7HXStj59dJ6iKT2X9uTBY
1Dc/4jrzZZeGSgIRdyc0vaD1PCSlITlB79Eg5ytcD9oi7NxDnve+wEY2lBcOydpxbMC5GrDkawL0
vUvUoEVGnuZP7fjgVuqGyy5USxrFbgQEf25G4N00QP5ZNWWQd/d6yYKs1Ta92KjZjso4KGyIi8pN
XGQBF9bRFVmUeEeQRhnee+daYZnyoLclsvJQAk3SaEgDOh7cTPipFvu8YFFtgylJpo0fu/mxbwk7
FKn8ogDslihfXW+fZzzQYoI839cEzaUcUobo7NklrfXJql77ZuOkO8AjgVjUtCTQ2JE2+0G7d1vw
sMcgu9Gh+Ej0oALTgJE/msNL7N6q5DXVdimSV4P1prV9lBSvZgdS7mYnisdevuTqhkApq9af2rYO
DOfQ0w6Bn+Gz8d5W72O0RjvaHa1+mhXxW/nKFRxhfmiUBFRFOlK+cZh6ycaNv4+QlDPsn9zdjsYd
VXcj1zcpImUw4wXID471d0tSgH7faYv+M7CwQKaDgizNSoNGZUFVfmo8djC9MhwpvUffmq+5rT/S
266mfltsIHYK0vTORDpHjr60DtRAl/0XYbkA/bO9LBXg2JFWbTuf6DvdgCtQtma+oa0WuOTInMAu
N2l8B4aZO5lv+z71Kb/tWaiC0smoaFglrxYWP77Xxvtefe7ZjVkGqvetqm5VutUrsFZ07SGlVdB0
N3r9mDS7tkOjePUkTTewu4e42yZeEyUtdDmVB7PVN1Xaoof0iz6iDvCmcydQ6XPWv0s7UuIvar7T
nG3RfyTja9UcdS8cmT8AntocbPqUkMjKH3W66UrHr5FLFlm1EeyrxBuck28cPcissXFss8hS9p1k
funsC74ba+E73k0pRmgEgPuyu6vNvZNDnMRqQhcZljK3A8IHv26+Wu0dRa9Yme4yT/fl8GX0PqoO
efLnnBKfggRUkkiL7938q5VbUV1mB9euA8tSXsuyihTq+NzyADyVB13mu9qI8sb2Y5L72N6b2j50
3mPKMAVdvFGACEJbYDCCO1rJ212mFlFjWhGHcneO3rjGfqBq43eFeytrgo+QZi7NDemwSnbkxfd6
FVYoJYyeryvf9Fg+IJkTaXyHVhmK3i+bKCsh92X8CF8FPSo8hXCJ4QKb3V59ohMk+JDJ4UiVDh5a
hIzhrrPtvSzEsWvGSHXqlct/odgyGUXySAe4FAig2ZXZEZFk1nTDTExn2c6kISlvh/4WbX5gtPLV
jX5MuW/TQGtDTqMh2/TfnJWQanHgQGUjcTo1uc8Hziqa9IUGJ20kSb3nniQ7p5FaWOclB1AxNwPK
SRf7mlGu5XeWLj/gG6Y005SAmef3K+h5QqQS/rtz6L5029fUTUbU0+293tQ/rkcnSzGQDtgYHghT
E70zW19j9HpCi6T2sf5+RoG6EzLI82/XrSyFDKdWpsk+CRoV6nZGByZKP8luNffL4Kxpa82pmf5x
p07ZMGQHcLXO3znSIongHPtUk9bRTCHgZRqBaYpbNFBPE9lQ0JGa9IcbW8kxFcLx+zh9GRN98DvK
upU39/J4kdFy8fpC1mk2q6alEOZMs4o+7giN5fA1ayNeWjhQgrumrUMFFK+d8ynN+2zMkxSBS9XX
7sZR7B4MUK3iM2GvhJZLgzm1NH1+snhZmks9TskUThgt7pz0MwgR3q5vkLXRTJ+f2EgBTUJbNmyA
fRINTGaFuzGbWhUoAEXXTc2VXH5tFZSnJ4FWZyJ8ni2Om1kZ6P8wc/Ci/Fjd/RKv+Ui2JoTntCDd
dY/qbg0ltXSkUbGzwY4Lr3YB907QgC4NjkeAaJU7BJlbPMH340B+AI66gl1ZclxIjiGkBVoObWCz
jcGrvEKoBueZDtYdMj25b0nGkJ1D2yNtyYHx6sCaNQbYhQECMD7xNgAsAWcyc9m0GyjUkFntD5mJ
+ORIgDTx0NbeumuETAvbEVrpNvwiEpPmBbN1ohS81NQGHosht8p9Am71lR0yYW/O8z9IFqPjGnLz
6GG/KJwNVoFO6AQmJrJ46EVlh/g4bOwN1QMlXBOVWNj6SP6hrQ1oVxscE7PtaGRDqUq9xtbPMuaj
2muGXVZBnTCndXR9YNMizMcFv4f3oYf0/sXFIprS0TPId4O4Jd1Zo/od2ZutyYydpxQ7o2/9VFcG
X6jmyiNrYUtCnRwlGvzDCOeQVNZpbTU2yIV0+oPexnhZeRvXfB7b/NakVhCvaTIsbcZTezOPhade
XFZT5knq5pvVVEd7HNCg3D3hAlmJVZZMIauKsgKyTXjXzU6bys3UiSkOttlmNkJ9s39Gy7j9IGU9
hLjGy831JVy0Z01uC5rF2gUhjZvVaI6hAo7Ern2lZxvFg6yrZPsp737d1NLGRPoM3csAvVjoujn3
ydLIVbe1sVuKvoh6Ud1kMdoNxq79ed3OtMFnu1IHv87kN8BP4VgzO0bTOzJzMaRaUTMfTyIEuGhC
8UnRvHp1xX3g0eXKNC44ER2pH+R9ppaDC4otN4uFHCuc8FRyFMjTQXpHmYPjZWUOF5YLdlxAIzX0
GCMyOZ9DBfReemZwnLihaTaFXQ5bVcs+E0V6QWV23ornWlgy5FsBrppSrgg79HNzOs4w7wy8N9sq
1yMqG/KoxS7Z6DwmKzO4ODKUYQAzRuUVPXjnpryGesz1euyOMvEtC0imJsjHl6L/TW686bpG97yN
xoMpRQPgxrmh2KjIiMJ47bOuAThI9dU1gYGlDahhsiDm6aEYM88DArAPUvQRxRdeaMcxzVF8T5N6
DCXAzbvKluWxypGxuL7rl+Zvaq0BcnZqfZrvjKIo1F4QHY7D7nyVGhvFQkkjQwAC9oQ/YQpvKVBN
gDIPEI3zGcQV6kkv0WqwO9x1ApSh1N2n3T0IHsLrhpZOFQIcbHWcrYk46tyQXmoO1UxMZNYlr23f
7jwmVqpzi9N2YmL6/CRQtN0auhapWvsNBRNEbG0z+k3yeFMoNLo+mKWzdDqY2b1MwSyZ8hKWRAF1
e5AHqeMn3ftd+dZf2/vUzOxpZFS2XkBaBQPqyq3n6o9p39mBhijesekWodvBo+O3kbE4sqpiy5Dg
YuYai87yrIIhSEXHDZKgsx3S4QCSGPJgPhFpRPQ4EgUU+jruF2vOfnmL/GFp+vxk/eRIUoTmEts+
udVFHRBk8a6v21J6FWikP0zMdiFgZEVfJtiFFR+SQ9aycS+dst5SybOgB/AMOSUhth6jfA+ETL3N
1Zg+AXNhEzwJEmQWbRPRmIXLCG18YP4aLBrYUjE317/o8gb743vOtrIx4j2gCnxPqR+p7oZMyTeF
/HndyIJvQ2FDx6JOhGrwNOfzjfSNLaQNN1MC82YFo5Tqlx6A0VcVsmmFL5MKzBoFT9M1ZbbL0aEd
DZfD5At+XX3nhkHuhb4tjoxc3/aPAFK/q1L5XlZrXO6XZhyMDw8d3QBHHfRuzs20/QBoB/Si/A4S
J00qwlZaIVjIV1zompnZxRqPTcwRPCLkarNPWQ+6nM4td6lA4u/6eq0Zmq1XLDrwc2UwhEe/T+v3
IT4oQBr/CSO4TZEtwXMAU3c+aWj2HNW2xKbo9folc40fiaohYar+fmMnFufEzuywa4pSmzJF/gUM
RC+581JV7W3prTwuFmfsxMj0+YlHGRLIuafTDrf5HcBZu5LVoQcq4OtTtnSOcHqmF7yDmG3ergF2
6Jpja+HVqd7mxRBU6c/RfjFoteX9y3VTCy4SoLY/TM32Gl4UNKPNtKVrju6gBwIynz9hAY9oBFao
tBv6bMqqPvFKaH1hXTrnxyjSndvq6X9oY+bdSj56CouxLJbXPPdYF6s13q4PY2nlkWEDUwJ6kPCg
nd3QxC3jmlEHh1JWn5Ws/Mq43Gl8jQR0YT1QW1Un3C76nC4SDhb4OfqOYj2km5Y7LeZa5PAk2V8f
zDQfs1fQVCdGBgWt8N5Fe1vh2bRMTVix0GKit1lgpHEDoAvU46Cfu+IAFh7kmDdcdeiERgVXnVUg
uyrzWtHUDPdd3rymearfdpYmApBbettWlv0mtdJ0A3rVNW7jNcszf60ZikHsBJYNi4ktL2R6x2Ki
3cQQ7twRELHfkTJzdrFYjbQWlhEPFbxWpmQ3Sr4zywVi8aYscCGBKvWNkHHTiDWVwYUNiaZblEsm
xlhEUrM3UZIPInU1iB8ZgrQ+oQr1h068l8O4xh+x4I7QmgjUwtQBgJ0/G4xCS3QMNQYqh0Jzn0uI
6TwUUvLAThJ5wxwBOF6exlZ0fY8ujA8ZB6QdgL9CWmz+5iuLxLOrXGV+I1GHGl89l+0MsKJet7Kw
UOhcRUJgokBBkm/m/4SFGEWlsGKjxIkSsw8CuhUTC4fNA/wf1I2IioCbmF2AUtENYemId7vERiXO
qlTfMnvLL60CKT5FXznbS/N2am4a8ckVlREUmboMkV43QCA0aQNA5X1X312ft8VBTSRwUyiE7pDZ
oEZwgilMgRXNcJpg1PrPWWl/Qhgb0d59u25raY0ME02F4Ac20NUw239mYwMV2iJMlhoNelTWtV7b
/mcmZtvAQEa5ZDEuKb0Yf9AYtgBkXLmklhbmdBizKetsyJ5q5TQM5uLNJcMy5ntWJSsrM1fPnB55
3qmd2QaQfdl5SQU7ItI26uhT1OHf840dmj74Xt5ARuLSwAUGJFx7Xy4u1NSajRMLaohfj6WTrUe1
VlTpNHkmyR1f5/yYNcPzn1ipExuTzz+xUYoYT64cV5eWlhxsjeSo0zWh+sWVOrExc62d1Sq9ksBG
Tcs7RXvg3ngsht+HVGOd/rAyRw4CUNzwoYaVRDqBrrwJcHLla4Rpi0sCzwZOKaiaonnhfLpkFWeF
WyF9mxvtq9cYd0pXrEHbVmzMB+L0BsLVAQPJ+E83fu+qp+tLvnCN4+b59xjm4TAdGArnMf5/uzeK
oG+0e/BahAMwOSDyyTPcfcONKbKVZPvSJkBoDMIkBC3wPjOvo6R9odgKrI5F5WfmDYiZ/I69Xx/a
mpGZ39Ea2+tKBiNxCoABrZ4b1QrMZm0sSyt0OpaZ64G+fQqJC5jh7jtz0hAhuX99IGsWps9PjqUb
N4C21dhn1fCuAWGuxiuF4UW3hmY9hFXIyE2ySOcWENmXdj0dSiTp40c1Uj9yEDEzgDTU+xYQNcsf
jjQsA50AQhReH91SBITAddoGQCFelM30rqJOnk1FEBWuM2sCg39z0XQ5Ji8ZWeFbWppJtPyqEyAD
2fx5tJW2QrZUJsxPEImj+hiIfq3BaGnXIQONTMbUbwGm3vOphPJQTZTUw23H6xsxQoZxyLZ1165E
IksxwokZaxb4m9poOLyAmSSN970eY7ogsFcMe0hyrO2OaQfPXjRTgKqhSmugmjqna2iUdtCraYVS
EbGf/DgJv5ONF3TWDZRoo3K7Jh21OIcnBmcnt21soxkIDKIbKyrRNgwC3ki26kpgsmZmdnKd0YtN
k8GMy50XYZS3mTGGVrdWflvcdBM1EZKZaKWbT19Sll5MBmw6DjBnD6haUkTXj9C0py4W6MTCbL7I
WNteDdig71jFq2yLWyUXn1rIPoRcNQCoc76gddwJ61VF56VdCFQV0EbTIwZdguebPUmoS6oyZejc
HxiM0YPearu8YOjJsqsVR3FpDK8xUCmiZw/0MXhUnBur9ZHadlYyhMW2+rUxknbHM+IIH2eBlAEb
Oo2ueN7LHQKTgMwBngBqSvS8npvsY6DXEXYxtBAlj8jOJr49jmFpmGuGLvcIOP2B+EY7pw7tBm9y
kicu3vSSoYm9lvkFG+5l6v2sOmatDGZBA+XcyCy8q3IyeBXpGIJX82Dnu8zxsygO7ec2BIgGdPQ5
QHrrynPTJJ3vzsks2nzQuTJpncw8IigCKjVt8V7HFeYgTvZ0aD0rRaw+mHHBQMqoNd+qWiMQ/YoL
m/tVXtIb2tR24Wcgw1xLzF5MNVKlaIWEe0aNGoy9sz3rtEmLBzbiWx6bwP22uU2e2rzs8hXvsmwH
ekWAvUPYQJ2288mSYlSOBo4B7qMwHUP3zkgVDyrxdct+l3kRaE4TKS3YQU7EmycrcicFrExJmxDR
NFWePOPgGc/XHczFOZhM4FIDDRV8mKbOjx40IBA1YG00d+tZ97heQYzw+60C6GRGPscB+ALpWXP6
EicTRsDVQ5MSZ6AyvD1FM6I2oIk0VbelssZFdrE2SOycmpqtTTrWYMXPYaqvigZgGeMTS8TK+i+A
X2FERxYJqSooWszr3Rbv8JhUYcTckgdQzZigk6iMmwQc0dQ7FltwuwZaIPFquO/Ho7AayHblQRms
4eQuFm8aLNbPVVEPQK/HzIl1KnykQ4HG7oGQ9cuGtYGsk6Oy+pZYNuR5wHThgQrU2vkCmg0ZRSUH
hI1xzANSTcQWWUrQc2mUwfUNOfnDuU9BkRPNYWgpcS6wcQl6SMyit+Ave+uAx4oNYrz8AXDjJ8Ci
nlwlX3mwLNszgMiwkClBGex8aO1YjBlmD64za4AiZ1JF2REYlyFptmpWFCIksrHWoKEXNx6OHbg0
sHdQfZuih5lVNRMqiP+5L7gxugF8LLo/ycDdHK14JQrIclyltbt8EGK3AGHwr5HOTqHbeqmSMROp
wTFWb9xm4PuY37mKlt6B5Li9l6K1g8Jw8uhPrCgg4khFoc8QecnzsY6Dpgg71rB5Eu9rR517zr2b
AZWPEDqid0Ar7q7bW9qs6ImfYloVAJs5Wq8YDQo63IYBsrEj3pfE/k6btfKcNt0l8216amS2gBok
+ITQBCYzlOhDltDetlT0KkDBJ0yhswkl5wLSRWu5+YXGSdRsTwY3O4l9MSqkcjC4nDr6HZCJSeBp
LD0ILkQo67SKeivPvhpFNwQISNyAJBCJAnOvCKu+WaMBXeBcOPs6c/L61KotdKliGkTkfDejalt8
5m+Qsd7kwe+r+Zybmjk74CCTVLNhSqsNEghViUrUSFciqYtzCY860ejoaEmdaBVm16GlCCRNCRxd
q0FcVmcQWCRt+iRy8ZRwuoaDWNypyPqhEAGEEXBN5yejGLuiTib/bXMXCtwKu4FqXxUUJF/jM1zy
cqgm/dvS7AxyWk00AUjY5x7tQzVmedQwkHUq6kRhrr8krc3C68dw6SYGMRsY2bVJsGeeQ0M2Ykyg
xo1KS4X57Af3lo3jl+s2fpGynh1DhHwTzwasgLkHBPDnM5gkFQile+Q2iBqLjRgqvudOR79XtkFu
qE26sLWyMgAHfYvOHb3c9SXxXle+xEUYPH2JKX/sIRhA/83sTHrEJoBUI+5kmuj9tjT6IAPTSZSM
0tyhnIVGr6wzg1hoyaM1jrIP7A5sYz00PVcuz+X5QNXQxFqja9KauyVIqwkXamF+j5f2lopR2atj
WkRJkxoRWCaTIOmpEnQpaXYoG5hvhUTP2PX5uLhnfqnOgL/G9oCiB5HT+Zr01BO57uEGB1ohCczS
uGOy/GTb/c+4zXqw47svllO7Kyf34izNrM5Obt4ZGWCAsCo6s0M02x+EVe5xS6yhApcNAZYBqA4I
nefBX1ybgyxtg0GjgdKtSvBitPMExCUgfYmuz+SaqVkwW6YKJLxMmOImuIHBpe/l4mBpZOWkXl5m
v+bujyFN3uMkPmd1246xjhgojvU3i0lyFLUunvhNWw/9vsxD3KjQnKI6j2psWgCAoRQK9F0R6AZL
Xq4P+lJbYXqLIE7Qpm81oQbOv43rFiPS7zWkqsIuFMI3Ur8ffQJS4cB7L/buRq1DFo6BEeioPQar
3SeXs46nIx6RE2IcmmpzzMIA/BvoUwZ0r2XgQIAelwkGMNWMSCJ/m+x8GiKcBl4SENS05g+8sZHu
kDgIyZROfe0tGVg9euVa4/H6lF6OaDKD9yN8E8pM8wgs9gRatUsX7/T4duLAa9GjSLu12+zC4U+D
gc9ATRjCDxc4e80qjZp2NvOtyoV4IWKfkTQf10ey5OAglYa6BnAYmLW5QCUcqSKcejJijo4ZuEb/
RMvu1SRj+tR3tvuQ1EMyoEEcrcWowOYjBJKbbo1hQZu8yezewYQCqwAH4uBpPvOzZgMOWG9ATOti
M6aifBPmeGtV3l0eo4tt6HYVz/Wwkvqmj61Qa9V9XvOV7O10rVz7DrNrZ4DUBJM27nTO7WTLtG2h
vEHdGMeYQ+bwLmm8AbIrpvK71FPTMv976Ej8nB/P2qg4yVSYrQC6rRko5gWIM8iam10aHYoHIHWD
atHkB87NmCUtSWMhchDaS9IxdoP4xYM7gEPoRSnDwtUGX09HFqLbYq0L5yIMxBgn4T+Qd+EyxWP0
3LheJHknGszkCBb4Bmhq39TKp7asaeDJcg3au3RwkPEHNx/q9JcCG4UeD6KYbhTGi6PnNs9jXayV
TS9b6qYhge5sAkjhCT8vkMSFOwkD4H7sC06YT22rvh00tXr2TFode0CaoKXrAKSVVvI2MUv1yRxE
fd/aahlRUtcAHiGa0dvCu2W5Vz5dP9dLHur0280mvOjNKm0yfLuhBzOnbIA95q9gdVpJqC2u68kk
TK+6k4vOSiy0VLnwt/3E4YdcOoorVgjAKHCWUq5cq4tjAhc6KCtsJDPmUJx0MPOsHeB1W9UJGs6j
TLcA7F/rgl42MzFUIbkGBpPZeSwqT4VarYO++toNykFuysyOiPPb4Ldp/6Cn6V9mZlFd3WflqLgw
09GpHNE3mT8AoQh8YvUhFWMttbV4JpBWxgWM58MFPSFKfbbeDB5Dw3N6p3ZDlBPw9f2JTeeBNNIC
OgZZmGlmT3ZD36GVpVPQpu4Siz9UrpkFUL6c1DH1tZh4ceOhMgJ9m6lrfF5OyQjRmWIqGA7uXjBt
pJ+Ujr4Rw/ra/P7DCyyYKEnhgYU3kXUhKJqykRXeSLjfdXYTOFLbN1rLoutzt7A+MDINB+kkLNDs
AiToXoqLEvzxQoqHsZLwEeQ/NDG737SxrQFDRJrdlWN7oA0tAlAc1ivY5IWBoAkcrXpTLQjXzGxf
E6hqayB75f6gt+jABV99+dvs7lhwBF+IFFAGAmfCbCBxXSpj38fcV8V3w3mJwUt5fTEWXABqhAYY
a1A7QxfW7K5U1L5VU44xlOQJCmSBiCHMrqzRu17OFNpCofWCKwqNqRdM1Yj8Ga5DSLQq2RMj301r
rUxw+XBElDolsyfEDah3ZpeAAlXiCvSPkFyBaonvcaPf4HlPfXRGbTVN0Mm7PY2rjQML47Inlp9f
ngCTN1seZ7C0OjGxPG2Xk895isp+2abe5voaLVjBgUFZyjMRGoNZ6NzZSPTg2W4CKwN4x+OMvmDP
rLVATOt8HhEiakEVB9EtTiZ2wrkNCtJyDUUv4ZOGgZ8eOubeZ68sjiMYU5Qf18dzHp/BX+IhgcMP
jmbIsgMlNZu1XCG0aoX91YwFcNAGqmBbpjpYMN1HudA3kezwHSgYX7d6PsILq3NwRAmQv1tK+2ua
3Nh5tbXc0U+Rz4i9DBRnb79lC/UUHKpJjh1hKIpwc58NGvS+G7UCVWgbNPCWFdtf87gyAwWJnG3h
ojxNs1Xi2NnLAjOJzYGGD2DcJu9qzyW9urZicHqgY6qcdt84YIxJkSsBo/IjOgF80oPLXMtfsmHc
c5A6ufYTWYNCzuZ4+gZ4wU3sjVPwgq7i813k9eCUa3pNhiSeqNplYMDN2/Srwl5HvHiuT/L5sfg1
XNDvAuULxCuan8xZRObZKbeclIE2SCPNA21U7cXz6m533cq5g7y0Mn2Lk5sesE4IkyYM76Eage92
cAlTD7Y+JPRg4XXY/MPcf3+X/y/5qB7+ceTE3/8HP3+v6oFnSdrMfvz7ff1RPjf846O5fa//Z/rT
f//q+R/+/Tb7zitR/Wzmv3X2R/j//2k/fG/ez36ISpAXD4/tBx+ePkSbN78M4JtOv/l//fC/Pn79
Ly9D/fG3v7z/KLIyzETDs+/NX/750f7H3/7y65z/9+n//88P794L/N3/fucfF7/+8S6av/1Fse2/
4t0BUljEbiZClAka2H/8+sgx/grRUzCkgK5Ow8N50totK96k+DPnrygiqjiLACpZqINPkYao2l+f
adpf4YcQVSHwdSB3hi6Zf321s0X6Y9H+q2yLhyorG4Gx/KpWnPhPnHg0uYMHE1V9AM9x/M+3CRCl
aJnuEzUUwFLk70JThn1Ne5sElVfZil+NMjm4bdfsHKfun9JCLY4MPYu7gaT8JRlbg/tKlTn3acKc
T32BJJZfCmhiM7vPk6DqZQrmFAriLDAy0agr7QYsbYnBN8xQ4nTHSgrhSBPkppEAju2YMk3berF0
jpXOaRaYHkEOrPasW9VKh6MsiBNQnemhKiei9cG2PkZ38B7yhCnfJSmLt1od+kPdVGRDtMGIkBl2
osbp8z1667WHovPEPm2QWGuYW/iGA9GLoOMuC+OJJNtvzEaNlMEuDpWJUR9V2unHnrT8kbit9UXW
NH+3urLLAnCWevc2Z8VOTwr9Abq8+hMZFHOfKyzZW1r/ihhfFb5pFPEnvXbjI2/t5ECKzrpHklrd
dJzB1TmSKs955YBot+74QVqJ8lDmwjpgZvit3bB8WysN2TvmOB4GkN7cZ5Vs7limFRupGskbcr5x
FkCSvAuHKqM3Rk3AC8IbKHjoioTisYp0IeB1+l7Xi+LZQhE2UuM0OQAS290lkFAukLau9YDZ5rBN
Ez0LO4xlk7XpcFvb5Rg5LgjWgEgaId+XeBE0ongUj60TsKT4qir1gxx0sdVKiL6Opt2EDGEyiIzQ
uYAXCNkiMW6EtdqCXkmCHT90clMH+b9TRF5ejxuVdTmmhtMnBFtqmIIWBl9gGKKmUTjgSW6yEaOw
AwArySFHg9j3MZP9gXtVjYgJzf5BoXSKn9s1exvduNjZzIjvKc8qH1nAWzxxNDRLUxrq9tAeKl0t
QpIDLZk2fRUMYOd+apFO2RX11KrZqRPdXd09sKYuQ0T7UK81FPUBxFcJ0N1VgzhJgRxSqRiRtAb1
U2eNffOYgvuC3Wtaj+6XvcNIlX0trMYTZqToY8ydL4WX2IyhV5orWRcpiuLVLCC6BpWy0BxZWmm3
NRoToacqASjiNnAcZY5T8zRk3TBmNza0W6j2UHvS2XVIVYRgr0336MerXpQS6QozoSbAmUR7zRWn
fmxRJHpxqcQxocOwd+2s+VTKEYQgvaV6D50VFyAKG4zvIIDQvrAUWEgXwiFBr6XuPhek3lRuzBMf
zQ78puOGc4xNC2DdFvn5t6Ln3WGExF4kcnO8s3pPfwDujH5BYNFss7pSwMze1WogAA57GBlwo4Gl
x2gbBz77rpQU9IJWTVOwCOYqvycKVdih7kd0yZYjegKqhoKbqnEH42uXU3D31S09jPlo7luH1DsH
qRgFm8juN5J25EDQY7sTTjI88javb3WMEIonLD9WVJQA/pISfPQs1/dGY/A91ZXqueeqCIfWBN1W
Peho0FO7V0uJieE7uqC3kFSu9jmYw7Zg5EDlphnrey+xijunVasoy4jx0Lrc+1QDjQIOPFvhbz33
jGSn0UnoPs9ToKaht8o+wKwNPr5Cyx4l5NUK1Msp/9YAk/Clz7QWcsSVqJ+dTDdDXLgyAaViQX6U
3XRtq+0IiRZZW6A6QS2726o5acOUxypEGCwLpJzgwLOVqFIVcZc6afqQg0rw0XMHGubgMwRSx7aq
W9qVoCrsmTRQpnfTSRWR2kXYQxVo0xgN/WaUPN7XKs2iFJqWN7Ga5a+VmXQ3OZCBuzSRYyDAS2j7
CWnMF1m7NqpMMbvT9aEHblZX+LMaD9azNlox5Lsd6z12CvUwpoBuDXFef82NkRmBYbVp53Miqgh7
yNsbGbV3APgYBNcHzltiGeUmK1vvjiVEvBlOih5W1pg29HKot+1Tq/9eKZa276e2tS5jyRH1RmXH
JMTwQMpd3I8Uz7+qFs4uc+v4e8Vsvs2rAewcGVYwwNeHyE7aZuAQqJmaHTKw5IQFhIaQOSJQgtJ1
QMIsvPL3oNQZNwCWmGAfYlnhTwzHPmvzLGpdVYDoM1N8OjjurecI8yMlYPnEn7B7NUvqzq+7eLhD
5Vu5YdYwPCZJ7723nRq/tlVRA6uAjr+7fhhS3GXU6wLetOqPKmb9Top0+KKpsrwnhqNoQd1D7wd7
sbxtBvQ+TuR7AAFwdBgQD3zNedw0r4XiAceZFa089KnIP+VFV0ZZSw2I/Sp6u810HaSRZtM/sAFa
3abOtFsLQALAWmvzVlis3qSeBRx8SYQSNnpHPLTDo1q1x2fdl7ZIy6BMY/WuTiD+7cuyzqNBcc2N
IRRAhmrdiUGoKcz3FgK82yInddi7fQ73aSo3NkfvNrhmbIzFNkUC3U87fnVGxdzaLlesYFDF/2fv
S5Yjx7Et/+XtGUZwArhskj67XHNIig1NigHgPIAYyL9539I/1sejsqoUnvlCnd2bbrO3K8sKCeIE
3HvuGQQuSYfh2jcknasSErFJe+5DKOv+EeOQQidwvYrg7M95eXCcRq4tHANWYcXtmzu78ecy58j/
bdRSw6lH5ZupqqJHJDZNmVcOwRYSWfIWTaTK+jZXNo0GHMmdR8wJlpl5Fg9aZYWzwBLMLfIrUJOg
pUV4YOaG07x3KtFu0GDy3dz2NM0D3YCsxI27YTN0S07Piu3gNvxQMBfDbd0p2MFONCUcDkscN+IQ
iak/1GUjDxHCudaiNGzrLoOz673IJDXqoA2aSppSgPxXpiLzNdzkvU01usu28GvvipDS3eqobjMw
hussxDh0QypRwmEpwi5MSrFyJ7yAbj8OJ8wwihMMHPQG7yBEznYAPRsNVA1zK9SeqOP44ELg4zXd
Kuqj/DCPXn83DTb85qIZyQIMIRF6JfvxerKtbdeeQ7u5T2gHvMU5BrAqJFfwJM1tNsLSe0mb+jvs
iWI38SGFQ+JdTfV914FanCFB41hy+KivukXAS6Y3PnkjRvHdIgs3BbmN7ogCqU6Z3huTammqhOTu
U9eNeWZQCcBMF56MRg6vJMRJQGvPJGXL5nXlzLBtwOaehgNSHUeo7FfMzti/NJuzcRqmq6ooWmQc
N/ZIYdV3zHmpUlR3zRMiqszXSFsY1YJFmNpSu2tSRex+JkzfTD21VwAPylvHSJQscHDIFoY6N+lR
NEFoLZ3TWC18XRU+v4kWvHhR7sJCWAgvvuvbKdj1dV9tQxONWcEju6c2EpkHpneGRHphk3Ks26va
G6o36nCWFW3A9zVYf1v4NtDkbD1+g8awW+Egj44jj8/iJVenXW/7FSwU/U0AwOgwsUoiLK0PcAT4
7QtZgIAXYVkevHpUWdNXITxJYeykcQFr4XjBemHxBCtXgmDkmPWbAmnPuCFDtx2IxinX82JbW3Dc
l6jy95iLqE3fS/cFNO7u+9lrG+RA6ZCtpc6cKX+pM6VysI2bEkqGsP/RFKXe53Au3/hOS9e5a+Md
Ez45TlFpV3IkxToQUXtDdefuRl5PSTM3agVaiFoZHOopzxlPS+PQDEk5S1oPMgf6Sfy05vLsxMYi
hGtUUSJqFPjVUpsN/nu7Mk3FV2ELHmELDGvj4JS76mYlt7yu+/0iHfoQeDZIrCxghdsRkrCaDff4
J/GOoHja9iMrU2RSz4lDmiXNiZ9nHKb4LJCw8In9hA1e9RB1HfZGFbQH/HS38n1EGE8h3oNggbTf
RMV9vgi2Athl1sXSZii45cHikN6PS+dmelzAhhUDEkgRbL7rHMpXmhXBapRIQU0QHiEzRw/k1oni
+T7I2R9C37/Vm/+XHfcvXfpvO/j/B3tzjBcA3ABA+a/78/T76/g///N9h/6vH/qjS/fppzOxGcI9
F92Di4b7X116QD7BHs2DozzIcVBZnaGpf3bp3ickDYBvCRXAOb8HE+J/d+n0ExwF0Xvg56CWg71m
/He69EtFGyxwsQyaflDRset5l2FmOuiMmGnFk/qoMU7bTQ9+1t4XjyiGRUrqJMBg6kE/Ohm5eXer
/sAL3uMDSOZF//8OH4CN609/LrCEf8LgwXnK8w5GEjGiQBABBqauQHuSILzNu28aRz6ysSQbFcgX
hQr/Gy+M/BFqXqxkNPRIn2zsQ0XL+MT72t1i0FiDUKjNup3gFS7hBbdCOEj12gS5OOAb869mUHAU
vtE2fMYkuL2pwqbd2DHwnlsvR3DmQIYcFRPp7wuQUp4FZ2Q3BOF0709NsVEO6ba6DINTX5i4ShAR
uIi0hBs9TziBFSJ0CxioSW/yHiNZzmum3CFTxegdJ06Zu8ILoh8AGpBHDAFwrs3FcGq8ha3DYVab
fBgxwsKv8NYUfrBb7iziCfUDWJ8zvLKjeVBrNSB6ApkNKnzwHVuvXZg5rDSMD67UpEmXFrNBTqco
Ou/UaTpcT7RykhktpVx50VBcjW0xFsmAJOFNwCN6OztuvYNGmn9FY+BJjDrbPGnbcVoDZpYrU8Dw
w6rOe8Cy7A7d4ZKnfuwsKet0c5hbVa/ohByJtPGMfeybpf7WzgKpyAqwQ5ovLWxllSxuncKAyet6
85LEirR4JDW1cNvCm6Wayd+A7lYVWUF1jC6OLUuU+AV8wXIx51nriSZbzChXOD3QYARem/bKkGQw
9glRwrAVXMxwW8blvO9RkO91PparMRiK4zDRfCcDkj97dR7f2NqXX7wBaXrI6inVCdTe4OB6uXeU
bRlunDxc9go10k3oBCLTvHWCROedm8450qoRItT2j7Ja/C1gGH62hjf1Kw1KswoMhbajLTwLw/3A
hwdP1Bx85PVsg2mMUF6pATUqb+VZPjkK0ENDA1f8wlN6qz2Edmbw5xuaFOpEGwK1GBngA+Ny/M6y
D17wh4Q7dEp8TnuwKmQGf5t533ils1JtMNwKGHgdZefae7DG5jclo/Yhon0BimhT2ScbTUamME/E
ETBSr743vBgR9RiyvNrWXTOUCcS4wxdWR97Rn+iQrzmImTn+Pj4++L4Ij9FMoC4B77CI0yguFnku
aDoizo1GsZlCFRVou3LjZVOJ0PD1pCN8wmpxjJt4+CcFrF1k/mKN68GDn/Vk+D5XDaWZ3xTDnXbw
vo7muwEvLJurOr7yJ2uitLXEUV9otFSwIyOm9tZtH8kn4ZpJ7pDuWvYiwdvW0K1daL+kOlIVIEUE
F8832DO78AhrPNADfALO9lLptef7/ToYLT8ixEPbJM7HzmDuwHOdlZo64Rr/u43WACxtuIEjDX2Z
lrpF9+EP5CDI4MSZn9s6hj2MCfbCoy1mQkLz72GrHb6eF6e+AlPU/0KgwOhuFkTeLjBytvNLZ/ug
BEzHDXyqJ286kcIACmm5sAiamAaZ4gNEsCMRksOVTYUBKBuY/aJcztUPCAvs16CKxdagwHhu5Rib
tfSEt7W1MMEuHhk7LPAB33OAP6h0Seg0IMbOi7nBeQ9ORp637CQsr09t44Z3thu857go6mcDn508
lZUWn7Udp03Eh3pdA4ZEFynnak5AxnfOliqOU6ZMwbkzqXTBToZBiC5jKB7Al+3YBkkiRXMNQ/X+
rZTMfx67ymcJSGX0e48gh3UbusNtCFbnnc+q7otAPtAWfyogAzikV/7K0XmcBZrKrTSBl5/m0cWT
6OYczcIsRr8AkhWMr72tzqKgLicvNexLq2RhFlkFgFTCFPywwsBvfGzQrFUNm2BZNbVAXhH8ewIE
SY6zF/JUBqLYxBUgunxUSKsY7dwkjaOawwToUKbGeKQBl2D0j0WgyyND/mGRiNJCLEa78cEVukLq
R+9nAEm9F5TH8GHKtZZuCntGhJj5eHH3U5SPS+Jy2Sa6bpdHJuLiwQwN3XiIRNgjo7KYsr702ivY
YeJT5dVIDJy/8/qr6Wn3YnHzBVgAiJtQtescCxp19/UI+zXk98ZyhQfKbxvfB+DgwGgP/5W6j65T
TJsQXZLIqlkhJqVpl+bRRxAEEhWWpb4aB7PM27joq3g1jUGUdbRge931AMoqdHIL+nrSixWMmpyD
Alpxq+q5PLYkUBtT1QHQM+b0m+msbrst+wnDY5DDl++0nePvru3JE7bh4aoaKM6ZHB4ju4610E8O
mELcxAO+sDiP9In6IFNkjh35zsHRskGefY1srEasnTbuv3LPsm/R7PZIqQq0/U6VKO41/uiTDF10
Rqjat2HbgFRQ6pJvYJS+ABCNXdDt4bLfdk5/Bzeg6q1AxftkLBvipIcb2B6DB2e/tNw+aEWnKRNR
1EZJEbHygFhjsdMYhmcGpBkfXdtQPnJgms9da/JV47fmlKPV+TLoxr8NLI/3o192Gz8n3rfZcvGN
sRo59qTx7DNtenKQBY/hDzGS6XOBSJApk44/basG4bdwfiwpLEM4MhbchrpvjVH9dY9mq0nkAFBo
g6PQPFYinl60N4yP7QJ+EqwEKYDCYQKftXLcskgUWlIPsRy8vXUmKGdSr1vQNvS5Kx8duCKDjiaJ
d9cEwkc35RsP2Vi0IcHJl+C47xttyy+mGvRpBL6xMwGY3ivpsvrBC2j/IGCmbhPWDUuXEs84ByBw
A/x7ePeMl9VJ207Pp7ac5/k0jWG1dSoDuB3xMxHJusltvo2zVfe90F59pVTkdGkkMRHG900owFv4
Uu5LlEnzDo9q5NhSWx4eoNCn8abrTQu/5V5FT2i6Cryms7P4iQ5qeO60Qau6rAEu+catZ78ijYPK
dMDfTDLrxMuU4q+ZdqM3B4+Okogbl5g3IxgmJxpO45J/7dmw3EljyGoyKIqTuZddmDq2t28Ln5Di
lw/ia9RitoQXd26PRp+9fhalvBGSshk8E4VA4yUN8GAbWLBZTDf4yB1gdd1HiRi/DnIxKYa6E8wD
HE0YxcHr8WJqbPIZyG6MsnysHmlwDc+y31fffy6+g3NWOUaHcF6DgRK9mOHCCpRPcGjGApnNoJPz
t9MW7mtICE+mTbz7yJXnkjAJR2EQz0DX+NluQFt5QaoRcnZhtao4HObnVTxt27XeBlhvOrleojfj
lbou1h95GF4Kqv60Knqs9y1GDyDenRFEnZS75i48QAyENBWT9Xfe9qPwv598ml/amYsrvHhk2oc5
H4mxFnbpTYA9Ascn7m0MgGPakS3LoChbTfy6XOVfgT5spyqhBbRdH/0hl6Tuy4u+5MYUZaidMMQf
EmzGHfCfrY+UB55+fMmXQvl/rHQ2ZAMtLoQG84JugK6XllOOh3q+5DbrNnGzk5k8TndVxrNutTyX
QfbBi3tmkF3eZgg9WQA9K4ztLq/Ozg4s+zDHwNU1p2EPvCOZEpYMD9OG7j5Y61eiA75CPFL/vIPA
AQUb0OX1dTjX7SwM3AxuzcpdBSsggWvoffbu2s2arLl2PrSvOje9v1we7PTA1fLOTpWgSp8BiPdv
rGuhDS4l/LH8xclqGA2QVbMWf/hW/zds8x9ogvDh/deYzf9oXhFv+Srfozb/+Jk/IJsw+gSgEpgI
HsPZjuHMkPg3sQLIC6I4wK6BaQ3gkn9BNt4n/HPE253zQJDUwSK8Sv/kVcSfznHCUKQAAMK7FLG/
A9hgf/71DTlnRIGUGJz1ZIjS88OLnTQwRTwgQ3XIorbt5w7d0RJ4LxUkbM1WWbeIcR4W42iRrpcD
wDApPPj86Q2xdwY9K5sE2XQ5wJZMlbSav4KQMBWvES2hVM4hZ/QONGda5XDwGGL0ojToabtd6Ngu
aTSNNbpT66pp64sg7ng6Y9QUZt7gSsApGFU4d0gCj9tVH/Sk2lYSsdqHsotQ6obwHbnjElTa71ry
kmFq3KjpWC86bK6RgIfRHzyoK7ipXVETaJSm5RQZcxzPjg4U/YLXzxunn1DIjB062u96QcwkTual
w2B8sRTkLc936iPwm1plJad82It2cPx9qzCeyKCdC/W6ayDwuF0gCl6KRKMKpIu/rnzbli9+6Spz
tFWT51ex3/nusWQA4VGqh4Ck0IwC43l1QKPNX1EiDvMK8EQJ/AWFN12+Wm8EzVF52q8/0zmSWqQY
ypWQzyDwb1S3DhN5fUMMxzwrGWvdug3GBFHtMFakPc9FPuw8YCEhfRHlPAmRwLQ00GtDhQJ2UVRw
tf68tFFQVekUR1PwJcZDVrANKMfeu+VACuorSG6DZtNJTnJM9XQx3wgnGPNtLOezs0hcwW351hSF
E932QzCLLz73894ggRDQ1LAUwMbWUDzL17IqXecl9x023o2YvU4vVPigpriCOfaz8boB1VwT8qK+
ol7Y1E8h0/E4pxUTPQooT5V1ilcu8q+nbvapTl3mVBrmVQXi7TmGLEHcjGmO4FoeJhQqe8yUGIPz
/L3BDGvZy2AOpzt8oAq+Q3OLMeOGDMjaBoEFfIldGPVTcfYginr8FtvSLsX3EkA9KJyoDcACwOy+
D9PW0Nx/1WhfCuAdmp8rkAg/g+md6kn7nc2q0vPZi8zP11E1MRd8FikA7Nesdw3QBbjS6mJF577e
yoUjmQ1kEQ50NO6gicWkrGF4NmpWONAxOeLP3cBUs+EwGF5WI8xDAy8lY8hdPzFzGYdvLlxVlq0x
NSPHQDu+PFSWNeTa7cko3rpqPP+0KFF5ssACv0qBC4012lyYsfQqAYLZeTdAmUj+wGJn1l8jt5zB
FRBdA23WuSDt8u2iJ6s+F2PoAJvSdPa3vWZi5SwY9At4gAK43POcTPUeyXptBJiXOD187QK89XZH
8QW5a/RuXyplJvaQT4rTOqXNLFsYXzal7q+bwImoTUCdEPUBZlj5cBM3jlftWxEjNHOZjMohUW4c
8zp73GcnZ/RZcYXood7dlcWZqRT0i1WY7Syd08JuQ/VP2gEzI6tzsAOisl6KrxVFD/WkxWCiHdeL
W2+CSRn7GSiK9M2D4dEIDiV4VV7wCKF5yHYT2v6qTdg0zsW3grKSslTaslJfI2AmsK0Cn2jamRBb
29WM8EwD3qmMR0JBLeNhUa2okOBCGCdqisShNdMiwV0G2Ri+B/G8fGbIgEcr1vtzU3jbCFvD/IgA
OyCBPmuAksLD3C30oRRdHX+hoIRglt1q0QN8UEj9vAtLF5M55c1Vd2s6V/U/ls4QCMAkECW5q5vc
ijuxICUwTMAl8Yizhv6ss59DvA0h9OVBWUXTSsPwJ3iAc3pp7yotYR6UkQnBuydvtguK+x1IUTW5
Jbxo6ydt4t55Gqqcd7d9vET1o3FB09jJGaPZo456YHq47JFtMR0d/D3kzo5/CImtu60tOfJYMyJy
CjHMECBO0wuaon4zs59XN6QGSvZNgWlYp87kRuqqqmzhYTZfon9Jsb1VFZygTEutwii2rWO2hntN
a7/qvizb/TSNmh/taFq1gOrsxfPnBjv32O04plz1BiSnmsE7IJ/c8SiCicAlTgOAI4DVaA/YMaOR
BBES6rXAQOTiripvov7sZowA4wROAuh5Kr94ZehUzT80g/9dRv0HPIJR9/ymjKpfeXdRRf38kX8O
vsJP8NI5+6z/UTv57NO5p/3nPCs42zz9c9zFUCChmAIVLjxHB0Hr/u/iibifkN0FuReScKAp8aEN
/Ruk1MuOBbaNMQjSUCXACfxcql1wUhtUOGwAlpv0z+qHeRVpsWK7Ylc/mTXdF8/9Jl+9uy1/Neb6
tVr704LnFuPdkAuErGaqaiyo/eGgixGOuGAnjTGS1f7WQuCWw1wzdOG/BucwKHAuykJIVpRvF1CK
6kiuW0q/xNN0E4wf0dmhgfn1irAQHiJcrhDfhsIL6ohfrwiABxgZsIpIKKJFxI3jKoy/Ijkud42D
AyKpPFEuxx5nWp360k5ONsJmFqxVXUYbjIF86IyLYhl26HO66lq14GAAqNflhoSTnxb10qw5NGpp
t8xeKgr7iB8KkzIKF/9BFSJI4Mk9Z7Ui4xZuH+VdmE9gX1fCbiDf8tdSFFOYYv5EM9sG9i43Mlr3
XWcRzjNEKAwdV45rMsftFgQ2CRRd+Z9JqGUWTLG9K+k5uRlgvcBEB2fg56an5BpEigLjGrCI+bQU
9YO2lh+YtNEzhoetwd5v+3sXTq2gNMpgN3YanBNmQaHxWMz1Hh5qy4/QHWmdaZdyUCIGBSdUf2Z7
ryD6FYhSLLO8NMibbWvkf2Ql2Fpbf8zpae5p8c0Z5vYNtO8GJzmJv0irl/gKPkfO0UTQcABWdKcf
sphxWvMh/E6rqrwalOujFyiar/GCEyiVpK1fcAAD+BfS37ktHTGqAjtGDS4TcHdkKrO+ik6laD0U
L4rBnL+CmieRGPI0CWYxdusteFzQxMo9wNJhpwo2AZXj4iDaMHoACWa6q3vabNrKwbUuCFethGde
cnoOXHY4QZR136JI74b8erDxiDGubeFgV8ERC3h8BRMaRxF2pUHh+O6gJkKP4cxDCxaplscoqPVV
yMc5W6ACuC/9Kr53cF8R3BP7/Us/KbmuYBlSJ9BqA/+Fe55AxObA92HQ9zvlu9MWb2mEOcvYBaBU
+AWozY5OaTCTNSYczEWOtNJIB8i7E9hqmLgAUowzD+OUrWU0ApXMzuipepViYDfAuALs1mvwkfw9
E0PxLJcuOAUYEr5MMxiw68KbFcx19DAg0DkY5bqGWsnT4PTlAk72EZlDiFI8H/Vja8hN2DTLEdsX
eWIIn9PgYxbzfWVsADPRfvARQjzn60Vw2M505xzsStsoBYK/AHLtW4yY6xCJxZI2h3pm5LabtG7T
qAxJk4LdyrYWU4BHig/DT2H8xm750gygy9Q+w/qB0aDFaPBdNJIDlgTZBcVnSnKTBXZoX0ZglptC
RvF+7vzlaxD0/nebj9WQSs8TmVw0wWBm7DAZ1T9k3tUvbuvxlVziMIt45SYc+/9rU7ZA5vOAFDec
duaWOhaBaqb2ge6i4ylgvxaGahuGtr1rMR46IDsu3FqPzHjLY5TYSQSyEEYzo6mvsCnmNzIUwXi9
uH0PM2ZIUn5U9GwT0BtEiLNhLG95jilloh0HNMyYlcGbLRB8phoJEUgt+s+9D/IzGMquDNe5Uv2e
GzvunDowz6P29ROo2/nXUhq2ZjwSz828iJuKoOtIRBM1TTKOfX+Yh0igCtEFIOIRk95nfC2mWVWk
Lg9m6Ic1XlBLobTHL8fc54wnM91wmzaRM+mECtYiOb7VVu4x4oPm0PLAeaow0pAZVAt4rIW7IP97
4sI/GXBO1giWkho887zUaRXH3gEfTw100y3CeltX4fBWiMh8gy9HB8pbGdyVrqnuY9VJnfj+0GFQ
ZUdx6vAG1ogSWs4MUz8qyYoEVbutoNg6xSYWxwHo+Q/jTGcph19pBqpGML3WS1ysHWIwDLIR09HZ
Ajs0mTOAOaynKFphK8EcYdc34iqXTH6Fx3T1NEUFAe8ziMb1KF1VIV5GjXT9+7PwT+g5GC0U6AjK
xRguqJfgtup0OOcatE2OKVWCs+TLaD8yFv7LNSBzhWwXGMGffE0GgL3CDFiDihw3z0vosvn9VZwP
0l+gwPNVvFvhArwe6k5ZGGHUidO+6BJDetsmCvZjLiQQXLAP6oePrucCvsaMVHvivNrkH+nwRKKn
31/N+a/9zdVcag01+mIdcvz+yOboNzl/6gSS3Bf9NOppY33AAHM7frDoBxd1GZaFQz1a/PH8kKhC
Oxep60EWH6DE5wrudxd2xuveVXhCAOKpXawBwvk66I/hMIIPMX7weD5a5VyVvVtlypuxEzNWcSd5
RbCxVXGToYX8/UP6aJXz/Xy3CjOzHHLkbAPruhn9nS+uqvoD04hLQ6Jz/fj+tQ4vKmIRB4vrgmib
iKO3d1fDbQEtF1hUSZECWk9N5qfsDYRW9saz+oO7+NH7cEE5A6sHDCaNtYE9rKqKQQrjJ/93t/D8
Vb+7hehC/bKvcQsDqkHNvO8VuA5u+cEql7y9P93Fi82hrwK3WQJciUnPZ3KCEVMypDHGIonKaplE
aziL7nn20Tbxs4/43et+sU+UvT9aZIfWidxPWXmjvWQ4iWdzGlK+Dx7KOWH37SlnSQCs5SPKIG7d
b5a+bN7G2pk8fl66kDr6BsI338UE5VSCmB71wZvy11/CmWQJm9Zz4/rrY9RWUaemWIsQm4xGZxbY
C9DM/4OXBeMEDAWglwfm/Osqfu51tJMBbqa41RayohJKgI8u5U8jpfMH926Ry5d+WISKfB8blC6n
k53HDehaW3gSyB2R5IO40r+8bzB+QFxShOjVn+Zo715/PjkaTnZYDHaMh6Lc9E2QEhp88Pr/5WHy
bpWLfQr+v57kFveNQISAehWBsoqBsj6Cr9qu3Bicx2re/P5Z/Yz4+NPr927Ri4fVatMFjsKi7gaW
XEizP8brGqyxpFybR2c1ZP0rfygRq5MiMyEtACLunA/sNf48Rv/5LP99ey+epcD2PA0j/ga9Fjfm
R/y1u0OKWObdsPvyhM9+fvjfGPP+aeR6sejFtzCASVqPYGGg/C7jnVCT26d2YvUq7MHVIcvQXxno
b1Z95PIdgAMnnTy32DHX/j3lOQay+EvO8cvh2Y42+jlle7+5Dq4qY9Fg1ysVGkIoDVXbbmqQjn7/
qP/qi3m/zMVdpmimhwga1gRWIImPJl6fOSH5Y23dD7aZv9xO3y91cW9book9yxvgfItur74BHL2q
EcNyaNJ4NT/H4bq7KVdxBuMW7+73V/lXn+r7pS+OEN8gz6YbsHTRj1iW+Ot+1GECSd7q9wv91an7
fqGLIyNgECQqD7ezY9GX2fFuCKs/2Eg/WOLSOZeSmiKy8HwcxhRxpWYnbPn48yr+Ftj7/5uI4Tyn
BsT5Gxy3ee1/lTD88SN/4LgBhtfMBVUITjjUd4Ozl8AfiG4YfALcAXYEsFzXPZsJ/AvRDT7BeyCA
BVsE+xkcA5H3DtAFDgx0Eo0Z3NkwEWfB3wJ0f/1UYWaHsfo5OgAUFELgOHCxKVMRunnn+zijEUVI
UgxHVLXxhhl26qrxNYjIMUGXidamezR+UQRZz21zzdsBDUE+yfYa25fP0dLWDtkE9TSpjWx9C1lg
6PQfefKACvBLDfPz7/35BxNgcxjfX8K0Y+/oyEqyJEPnNHcQjeobTwdsf84ZRFsH8hk0uDk8UpKo
dN1VrVRxhDlt8yRs4W99bxq8M2E8r7ISHhzzSiztcBfrovLv0NZXPyaMDu9zBzyEVQyQB/pBv4+d
uzyeRXA1dGD4grVaOHMMcfESY1bu2m7NCfCcVVnnINnGMIZHvwQrEZMsLpXmPhjLxVsTFXVPqJNa
PwXTmt+PoCh+QzXtAW7y4m8B6+mQBn1FmgwZTFMAPLF0hvYwGtB21xZpgF0SQNWdrxnsDcC2hr4h
iACdwDfsIZZkcl8AhrAgDaVTBDyJHQbyYDKU4PHdwj+l2jhaYjitVL12NJ9OzJMxJlJtDeimkR4O
PyRYszUG5HRVloHJFCSp/HkMKZJ4MGk1e+ATUt0UM9CZK65GD6JT7S9yr4MQoYtsaLo+LSSMakHA
R0LiauBxBaV+p62XthEPozSYAw+bM8Iu4VUZW+8uHK0tU029Qq1wu9mNGT1n31S+/I7Hjxn+AM7y
M8TKjk2Qiok90AE442xAPax2BV6BAZVLHDsgSRJy0gLgj+yrCfYFCxAjWhLgYSi07IYP5Ow03SlQ
rMsQ8uccnAhM/MRnTOjFXV56w+nMBIGQp+7je7B5gSQjxqoiK2YqOcA5odVTRsBR/c47SnQ2Ledf
SfgI1SfmEdOGuI1bH1tHVOBKBI5XZs2I0T7sGfpOABNqEELSsbiQax0W+kpCrPyqofAU69nGM6w3
Cn9yU7bAAWO1jIvD93qIoodmYQa6g46yYTOHIPm+jBFtWSb8ftIgZXjdN1WGxYFFQ7laKp7vcxF1
ztl2y2DoDDRXreAwPnzrY8yrK2g8kRHcywWzZA1TJgVgVh2DRvMSig0BveridZD+WohVySZcPO/7
MoGv4ozUTWzO5s1SuGdKBz0EBRxcFUgPewZ4G7IjFpyWeiaPTheyz6M3Ri58BBh2gQYvtILVg2Nl
UhvCBrh5gONeHfkIlJ6GM2drqttxFdt8WetIVive9iVLCkeJN/z/+bWMXOdhqab6ixCsAkFQdOtC
oFotehvv5cztDSpM9tZ0UQyFRe7Way1C3ElYjcQAFNtqPQWN82ADM2aUDPMrqxu7buJuPi3hIORu
8U23oXLidwL2aFuXx7Ct6tGRgeRu+i2xPpQTThgvq6br+CmGOdLDXDfTZnAG/9QHcjlgFEfv/xd3
57ElN5Kk6yfCHGixBRAyFZOa3OCQSRa01nj6+4HsbkYg0YGpmt09vehFVaWFO8yV2S+UoGh3CJFE
90ISpO/AQ1FtL8wavg8r+z6DbvsAcg5KZz9K91Du2x2il9WxkLr8k2QUxTPcROstIIJqcGSp1s9t
OkbybraRepFipantulFFtxUF9ejB0D9buM6dmiA3zmYyJjtTqMvTmOfNh6GXowPUE/OHmJrimdrj
3P6RgA3RhpFDB9JH9VSbUfdOTCrtc1YIKdgKqdbei5AOPhXSKJ6FOvD2kmZMxzKvgHfIPoiMKAV6
qSBKIGKveJhACzxOU2Q8dGGQPgZFI7QOphLcaSnhQ3QF5Y0YRNucYmWy7pIpUo9RU4wI1+i+k0WZ
QIFR858NnhMO6HjxBGlc3fWB+T2TK2rqUGEfrLayHmDRFg8qdttfIkswvvuKFZwVvx7e6yL1ljSw
UGjRKe5XpRTvy6DP72S/jQ40EKUDy4uEHnVlXwFw3ne+qb3IOsACVPZ5bcg0yLWyHs9dakVnlMPQ
xggqgohBEB6rXNcR1VYYzKSKd9OYpW8kzw9YwXHuWshx9TZ7eL8zZWG8D2I1OLOHBi8g18OHxOtw
McvS/jDBHztVY0Pz1JrywxgE4t6Hheb2jZU5kGE9PmYNhgz5jX3Uh0hjdGID0YJ6LEIqvl/+pN8n
chLl+TnJEUIZggpMjhZl9YdG6sR7S6yg26JU4ngIndN462FipSpbA0j1D3meSD989mjswUxLRosN
qDsSANZ40jNJPPIbAZPhWPemlgqLxV2q+8LP09pJBPosoxEi70JOfkE2jBa3jOF4W4/DEz295pjo
lX8fSErvTmHXvo1jf8wwYCqKszrOboUQGeL73lO8H0IOhgYPqkY4pr5UTjb4H8jEfdnjbthmp4Hs
/GRJpFuYquVOKlTtIWS7BSlTqFhHtAI3FcP/kAm5+sIxF31oxMZ6UwP0+tRFEFXysvaf2yaOzkOS
NE5dg4uZusx3hLyn+0SH1lWmQj6GlVodcmhSx2qIFAeKM9ZU0+jRdCn5lwMPUIUUjWh1KLUtT4oJ
199LnnOrlUF7F1NhOQZ9O0xMY1N5kvRW/G4WCvwYoxjCRzjZ+RmOHg+TsR8kWwL6/i4VUalJeppe
kIEkFEQaNghYf2J17LW+PAUssOe4zeSEarXv73O5NCRYXbp63/u59j2ZtP6TWEBFzyrV/BDKnm5T
olC+m4o//PA6U3lba4kHUMXQn6ZWkJ9gond7i9ThEcFVTR95PqCfkH9rRhnxKFRfRjtSgnCPhnR3
UjRVe5cMRfYmj6TsSyiqwlEWu+aLxDnvtKEsfhxLVX7IxiR+bIe+fmd2KMhIdeG7eqgKbj6UMwtO
h4I01FxLxCoAy92i3fMkDG13xjBDnpyC9U9nu83eqF0+PQRDg/8MIjqwnwor3ncAzl6mPKh/imlZ
ORgDJA5Qq2hf1OhFJZk6veliSzh52G4cm6aQT9Q0qnsY+tHR6NvqmHtasNOngIWuSMMpqQJ5N07N
xLkpNY+o5ciRDeFGQQjAKI8dwgp3VVn5u5H29Z0gVsIPrsWwhDwcmH2a4445SMMOyayC0xSon/gS
JlZ+DEux/8YtI71T9U7fx53EBlrHGc/80v9CB3OgWVyle6Md7zvMyCAQWjvIi8EjpxhIIY++p5GG
MORo2r6dYi9w/AmYUdQ24RPQzCdjbMzTxGGElUoWITOlGcfUQyQgKkzxe6ZxaywiCxxnUNjlwAK1
MzFHCUhgo9SFMppchTMO0Sehyu67uJje9rBn7yx/gjbj97L4lEjG9K3lKn+MvRYxhXCKg3eC7qXQ
4OPQj+iu9vXJGK0ODJ4QNz/BSUQBLQhZ+CQbsWvGKqQ20ZDqmWsyVJ9oo8X4rBaqsDfrTnkL1bd8
xOCjkm2x5F9+b+h9BpegH6GchbqoB07ZRsJJU7zmMY40GUuuUhnwkKLYfQrRFHrkJBpbpzSgwDr8
yrmI1NXxGx81gI8dd1+n9TJQ86DS3kxhmGOEY9FM49misc9wrys1dJhG60nEAfSLKjCf4J3AfNha
1ZCn9IOzfidwja5dTGzUp55m4w8PawXEPfBXuAtMWDmIsRZ9fi8NAf95NmXjj0gs1SffEhqytiqn
90ooI4OSCnxKEWjbC33dNnPMpKh5TsnQiKGiVsG9nwbTD4MmG3jQoZGfeW9Jd4IC/cGuVZ/aYiEO
GpiOPvrmdUEQz2Za+WhXadB9qJUGX58Rn9O/IiEqRLc3oO/uI8hmB24FhWinAFDuer9o7mTNk7Qd
/V/Moruk4DrdtYrxRRQq7b2g9MP9JPvZhNeUoH5spCq88zwreY94EFT2Zgg/VaGZw/fQqqzcjYAj
3tNq9n4aYCC/FTJEvxIE7byrDR1CcskQPaPWMzOpOX1QvLL8sye0IB58FsVGhem6XvHrGYgalgy7
ADacqi21Rf+hUOPCiuJ3GFa5RA8UEgMo2uv68h+lRiTs4oOVDz5397x/o3ha/XVsagUN4En8C5BH
0+7SEhEacLoQQp2mq5rPqs+zywGTne3//y+lyEAYb1VS7G9B+O2SVfD7P/g3Hs74HwUFBJrwEKzR
FDGoiPyrjqLq/6NBZTHAwBkztmo2Ff6DjNMUwP4XfISLQor5P8psdGHhlwBXhP/w7xRSFhV1gGMG
XDCqEvosBmGaixodonOZ1Ke8GSfEBx6QYDE+WkMTPICJHt9UqsAdNK7VN6ZaWRsl0EUZco6M0YWs
/bZSe8UME+pY4YKPlY08fR28Lzr9lhB6z8W3ePO7Sn+pNrEsnL+KshifAY26LfW5JQdP+tE7G/vE
jVxrpxyS0ilPtMsOlrvVMliNiq2FJJszNwQJ2Ov1x+noC/B6O3t87tzJ7Q/gfLFesUt3+Es5B0cU
r47aj9tDXRLRfg31MuiipKwKI7KCAniR8cA7bg/TTrQRpfQUO/xqOegIODzddu29cG6exWP0AJkR
cJt7+1dc1+X05Y9Y+qWPLYThQOdH9H4CV6Sn9lvaRv0dSMNGpPVJ1oCbqqh20x+YS24XLSfud2ZX
jAqhHO/ZPA+n8Nx9ao7FznzybNmuHiL0cI+3h7eWtGAz/hOTreEypq/VWoxCEEmLhuJXy/OMEw+6
mgpNl5/+SSj6HRqor5m1eR3K0Av65Sk5FItfBfQ9h08i14fbMZbt5N+fy5Sx+qZmC6ptMYeK7yV6
0vK5GtfkPYFxdbxLP9R70bJnGYcDL/N9f1e8pFvOBIsj6neiYLSAQCwlZkhSiy6EFPPQh0owf71+
N7nzqjRdYwdu+5Ds/P1WB20lL0EGzWq0MKikVwbCQ2LoSKQw0IoK5aQieE0dLRDfYze1lZfz4XrR
L5zn9CIUYj/XHy7tFVJE1zsbZIvTkZX+QTsou2LTBnzZmaSsaShwLQ0QzTC4WfvXkfwqCPwiAoYa
3aNYIrzI39KddESh8UH/YXy9V87t/Xg/nroP8qfk0LMkN9JncXjQWwZuBtxbVlAXluHHXccvC9GT
lbCdCwzd3psOivYdQRQbCd1zb1ZOp2+1Qeecv5jafwW0dAr+YK/wDrsOWBu51ZXgem05f1dS8kva
7pQnoZMb2CIDrYZeZkNrOWQmQnZ9d7Bqax8C7YxpTIeFekrrT8bwLSoK3vDZRivq13e98eOUxaVL
92rQJTk/rkWVxEaF1inP9YfvYPxS6KOdLT91f0WVnXwcdrnLW/yNfAwexi3A0Oo3wRaVxIAoKC99
O6uMZ5s860RE9cnDjpjlbcft6KA054AhQp+k38iCJbj+91e5CLlIQ5nuQhamhFQfIA6K8N8erb0J
UQNtWMlF7PMkuwms540NcrGkX4VdJIM/mUbfA3GwE4BlXfjFMiixyHD6jY0Bzgfn4sPSYMLnio1K
xqhj8WF5iwK7zvmzgGD8tx1+tk6JVosGycY2ENt4Fw36hp+uuhKSWIqCJCglqZlQcXnO0Kjp8rBH
o65O8ucwemwG/ePtrX8tgsb9C0g/KMZXgI0aeVd16BOyNe2pUKTQzja+z+Ks5PvMlGaulRzOGNCI
i93BwILY0MsSCH9hPkA0pWGU+i5ix8nGjvs65QlECDi2KAxgenc9WZpnITmtYPYEHh2MaaQd2877
kuuwCfWOQpN5xGPweHv6XufEdcw5OS8uHx20i8IHBWzXmvwhKvWzEYQPUAzOoVk+imb843a411+L
nin2KrOZAa3XuR17Gc4fNDPzI1AXtSejpRufFGXLCG01BK9FSv0z3cZYHFux3lUozuaazQft5y7h
vg2Sl9vDeL1kGcZFjPk3XMzaL7ObQk402wwAFYdII9ahfq8aXAOsSdwSn1iLxsHE/0hxEcLFdTQz
qOoxShA+9lDDcYw6Pw/g8CtpeKvoVuH8zaFx7vOmx86D95wFXuU6mC/qZt9GrWzrZf/YenngCFpO
77Ivd0KjCBtb0q9CwdWepEGKk+CX03BHrXa5uMJeUWBSQJoYz/qhOKmOcqQmhc5FuMv22Ztsj27z
Y36ejua98mzaIJOex/3s9SjfZR/kRx+FWgeh2MPtSXiVQ4tfJV9PghKicTMMxWirJSp53CAFaevi
+GpXgZ4w+0r+ujlSQlm8cpImbgIwSSDue+0pE9sPUVrTXlHe3R7JK6EUSUOElGsp+yO2Ywh4XQ+F
wnst4WrU2+XYt/em7hvITeQeKqmTrr2VPUqTJSzRHeI65d4ccglN+zZ7DGf/sMkMt14Drw9Zfo+O
kqTGsY708xKYmCFxxSuB57Jmdy7ypLrD0+5U7PrclvepSxH8tPU1N2MuDvZZMXsqe2LO9kEvg6vt
24N/ps0+8jTw30TH4LzlT/1qX52HyWMHx2NI3hC3rqc9kfpehVUEs0ob7UT72Xkq+MXP1hCBgK52
tz/y/MeuF9FVsOXB3qHMlkYeweAmnj0EkT0jfi+k6UGKjL9MoXnWEOIYAoTPb8d9vUyu4y5Oxqot
E/qqc+mDjsGg0ejahPVvDW2xEtVJaGH4MLSsVhG5Rcx70CzTHoTivm7pbIdq/rmi0GdHydbRuHza
cUzNw8PTCOUfVuqy+lHTHpNCJeLB8etpl+4il77XaXDEfb4XTlt3pdc7wnW4xY4woiheQ4jGE3kA
HBh5rq6RLFmwkSybw1quhnAE31ExrGbf7xTqSMNd+GDs0HE/pfvsw9aLdT1J/sziYiXgxqFRlyVc
NH0C5VNL3/9JEv7n7y8FdRAGtGqo2D18o/huCpqvsjhtlbvXd5A/qbAsB80i6l2jEaTbZ6fwrbrz
d5wI2o5qu+9UTt9QoVFOtwe2GXSR+6XVRvXc8UXjynyGo+r4u+auuCvdnIdI5YxH6c3/MeLi8PeA
xwyRzjA1DgVbdCQ3PKMS1thgZ536vXwnuH+zEvWvRYbLDmUbpGSX1a8O4Us01RikMEb7MXyeQQta
tnEKru7G4PnM+SLPVWNeehf3NbFLkT1PKXdFng6nwEt2VtUfNBiXSmKgc1XQW789latZfxFxcewW
lR4bCCbgPS7o0ilqB/PeCnPj/e0oq1vGRZTFlpHCgTO1inEpxbPhi/ZsRCJKL/8gCC0eLmm/2GKL
Xb4EPx2rc30ylE5c1hx/vGvD0fm/BVlkno8nDuxvr0PcA0xZ0qad03WqvivNod/YAFcn7WI886e7
SIZYrXFkKQmVK+x5ePDRJrInfysDVk+uizCLnPMqtP7MmjCFRp2He2TQBGi3vMyGs1H/PS/eCcXW
dXp9y0BUieaNLNMMWaQdIsEJQhgmgIf7au8/6meEa/f6j84Bo3AS78Xjlt/sap5fBFxkYIRbjVhS
wLZHZdxPdXxvtcXHf5AaFyEW55U+VR1wOULUg/GoReY5NnXa1lsCBMs6/O+dCDNr2o0Wj1NlkYKd
RMe8SolT/jUTu7I9rxJr1+6NQ31Sdvk+di233Hh+/5cP9ifoIhlxa0nwtp4Ht6tO4ofpiBz2wb/n
PX6qnueIgItuT+fmOBeJKcp9lzY5IZN7CYlpBHEcaz8ddRcdaSSLJ0e87w7FwdxYdptDXeRmO9XF
UCGby1CVveJKx7mYWLrNLnqLdbhDZff59khXFjoye3QE8aWVNWS2rhe6gjD8iAQylK42OOi6cCwS
9YiBz1+3w6wNDKs41M95ZinAaxeJI4/IeZVzlyy7H1qHsSGWOHtWONgmcD0oUQc6bK27lRPtKuYi
b6IpnIbQ5IUaWUh0w60PPVyzgC0Up1BNrA9T2pfWrh4b5Iw3hjuvt8VrwxKprlAlwJ/GXB6m7ZCD
0ckYbusAyN2rDs7owHxVVkx+ME8IkdJ2OYDF2ScP/daz+ZUkJpfyq+iLLJogrA9Yl4w2MMEkOYYT
6mR2aWmjdOho2fkO9bVQ3vWDpQjOpEvx+6bum+JuKA2/saUwDfW/f3RRrcPJld64Rg98ccEVQnTR
ddRIbblOnEp6ATroKNHWI3YlmWcLBkhDhjaL+y02Wg8RexkvpNEGyWQ6uO+CqBkLYWdY8rS//YXX
cosSJPB1FVofbtjX64YPrxk01DDaCkoEpfBF/YxTTXsw4dnboebVqBl0+uF20JWDZHaplSkWcxUE
T3AdtFBFwRTnoPoQnWMdoQGgLbdDrNVCrmIsThKNnpkFJJ45FOJZof+nhn2aV1cfeKScw6gF4xh9
6opyAE3VoXyAw5PaVOXGSOcMXa6fy5Eu8iXEg1vKipTpHQBzYwA2IGPsi0g7iJ9vD3h1Ti2gCaps
zJffxU6fxnhg6QmvIb3C9Cu1ZX3LgXc1K+HCQJFBgxfAzvVXQ6J7yEWJGS29T1H+YPiy3ZRb9c+1
YVDfnyEm9KyxHLkOAvIcZkJPakxe6ra4DPTF32R9zpvKZYRFYiRtAaBwjuAh4ByaFuIcP8J+45yY
f+byuyMTZaDgRKufZ8j1MES5bDOjgOqT4PsJWyLBGLkWfhhTy6Fr7W5/+rUPA1JURJJKg/+0fLDG
rYcWnUCSTRrOyzKUAICn4vfbQdY+zGUQ+XpEeGq2caLNh9D4E6kC+BzNxla0GkHnLsZXl8ixxZy1
VoJ/VCCKdttOzlB+TM0tvvtqBIv7wQwckti/r8fQFMgy9TELQwL7LZm4WIpbfZ21b0ERyaAAK+tY
vi8WSTP5VSRW5mArQfxkhuM59/za9vVed29/j9eB6OphRqMgN6mY4jIQwpxGJCqk8RBgASZVWLa2
JygwG/vo6ykjDKY+kgZEHfzWYjxFKMZ6O1E8HSiKPFlFk96hhNhvbJOrg7mIskguc/K9Gr9EvOuD
5Ix4zrE0uVOkyUYvfnUwMwFwxhdSH13sxqOPpUbRMGdFOdL5DZIJcRv9b+8vzNifIEsrYSPUBZT+
GQsQ5x9g4nYIuj7rkbHRul+dMl4wfHy4+Kz961zOKN1oyBNxhmqUSBPNxXxr57UbVaLX9z8GA+JP
wbmdhs3yvgO3uNPF+fyqm+BzaEQfdSX44bflXotRrlQsXkzqVlNvdWTc+2bFYImoi1VqFF3bYkog
Yro82XGcvJXSH+T/t9vrZ6U0SlLTjZJIbt6Aywnk/dp0wqD0PFFytOT34dlyMEZ8ae8VJ3a31bKX
uCWizQHZfWa0JaTTxdPBRBzJygr8+4Buu8295GJpGu6wbrGbHWQ77gaPlePvt56dK0l/FXb+5xcl
EFQofJyYCStX6CGP7X6Gudyey9e3nHlkgA0A1nAnXt4MxqHvLEFRe1scv2bmz7AxD4X0FITW6Xac
1aHIKKnjsjujdxbrt5MzzW8iPpkX+vdI+TmQMP/JUP6EWAJitHbE6Z5TAqXVwdGs2tbKdz4qdFbm
u7cH8/qKwKSpsGq5BAPy+pWfF99FHFAXhmM42PLYHORBe5uk2q4Mq30tla4Bhe52uFdaNr/S7yLe
Ig+KakScFzMfeyytDPBsi/cuBjFJF5gPWqqN6U5Q2vZepJ3+3PVWRhG6wxSm9RwIc99Vvf4I8TJC
ziAY4k+9qRS1m0stltih1Ivf4kTIzH/yuS9+8XKLK3E6wmJysFUzt5W2QWBuQ+Dn1/F1fU+7/ghz
Zl98BDnWsjySCTG8CC8ItUnwaLIHkOS95lKBR6FGcqxzdMyGndkc5QCyhC3elZ+E3+qsuAquO9Cv
1BWuf8hi00uM0cjKeaz1bnDFHe69z/FhNrlAoeNOvrNOW3eh9e0IX28J4w6eKMvmf8h1S5RaIiqt
PaMZMSj5kA82fl9Oed98i475vnpIDlvN0pXdnbT/E3aRhiWQRq+AQWrrXmEnZYmG9eRYxdY74pVY
xe90/xNnkTxDIfioLP9rQgW72OvmLmjt/KC7LZDi8TQ8ALJDlL3YrNesvD35mByYuko/mFvgYp+q
Q1VXxhEoL4L27nCKaSZiNO6kM6bsuT3eXtjzH3uVwibKBuj2qyKl+0UKpyXeW4o1t6uaU32ID/1e
BSG+VZNYH9RFnMUdLfOGwQPh/7tDKgF+bb4bHJg08vfoOX+5Paj19XARbXFYdmOdovRBtMbFc+pz
9KX6Eu4Ep91jG3/AYK7arlnOE/VqIqmBMIt4drzCFYuql6dmQkj1EB7HBwyqnH4fHLPnzPnbZi+/
svMi1mIyB9XnzMwRemxc0Sl+KEdhRve/rZ59d6uKtrrgLkItZrIeBA2t7XkmzRdteulQmFD1rxuf
ay0I90NuAbNqMcXR6yRszEw0qPf+Tg6NHuZf+NdmLv0I13zSq2eNK1X0YXORz392+ckuwy4WeZZ1
XdTnhDUfkvdIw09AmZzpaDnNLsbbdifa/wujnrXbDmUIDWXbXwjixbfzE5yV9NLgHvdkHpQ93Z7I
DbjFRR+nyh524Frc6JB9CDbeSKsL8DLu4kOmXUkpqSJu74gOasMMVOCIwq7NFY/axtm7ejxcRlt8
UdRFklStieY9mIcIYuIXeacc84P3Xr8f9yg10AZvnHC/la4rRV8dVDZvGirOFCQR0b46krXRUPsh
Fnq7PU97Y18evPvgcb6SM60bl73V9LkItdinLRMt2miWW/UVf1e0YLKTbLexMlZeUBfDoX56PZxB
LOHR9782MhyWoi8gS95F4V7Bvw8gnGQPzrBToNb4tRNYHzdnc06KVyvkP0OE1nMdPq+kzoNh09vB
SaNizQHhudKj/KQdtDPynHd/v8V/+fUQiruOh3OiIWTSHG+WGvUhaYS63fWxfXta1y7Pf5LkVRsm
hpuelQFhrOmNMLwkaoCDR4bW2TkBu3471kZGwsa4HpOWGpCJO9Kk1uzihIHcQXobfBT3jcOLeytf
5ny49cEWW1oh/ztfolN3St6lzotGfwUdZHdjVPOXuBVocfUNpTymDMKoRmQHTsXe3+HVMh4HJ2fj
HI/ZVr96/uG34i1uuCpeebEx31PUtHivFzk64tNzVoabF9utQIsNRBUEZIY9BjZ07/SDvIt33onl
Nr0tX/TWNmC44IcVulsTenszoX5xnSWJ3MRKiP40Yg+T3VkIemyxx1YPnj9r+ZeZ2sVjJRigmJcJ
ESoRPIHk9mnttp65awb/70L5KVXo3F0tzfxFyFgkYakOeZuEvBVl7bMuQXNXNwKsD8WcXx7gQ+EM
XE+WN9KqiHCwtivcILscn9bJd/okdQL/Hx1k4G//HWqxei0ciYpJZqswv4a0tB6R9sD9zXxvOS/l
53GPlaMbv9s6PteT4U/QxQQqQSqqTTC/cpBAL/JmZ6Td1gJez/M/MRYLWKpGuZPmPIfHdIjvqifp
rjv6B+Ug7mVXv5OP/Sdro4C6fge5mMzFIoa8LjSWwWTWu3EnwX/TgS2euh2KXOfyU771Kl7f5v8M
cbGUx1huk94inPREST3zd+h8AGL0vxocn41dfq5zuFO2ylYc7rcW9H/Z9/9EX6zoojVmfXmiz1tx
tv/ziMufto7N9evWn4lVF9eEUmg0NKpImG4/0WvHhDH84B+E2K7dbify3MF+9JQ9/MP7wX/GuMRN
ZHqUegg3zE9VbAO/5dhM72f7x2mH85eIpMzme2T1ZQ6W4N8LUl1cEfy6Z0XOOVQojn6ukQJOdUd4
6/9U31DOHj97tmijNBS5E/fqw+1Tb3VdytTckP8HM/XqOtRZaYxpLXfo/q0ffbe6LUrFVoDF4Kzc
QuYv4EUiIPuDIZIT+8XGfWROu1cH6cUYFnvnIJiClXSE6Pbzfa479nvh8L948K/uLxdx5qFeHDfi
YAmFMb/pYIRCCK8d1IuTJ9NVbTYY+wNSHtn2rWT1YLgIutg4k2KoU9pqHN6WXVEjD15mH0vLUVCO
2on7bDfe1d/r45bu8Gq9Qb+Iu9hMp6700ywlbkW9AWGXdJceQqd1+/voGCGRmzhbj9fVve0i4mIr
7aCF+th0sQxKiAKK5b/kSU2BMdUPQt0dtWJz897KzcVu2iAApkrzBxXPsqM70tF6xCGr3g+7+Xke
lBzGdvL59oJbPzEuhrnYRLNCEjBbI6h6GIB+ARvCJg6ar+8MD/+L1+PG4ljekaBDWmC35wXOfmaJ
j5nsKvfTMXaKnRjde/H9cAiRapcP/UcPB7rNJ+UrR9u5snORSL8OlYtVg2mkX5bzDoNZtyvYVHYe
lYN1RpXotDGzq0+7PzP7a+YvIlWhjEZjxMwK9dk7UOCE3vlWv89xJblvvpbo522PbmN5LpsWup5W
kzKnULlLThWw2re1k6OFj0fNi/gSPMpuvBe3uKz/JYd+kRfhq0F0u96JGrnuc+z82BT2yj5wsnf+
Dv+/dzLUjFq0N8/99XXyn3BLgd5BQElLmAc51x6zL8Ydytk8jvq9ZjqiO/cGmy0+srwVc/FOlwoP
gaGQmB1DrJ+H43zBEmvyx/tVh2w+Kn9psA8wWyJ526P51J6qh2CjH7J+5aFDCTV1nulZ+uVyz4+r
buhROOnt5OQfq3eDTU/03J6is3XavHrMf+v1OfYn1uIci6ck6/M5Vu+Mv+pZyT49VEcD3YH4aevg
Xz/M/gRbHGbNiN9hMVcKPf2uxGcxrL9E4Y/bK3J9ccACs5AfntW/rydPEjqMgcb5toofl6m4fvog
Gbsi3mKorMWh+KjS2ZfRaVleYoSyqgUVDSh7QigvVZ/p4+y9DjSk8Pb2gNaSEpEbHLLAtgNkWqy7
Vo0a1GLpY2TGUUknt1K32q2r996LEEs6mx8NahhiU/VrrUlu6QSmLQv21O6TO5Byc8azJiLQDXgi
bVykNoanLdacl3Qarr3EzuriAFzZReF4I8TagpJFEz4FHbZZ4GCRd5WF6iHWmfMbIjx2bFzcCE/q
3vu0Xehf2yaJxbqdzQmRnF+MR2sNpSzaaV684TGcb/K6ywNJgkHbC47vWu9vp8daS/kq4LzCL06g
KYuMUjHGmULU7uaKNEqc4bOJzS/Ps+9IVO/lo2nYQuPG8i7dfDStrANZgiONt580m7ovxhuqkRkB
JWO8nf+imd5uFN4aXjMrPW/ti+uh8CucIeZgRRaXtTzSi7ZSAFF0XelWovHWygCliJiIiUp8ymRg
4FbypZLwrAs1DGGj90mcfK5jWISAaVvEenu1+3l7+lfSFzY1MiY4bEtAJhdX5aD1pKpsGX4xDvu+
9756RflyO8QaSAa4BYIpwFUAMi7hmENQikIbklK/3vv3Eh0HQ+S0py+9k+9Ez/kHRDhuTwoSVJLF
t2WPW+SUGFhKZ9a/OcPTvec7yd7aac/h++mjfI+F+GHYelCtXf6JyWmHhwp91OUjOEJkLzRGYvZO
dqpOzZuQ+0WxS09ozu304/YbePXTXQRcLJxWC6a0mAg4W0kb/QcZasbtL7dy3skSsn0o7bB3g3e8
nkbJKpXA0io+XPct7o1PVV64lTccb0dZuW3PEjpEwrgMQfXFsih9wGmSNYv5sONod80xRp1Mvtvs
Pa9cda/iLE7WQM5bPfD1ztYfpr2MXhB64U61mxzFSbmObfWFVlf7xbAW554eNkkR6R0tKE10u54u
fha7k/w52DpgfwliLe5AlwMzF2Uf5OSsFC879pXPlF92Lf3E2ec1PszaUvr7fq+cR1e2a3m33YRe
TZE/o1weF1YcC9M4ELso86fOqktbRxff9joldG6nyerJdJEn5iLfzbps5ZI2GI9ABijZwd78Uezw
Mgfna1uutbmiNxLGXKS/OPmp6peMrd5JzGh94Cx8o7uDY/ASQ5d7K2NWF/TFXM7//OIkjKTEa4Ke
AQ7TG6OU4axvUQy3vtZiXxTFJMAYjhFFRf2UoLheR/KPxJL3G59qpSxxlZHz2rgYCWKKgFcb4mi+
2/IGCY+JS6MZ+ErHB8NjppmLvbv++z95dl1FXmwmgVJ6KeDPeRcWncmV7OSdSVtd3Nv6ESGyjSN9
Dfp1FW6xpwxdYUqIg8/hMF24lw+AFqnxGo8xnNTGRpIPSGblQKM8525/lE7lRnV7PWc44SS4N3Rb
Fl90UKRRqdld7HhA3EvK9bdlVb2//TlfC3xxHcSxC+kxIK5IJi1GqbSlF/cdkzo9sXM6qQ/ktDsK
mAXcYTKMwmJ5j3Eu9mvtnfKzetAcLG0399O1ku/Vr1hsqGJvTIXHWFmO3iE9+3f911a1i2N66BBY
SL+M98PH3B2PY7CVzusbwX/Gv1QMMDAn0KN5IwhO017b14fUGTUuMOhLHOO9h5zkxoyvr9M/AReX
0nYUp1qbd9VJzJy4+WE24QH9o9ufdf1e9uez/tLVvFilqtkFHq5lc7kyk+32kVqeg5bdYXLYUh+D
3ebinHfo1wfVn2EtNtRaDXthyP/1BbGwPicS0j2tK+2qg9G4/6A4ypsJCgW2HxIA2cV+auaIPGSj
AjIjFx8T7EXqXH5Cd1pzEfTfx0J+2JjQ1W3vIuBiMYrtEOYBOs22XPyqdgefMaBonwGFY5ZmPCtn
adc8Kz5tpi2u7Oo2YCINiDAh6mLLV0yb4jaTzfhsnHwgikh2nm0R7qXVGLOoK1JPuoX6wvWmXkyR
kCM39fv8zUo29ObT/PVQ5v+JtuRMyN3q3a3ur0gwQJUFw29Ky6dDrERK6KGrTUVLekF+5E48yOcQ
A7jA9e+nO88dn2LVrYDzgeVL7ejrpsLFCpRCvvwFi71PHUxtqDSep+JZ26fnnDNMOQTH9Gnzfro2
v5eRFvublNaqkUe/nklffyuDMkhbe8QNGWXQ5OfWdWP1g/4JKC9RRfpYj/i4MLT5fpNWTkbpbH6V
1TCuT6De3PHT5hawtpXSM4MtT22L/1tc4iIBrXKx/xVzcGEvUMpPD6aLV+O5O4Tvtg7o1UsjwXRI
p0h2gva5TtreyunICPP5mNjF+7k2FH4dfABTsxpxlzubBfV5FSz3OBm0LvKkM7V7+aCOOsFIp5ns
XO21d+az8Vl1qEftEXht7QLbCWfG1fru8OX23rOaPBdhF4tTDVQV/2fmtczk+hSnIe8NmDUbfKEV
KYC5dI6sIcUC1TKXJYwowUPL81EpadzOzd+idpk7emn7Oy5Z3OxqiSKR+784OdbS5jLuYhWaQttU
GVabdj9p9V62qnHXT4F+CFTRxxIoSOEZ+N6bMsevKDJb3aXg0LR21rfesc2rzLH0+l+i7v8dbr92
SisG2xJ1Wkpzyw0xC3CvkYKg50FZfvSP/UOrO9G7ASwKRH7NGX4aP8fvxo/bH3or6OKCq1i5XuFt
xhnjvxek2M2Bq3bhlt3uWjpdDm0x31rcCrGfE0UVCjbZxqhxCsr8t7fHsh5FpUCDpC0Slov7gOJ1
mpm3PheQIbszZewOZNR97NtBVq85iqlCtUcIFdr9csYaMRj9OuUa8E148X2knv1dddc5WCCcsJPf
bnqvbQGXAReTl5sNblEdAbsIfIv1tas/NknsdsXG9K2mAhL2s3aLhF72YvqSNorNMoh62/APhg5p
u3xvSNrG9K1+o9lUfhZu4LK42EClupemdNYzj4sA3yjhvtbzd7e/0P8j7ct2Y7e1bb9IgPrmVb2q
d1W5fRFsLy+qI0X1lL7+DGVfnONUjFW42QGSlQCxKZKTs59j/LyP/1tC/buO7gyA3pirsEmS7UtT
C+YuS3K7QVPv7OXHi/m2l5sDo1NvdlAWWEglrtqLpBGbCnmDKh3uhGU/C923pdZj/eZbw8vkmjli
qS4gMfMBHni2AdIyh0OSbYykvSflP21N1zCWjBw2/rLXM/6+XkulQrcEIu5B88GV7Vd5urOGjwY2
5///ttC2jkoEbDhG6G6yTfMwGqORwk0xJ+pyDpCxsg5TMJr8eZkfwz0IHdwS5OUBYHEjeLrJatKW
BpTDC32qgIuVux36fB7ywPSnT3DOr9gzT85TGYJy6d71rSJ3a8XXmBcT3itT9e2Qr2lqy6CAec4l
B/33CnaTo3IrtQhyS5/4hn9nr6tG+MNyt+O+iyJ1K+o31O1Dian4F3ODor/fYA7H9PuN9FCdy2t1
rgIW/Zv8wbeN3uLgjyC46msQnwGzmrhLW7p1ccdn+EmBfF/h5nXzAehqYMCcXKrSBOjBezHOd9Iw
95a4edczCDyVUsUSGmvcZtwWyj15WIXtTxd085wJMSlU+LoCilRzAPbgjX5ae6pBtnAnivxJG34/
r5uX3IBHCvxQkAUyNzGoU+McDSejbv23W1o1yjeNUaXtUIp1Sy1GCnTM2fwHr98Os4e7Xv9PgfH3
Pd2YYIZ6IxcNAuM1TTbLsZK6vEdNJvVBZbor3me/iM0u6g/9/t5k2z3ZuDHGldV0TraO+2ad6Wnd
Ezgb/4VC/L65m7ityXPOTIoVME3vpjpI6bChe6CVP0kFmgEw0LLigfyjXI8ojc1ZB/1ugrSLSaqn
57KXlvcQb35cBlANGtwKgNDeFrFso5RazUS4JKZmz4om0qTmpSZqcEfh/WSuVlgggJZjbP4foL51
mYtucVB21KM2cUJju/LL+hzFGIbOehHNWyAD3M8h/ri9b8veCIMpMuqg3opnrDUJ0y3flMaAlPca
cX9MW3zf3o1ItJTrpSz9tT160DC2CUJIQFKPsRWsBSd5xw4ESeEpLv3hZG7vz5f9JPVoFQDnNHBj
YKXXg/j2uDPMRS01xQeAO+PR1PhFNfgdA/3zWTqaDZZscNT/5QF9W6KnaI4FGzKcKaMKDaM4jP2Y
kF651y2+Ku9b1Qvc9/9d50b1snFQ0XmPrazV4+mtZ+6KdjD4amhvWyS7wnt5kXsbuzk7OUXDqhDY
mAHuxWGAf2EC1hQq684b+PmO/m9jNwp4btse9HPrAcbpQ/bKMaWWgaBpekVC1Fs6tC/T5z8v+Rfw
wJ/O8kYP62BDHvUJS45hdc0vqcd9ODgbsRO7NfnDA6vwzATgj5+dLwBKZ3k1RBUkeICUwA0UKCDq
5z9/04+e8vf7vXmT40C5QtfjRoamfIezHJpJnmQAi0GqRN9OMb1n+e5J1M3rLEEz2iAvBiX3om7W
QnC7XSJAbmLkuQiQvoju7HD1cP5w6rflAym3FllvsN7kCV8FfLnRuytmvRwCJZLdpQf5Ma/37URv
PWfVBMaWsr5M44hCyXk4IwEFweoDsFlqwUrBdc/A33kyt5UEBrJmTWZYsScfiwonktoYqrtbkL13
kDd+XmNTdEety4wAok43xjYLUVEEukF/vh/Fr2/hT7d2o3cG1QGJ+dqt4/RNGRmUFW5eV4CFrAaf
/hVkqb/uCModjXCbO5xT1k1sFUw1Svdp1CfDuYsI4p1l079T7pb3x1N+Sm9/l5UbJWTZTj/REUvK
mw4kSkA22NXJ+CDdnWz7sc/r+0o3umcUUOQDx0pSvBYRyy04KKnwiiNbNXruOZHxhBgE88Cw+3u7
u6NufzxbC3DRKGAAi+i2UcEGM4pUZFBihDguKUChdB9M90fF8m2NVX6/mUTwTOuqU2ONVT75CS51
QPcoUCZTon+w6N80v6p/7eX/7enmPSgVdbR6XU85ap9tMkRZmIZAVwHeQHA/CfvjI/+2u5sHMVJZ
tPKE1XSM9IjphF5qf9HveaA/hcLf93RrfU27bIwZVSYtl6OZnlqld2s7GQswuLLONanzXwrGzQvg
rACnMbgg3arlrop+fl2L//yu19/wD03y7eBuJL8hRDV6ghWEipkQkOWiUOenZRYT0NL+d0vdGFO9
Q7KVrn7fMj0PQBhVnGdDinS18f68zo+FAFDnASUXqENgBbyxoaoM1kxZRb0BgCG7HrSDaDtSYgHc
F/vo/B4PzRFMi3cM6c8C+L9r3rb5OobeF62OGIg1VHf1WrRXnlu2y2ztXjnlx7rRt/3dtvUyDhLe
QcP+2nCdFygDjJi222Gd9Aynj38x6YkOVAuIIeiYR0R0k+tKCzagCZNjNfTYmgN3639V7EelAi0i
ANcC9eDNhS0ltcvaaPF6UVwE8spRllwFlO4vSBBaURNOsT3dc91/yJqAP0ZGLPkfrtObtzxMEl1s
HbWwlbpF9RS3e1xb88FF8HivAP7DheH4DBDE2PABVPzj77pXykq1q1tAUmGQ9cEKly040XYTmsPW
UYt7IcI/jQkWA88XihZoWXRuZ0ksu506qmKxXir2RIKXZd0jvvqnsK9LwFyhn0BFGHezH1NdCt0Z
0a0IxJWUvzG+rYAD/+dX/OMagMkEFLVjrgXZv59ZLbgxtB3up+ytQ9o2AUB1MwAU3GOG/KdOx16+
rXNjOYQz8UJfsA5bFF+f8gDAsKG9AAfwWCq7yUz+vK2fZeHbejdnl09imMW6L3BEbXiYJgTTxWsH
exYQ/x5UwPpw/q7d/765G/vRdFND0haLFZh20eIVOglQ7Hehk34UuRXJWYYwKP/IzIzgWy/Bj4Y8
OMnBoC7/klLl8c/n9vMStrEyP4EI7RZ8QJsQvZszynFp9yuzuVeXL//VArelA8DxZ+ZiYQGmGr4E
L4Kzzz+v8KNE2wBlBZMbEKn1m8uQcpXLXYoV9D73ljRsW1BQFtz/8yr/jLDQxg5kXoA8/Scfd2PR
RSo5tW7nDiI6llhG0HmFz5/H1mVPwMHYDMwt9vfQ3VDP+8fu/r7srQG0llHQlDMsO9SW/mJOQmY2
KOV4b32w0ujBSZ8C/zaehWr271Nmde1+WZg6vMulLMiHYggw37iz3UvLqecjQ0GD9Cz1MwH6KWB4
WGWczg2YC9SlMVxdzaUxBrS2YbrtCMLHaHCG8b3t5Fnxx9Fmr2ya+p0s+ubUoki4R5ei+NXlgP1z
ey51g4f5VM0v1BL0hwXg0C1XAopCu2+Hzk7fiFMovta3+pnXFIKtTtOQxUBclROzF6rY8rTs+N7W
aVUGhiyT5VUGz+HJJHVKX3k16Vk0k2KSExTo0cnR6X08O3n5YCqrBLSGNoxRuWQCmUSLtn3u5kTP
C8+xcgzgCcWo/TR1FnDegzBVkKWB6aXF0FwEKKoCoXXcBZUEqKQddXig4zRgCUeKS02Ttno3Zq+0
tkqg/XBzbxlDfZD0BT4qQMD9eRz6x7GbMG/UcyN3WwxgvKINhe4WIIpHpOvH164W1dmRTC0U6E85
6ZkFXjVhlLFO5k3rpKeSqL2nzAxj9NKoBMYkOZ5h0NPCuOFNjCQSlT7pQGNSE2WjLJrmkYYWQZNW
V6UtTk3GX+1+dtxFIu0hrehByMah6tqtQvXRy6uZuMBpfChhWvQUswNGQxIxZjvZLM+NPHbbVuN5
wDlg8R15yYNW7ZTtMJqOB49Q2ZqpJe+A5WiGBtXU2HD6EnjhRh2OXAXfnlZ9pOPIfVFy1RttgoQA
qst7M7XJNWssVKtlkcxGhhFig7wvOTvbIxl9eZLhHgys83S2FN5QzrlbdVU4ksX0qWwN4ZLJFPlb
BIiVrrSePmb5DvCyjkfw9+LYb3pr87CseQTeY+SUFzDUZYKDGmNWyhOgz4OcldYRgOrvOSlg83iV
uouYjmo/f+pK5lzLcRB7xxrzU63rABVh+ZciT9yztPFVrdQzs+ddvZi114yOVwmU5cYe7eg9Lp4b
26YqaWCgcOpZevuFgrrq904V5kuRDLN6JrX9OjBAyTR4/0DAVZ19R/TCrxRuukSAr1ca1J0xTUG/
4JZm/UIU1bXAl9D1h46E2ZI9g7IS023jFI9M8mZtl83NWZvkUGq0OAPhbDHxUPR1JI/oQk7xGO0l
5gAERU/M0e5mf5gvlYymL4cfuJb73Ml9VUOSqPkEIGeQVk3QWGEJzuhMA3aEQT+dTLyULN+RUfsl
0Sq0OrJtiulkdUL2EBbGDAfFZQMYHu2IbYxokK2a0u2nvHYBxPXSNM5OFelTzcrDolVxrWZbg5gn
Z9CvXZpvpmU5mkv1q1DnUBL8OuTpgZjWZQBedGajyNuUnjClYCLWUU5NX6k6v2/mXVN122qkX3IJ
V7Y5lH2Yc0/MX4PzNFaKq+ousu+L49KP0n5YmAeK5LYK7dmlCM61F9KERf5qU0DIDN5y4vZJ/VBO
AvSNKcgLQu1TyR6NzF+ct/ZDWaAgfWqC5ZCBv+4lu+pnID8iRGDvHXnSlQUG56yBYk7O/Gk+EdV3
qO9oIYF4URe9QYq1Lx/TY6OvBH/PMBI5vC3bjqVyMxN/BJYWigEX5Qn6yB2rCqQDT1qW1P11QKuq
JlWBZiKyp4sr5WhfkCR3mnFHTlU8oo93zyT2DloRH5obA839WRX8GRhanjReur4AC0Qg5PShBuK6
NTN36qwHaczdrBmPDJCWIFMKSKZ4sg4wS+5L7xpDl5wOZOaoQrvCs4aMXucEOQ+nFzaelXqLAlFW
eGSLNqtK2ijtQ0UOc4ZuZeQG9ovj1Tl1HTsYOq+SAAEERqMnAKSNhtcVoMVRLF/DkmazHyvAJKRT
ODjjRWlfshR16CzbA2LDZ8U7s7pIyl50FcOAxrNklS6UAALo7qOy9upyzYzGk+WjmreRBBT+wm1o
kOYxG2MU5OY60aygKzwdUFTQw7XWBHYuUBTxplr1Wi11LasG0WE0po9m8wkJl4dfJXmtHcmFAcx5
Dlqz52xx/Dm9DAZ6upTFJwumrcJsgiZCx7181prNYia4UGWr955T+d0QWUbI6POC8VpziHoj7NUa
8wBfdIwzI+JQH2Wk9ZcJA9JIA8vXZkkafsiQeBd+ZsTMuSoj9Fu5z6fYeM5YaFSV33Z5opRQiUHP
GCit/RKOu/3V5nu5i8ngodUNw/xoGY8U4M3yl6H0m7nzBEJK1QoU8eFknkOfa9RenUMzRgs6EdMD
xLD6MsrdZLiUBzj8vPf64oSRGjPHUMG2mnbM3KTwaM4yemxz16CRY/mIGjlLpjJoEfvPmHbTetdp
vcFx5/Qtk/0s3QLpQ+pjqm1qy5/as5p5/DJZQd9Gzijc9NBNERkuFTJldTh/ZFLQOqeU+A2mxLMo
tVxl2iyly/ZtAdJP2aPcL18zZVOcOQBuYH/2thIVVbg2Baoh2WYo0oAMtN+PMHlWjHRtIXnZGA5l
1KDsnHl2uTMB6EC8/ir3O6MMHQTzzoGRQyMHWu1CeEf1kMqBAl7owdeH3kvxqFXJs4fL/IyhP5fS
QNR7CghscqDFXs8SqYUe8vPU8jo9HiTfmI6iK/1u3PQEzoEZEESfFJ3JyIbz8qkx4hknzw9Nv2kr
NIdDVfRe11/QH9ZPD5N1ndWk6CPQszUYSrOTugbeRRY1PHMX5yjBI5C3dbUnNJLsY+occvHotHuq
Ra2RGBCLrHpJyeOghEUGNeyr4D2XE6cYfCTrQMdWmGrEFJeNBxv0HgTqcV+YL6MR4nBS61eXBcwA
nL2vIuMtThqkLYuX6iXvZG+QfuVwz4pfAjkeKUB7jKdUb2qZ5L/JRRW/Hc0liweqUrt6Gpot6Etn
01OLqB9C0G/xa5YFYzdDQp6BCicZHp7zclmP3d52eVyjLd6BfJHYzE7lV1cHEgC9+IXl4VhE7aOJ
/0LgCPks8q1WBLmNVtBdar4tZaTkG5Ucyis4DDpgSZDYHp/5gHzD5FtfWX9kdqDoLpUe2vZ9zgMr
8/B/Mu4b4wFZnR7G5xlzMxIwL1I7UUy3nDO01MVivM5E8zuWZMbFas7VEoE4CYywZe4p7I3N20Lb
tcYnNt5PiY3ENat8h6TxOJxnk/q6EahQmp03jAVa2xJtjNEd4Fpz1GDMudmq4BBUh0iqDypeMgjJ
NQcC2mFs/Siy3wLeNhh7xPMw6eG4xBZmb8Bjqpuqm2qZZ6Q4gijNDnMJfkLAWOnE702X9U/okHU5
PUxd42nWs22duQ0Ntwf9GdwyiwUEVkmDJZPsy5Tv7DRBc46bW3HBfFURwdxGFE20RsViOKC+RX6L
/FJJl1bOA63BucCd5Xu5TMAsZL8vzu+s7HzLYYHZIrdZeVCbhDyUVAPF0xlKJQXwTpZjPHDXFlEG
aA/rwEYP/0Lrjc22+RCS/rPqP5s8GoukaLeGFMjTQVMiXKSsIaJ5NYf9BPwVVH5t2Tf4iTrvmu3X
4lhQ+E1CuLY4zpYN9zCqBieobOblBT05WufnmMPKuwuzG9+eq7grrsVQRXb1NWm/QHADdKqKhEz6
aORrUT8p08fC8zhbZqhYXIYjHWTFOPUTWM7H4owGJs9gjekKDTUujQ/7VCZBIytbvtBYTxVXE7+1
AmZvMXwA+AWNorz1mgjzWQvGBoaw4i6rMPqsIAqZ5ouhXbt5oxA5bOoPBqtgnido8HbxuXRUxcEw
wnK4EAB4qfCsqk3RBll+HJfAKU8QDnUInPmQ1bjBwwzUH9FvmBP3NGjNxJSTyaHh3L+WSyCjEx33
xgoHTmSSipC3QW0Uvm5l4LbUXL18dDCy0g0bitekv+iFFGdqMI8l3Liw1NTAlswgd0JKj0YTgS+4
wFM31OdCO2bQAzIZfGRmcb0bCVUdjYMCAU32hKYeghEpDYbpwUbIRt51/U1Jr3lqQBIVd2wvq/uB
HvIZnDAyWoJoqXi0ltwW6LBrPbj7suQGtNLwK7SwHcK63wnZFy3asBCIZguOGhMLMLNs2TFrW44B
X45Oc6mKFt23cSsD5kS8KbrXL7VXlAjRA0dFL1+flJpXsIc+v7YiAOKAiWhA92zxqxZRrXtDHUzl
k9yPkazsGnxCtRC/5ken2DbQlP22Bw1k1u4lVOaUJya8qm79Gkc5YPqMWSj1qqsStXfCziFDRdja
clj2dgy0AbzdBvM5O6cPZ47GkHkjltdcP8hCxsinp0l+RSqUUGPsEn6yL5ceWXZqeV2UUJPDCtYQ
vmHurxGfkBKl3hNz4zQ+V4p9UWPUfXVGt2N6Hvs3GYtIxRA7y3sHK0I/xZiYi/DSpfUbjrOsXRvh
DwOTCa/TaybNbmlOvtSMB2HVG8dsPLXG7yKuBEQGAc092jJCvwvwKNzW5A8L0CLcBZ0gviMfJcXx
7Nm6qH3t1gS6wA5o/tUtEZiS4GgHOYo4AxDN3on1LMhuHE7W/Dl2F9Pwm/ylNI1glA91vbW6jeMc
J3aq+FveCD91PFPaDbbH7NiWuCuNEUwvnjczv+hSYV4W055lQPmuyYi7cub87pxrm3+J+jz3W019
kaa9zvalsWvgvekfJhZLcub2T5npE+ZN4GiwL8h+KMWl7sBg5g9AgLUaaUPmLhpy+uB0UqQCvV+r
UYY9acN7j2xsn+YuwvxgzD6nCiRTQUNfnDSWECZbDzYC+tRkkBIDPsRLYXgNzLXjyWclfSpEIJ9k
snHqgD8NmWuw3eBgqNKAy+Hhh+FYVOEiQuIZS1IOrgTKhAd1fGrHrTWsrbD8lWaANl5RMS7UTJZX
eC99FusHeijhgZbwcRNY/o4C5axCfIUOuxrI1rtJ3UyqL4zQMrZOFUHmifaID6hmH25VZp7gQzXG
hiKF08lXtQQOfAmT1L4oEwItVwevwFdVepb4sEAsULvNsHoYZ/NsIgfRx47ik98ywDAB8UB33Ydh
es2212DsJa8VkFcbVK2lJ3/BxFeh/rqiP5nbETP503EpQrFWWNQNgBkNI0hLX1Y3ZnNynmEOZQR3
T9knmvh6KFjuIWn1Wj9NcmSjfmEASRrwZ8aTgyeUQpuA3dstjUB7HmCohIeu/yqx0tD5XHJ/gkmY
Em6HcpK/LpGTuo6eSGpsyW5rD24L+itAcCOWcbP5ykTM4xWBD1F6xCCB26yOWxFJfcSvKgUMOvxM
y8V+MwQVl+ljwjgTYGbSs9pezPmsvRQDmoi78qUATnLmVbrX5r6xpQMGo3FQ/ddMQ306NHkon3PL
h5DPiFAGGlif1S9Uy8F7eUSzNUkPCxxyeHFWjCYdg0SIAc3Ahsue7uZtjVkXZaspbq5uCimktS/l
T4W6HTnxrdyzTvZjfpQH16FJL3tCi5vCJScQr9mDR4dYTtL+aH3kUSF8C0/hpclddcdrbypCqOBH
WXjts5THtD7Wr4bhTr/KHljX+HHVh24Af0fVuOJLeaAnDtr6we3KpEXipt7pe8RdemSg3S1cxier
3nLb08mG+XXltsfFDs3rQn3aPZSfFM0cyBmokSTWhZcedPQYn14AgbZHOtcqfW6d6n5bOldLfsmA
wZsivxYuxVcteYXpIUNn1Igpnrl4aJLhsz9Q52EYvek5lRGXBnmpBxqcdxT/s/2oedKuF5gd1NDf
BIv7PpdeVnsMs33AdHvmsGkjprm13x1qFe1Xua93I/mrB3xt4zeglG1fMQNla++MzfAr32fIcy3b
SgkkJbL0WHSerB3bF8jn+FUr3jQBvU3epGWSOoU3pYcsi4rlwM1zvhy15jrbvmOc1bTwmo2FGJgG
sJC2iDoRA79EUcI8f20dsF1cJ5Tu9OGMIKZPwRe6gOU+IBp+CFZ1iKoKgy1sY/UX2bxYhQjrDrjF
7GVGq68tnbni6dxFMQi39tnWQNZP+4Dkp1T/zKxrmbv9+9AnmpwsM1z3R4PsBSCxlVO2BKoDzes3
6D/lmL4iXko4Jr62M0mQlbM9Yb32LXDkwFqGAAEx8q6Fipi9CqGTr8O1dweo6pP8W0ffGfNsNHmd
7MZVOm98GXdI1ai/R2jC8zx40ymfHgbhIXnQiwgcndPGQRwdIirF0EGa+bhtWwHhc1zliA3jCdiS
EIGi8bOLhg+YQ/mJcOTnjmILaEIAXO3wRfDb1QF8M2GNqAvVzy27smMqJTX0j852yybb8jKY1o6s
sfK6D7EHFWyPiwZ7e+vZY0JfkNNQntMrVV2wPPJEsqL2SmfYN9faNtLv7Kk1wc0XmbDR80E/ARKV
x6XqS8oDAsQuXNQnmW4RCVenCbBoj3hdS8CPOUQnVbbtjmmX5WXe2+WnRXZTHdTjDskmsP+pIB3J
z8bs0fwAZKumwCU0UQ28PgFlHjQsmpWNZu7SffaCu24VFyH96lQBFEDoCUdU6MCnQLkCqswJaAly
oKQrIgPsJSfzrbAD+O0MofwUwGNOzTi7ZBNw3XMzEm/IXSzcaw9g7pp5jBZ7ZB+NPmr5wzT8zgyf
PaSqW9lA01N9PPTUueopPDhkD6L6c8m8FBYV0T0Y7D5F+gt5map7w0jeDK5B6GKc0yuJwR5fSdH0
3OOup0NvgC8pLmEHJmk7wueC0WvLrSl/gtlvqeEu+6WxuO0V5Y9GO4xIEoynBeh6SyByP5P8GekJ
AE8rQfdLQDHwBMGiUsDRQ479l6UibWdu5A3CWPY5fXSwqCwaH5hAzUuLW6+v3P5rAjs6d4d2ldrl
SIcTauf2g8AuTeRoTFDPGB6QXZAuHHyLPtGj9Ivh7F/LDM4I23JnL5tXq0K2gR+nMWki1gbKh3bo
wbMN4wiiHFUJUcvryZYfzZ0DxwUR/xn3baJjo0kWX7MjhhD06PhlF6E60Sk1YPvEruJ++lRJgMJi
SpzaIT5ML2JJDxADmTbeaGBYwfi6uoTOo7aDdaPvC2oGspsuviGQrHXns5wGVDoV0h55ALhwWhcq
bGuxU069apPttebFst/lNtRrXBOB+HVIh3llgTHh5wH5/S4xj+ySVrH6WBkRAeZueUlB7fsBHFLk
4FTqmzDGhMYdvAQuQanNBQ7Wg1/lIHfvwMyQXPHq9ADFxydk4NxetvxZe521DTVeZUSUKN0vT9pc
bWjWxPPyJs/guMJlyZIPdK3QWBCMsyYA6hrymcjy5Wep+gIIjTvIdbQQJIb03EvNFqBFoJzsBmRj
A3NB3JqLcJ7VIHUsXHCs5xs2vkvCPtpmkUxoQqvq4mRL80abJV+TwJasGG5tqTu7ecmXJ4F0boqc
Tq8sjwP9sHSkz3VAkpKzmWeuAyuPYQc3netotMcHlb/0herNjnpF6QIZu+q82B8zaJb/osfCvCMa
0D1taT0hvyljgqiOYjJNe0q1Uy2eWb7JmkuZR5VzHWr8QV4lfpKXTWntEHv5yghgtuKBkJBIs8cm
2JudxGowbOluCx8BAze0PRV8r5gScoEXJ301ioe5i+3uqFaHiZznOXCGgw0mpa4CDGdD9p1EAx29
1Zy9auwyyB8MY/camB/SjS0/p3Bs2+ZkdLrbU9WrpzeeNnvRPwt4sFPJfFlinoKHM5ZToElvVn/s
q0RYsWrbz6NchA0EXWkct1SQmTsrmFxUp60zPzPHiK3h0juIdDKfG0mhQ1x/l7gT5VixRwacYi0h
47ipofN7WvlWCscE1lQXaCiUYdlxsPmrsD4bTp5taJpUe3UqxHwyi0EG5FUt8GmpiAmsAdFB6ERZ
wBHzLJad6E4fZ6XtpvCVe5xvB6BOlqGHQL0Sx7pWcLUaLQ316iC1x0HfivZlyK/TLAImH9LUAKD+
Sw1Ai7rrH625CARqQkWJ4IgWnjzsCwdtsYhwZsxv5PNjVaM9V5xbFk6mGrKhSvQRBOcjUiPAg+N0
PBYwLiD8DQlUdq7PYZ6+Oka1MRSEKx1w2hELAeQYDxcJg7GAwif9a4vmMvArbZyJIU2DYKPS6IYj
HdwDtV6HeZQl3QM2nctyIH/m9aEsH2fllzHTMyhG/LLZ0nq3VL/tbMbDKl2OSNY0pMSQpFCpeNQS
fa/yDoKCzbRParEfoGWqVAk7qw4rzXL1qt4syrSzzYfMxC/H7FJf0LWgEprz5GlDrE7cx5yub5gg
AZ7fdQ3PFFWvGclGpwRSGnInpbzNBsRLVLp00m9kR8vVXSZzqMu/Ndq5dUlDLS3jWcm3ZjEnbIDS
n5FxQl6jK/AxdR4r2eApqPbO5QetKq+yLK8H+MaI4UGh7qqhLzytOiKzQxBQ5s341qcd6qEiWYpN
zkHFjlxWPox5YDgkBDlukFmDJxbkyk3cRS0hEkwxC4tJPc6T2sZcfyO3sGx0x9ZkbY3Sh5RlEOEr
qsHxhM6/iaCFTHUigaBPTcG1iV5D7oR8hOljb3m+nUuQOprE1SfQ5jVn1X5iDQq//ZOR0WjgZmxN
KGlpL5PZHaYSnePOOgMu1QHKWHP9oA07xYhpfq4R6+D+G33rkH0+xxI5Fk7rd1W3Ywgdla4PcHmp
ZngV0pAjzWK5fOpzLaZW/V53ysZEwCEKiG5TfspzvmtFH6hW8T/Undly5EaWpl+lrO6hxr6YddVF
AIiFEcGdzGTewMhMJnbH4o71neYp5sXmC0nVk6LalFPWV3MjKcUknQgA7uf823nRhyGW0ritButu
MuW1q/SHIfDiwDvnhRnlhYWsllnLdgkMYa5UfLVRnebcvRqLJnKUGvZqUF9VJtvQaKrv3IV7RzX0
Y7r9rBvTwayhpJyU8ZJaupVKAwxmZ5L6vVnr9zKYz1bLjJGmgO7As7BM0eB9V177OJZZiEvjWim2
oKL1N7V3arP1Ss/xlA/WFA6LEzkQD5SmDZMSi8bcpWlByQHXJYxvrTC3VVeEGuDKiP5hhvTLHPLs
a+focAYsxudRyuvOlaBKVdwKFVkpDAmjpf1l3pQjPVUOX9XB4Kwcs0MVlxO7cdLv/bQ6BrxKfivD
3kvjTJDFZu26+XGi7PfgBlf7xhjJ96GUbRe+0bk2xKkxW8ZyTHHBaPpRdKGjrRsmZ2/q6UXJO1DD
2S7DBGAVIgGytjO3a/lJT++yJKrraGSmR76Hu8uWYxV86VaAtdAAhISgGqsn09oGIhr60EOSx3jU
Oa4AJOvQcnZ5cTa1g9cdMvkoUj7EreLokIdCjybjkM7nlcielHaDJsP/JK07rb4TjQzL6YZ6yCec
xYFc1PetWWzK9QsOXlJXXwP3a+Y/25ee275L+9dp3nXU/bJwOMjp5YlSsq69/qqzXlx3DnMw3va7
KVVkpnf+snPFU0ARv3YVZuMItMyi0xOPE0hxZnKwt6DykZ9eudqX0X8DIBTzyVxvJlDM5ZMmDj7M
YoHaaJg3Tn9U5HerY8a9bOhRteqmdL8EVO7VFyc4T+bOGWI7kKFLYJf+LVlORvBdQtXYqI9L48vq
3WTi8wwUZ9GbPK/GN7P7Ch+oWhX7fmiWaZyQv5MKCEs6/cw5NjpvUvNq9TdQoF7+ZVAnaR0TsaVN
aYtvLTyZlzy7QbU3gIpa0PjVpncG6avYXs+ZtVfGW0NlMcuHsgh9m2ajjzxm0tAem/5dARfSe88p
lVGunxXi+m5rWy+aD5UH1mxp8WyYxz6nmCVXO2NQ7V1Pu06isOU/jzzlTQloOD/aPpRJEKCZijGQ
x0tzzxPiw+s5gtkR/QA/SIXtg9x52wK5UNpntAx5qODqsmWM4fqfB7uOpAfkP5eb1MPUSVFe61ak
cZdnBVHCp77wsfhdda4NNxLUrsp1Di2hUF2u32bjt5Fjy2E2uAYNn7VtbCTNpi7khggKa7xdxiPy
jo1XfR/Mh9W/y9dd1x0JK4l975R6Bz+4rf27frl1kQStxanUYBhB0YJLEfcUDFc1223itftGeGHm
2tezTG+MaUjDcfJPRYVyXxu/jEa3TVvt0evIrqNVzMv+i6vDZ4J32P6dbEjyt5cdoSAnodu7Frh4
EcaVZ/jQ2E3sg+52GbPVUPT69fK1yrKodzlPlvqQOMFnNGq7Pi+TaM1uSTaJhJZu/HGAjJAHb6RW
tuzI4uZefo0A1UIg9FDBKuuzF1tOQzkwQJW/Tb2MiksHJLlPmrnt3XcbUCc3yWnI3yfTup8Fz08y
AOhfuv50nxrDUwf0M2jWQRjVdTU75yCzdvMKvN9N11N97XTaNtPyq1EDrO1TixlOZigEVsl2Puhw
S9Ixwt7Ngfh4Veq52TjQIsyYPiwdM+Ty9qSrl8svmY1QVMNXO3hpxuZsJuDHCxW9I5bdsBQ3Gc/4
rJM5C98zDuxXbruffbEdEFikBkdC6Uf+wF4KGtZBKqDR3+swS2PRb0fd3ehj9d4ncmc0pK34+Sdt
qsK5diGms13lDkiaUCcF3i5o+lupvTXTuy6RNmSwYlp29qosrEd1beTQItOnrKn2aZ8Sadd8UWv+
6fK8tXXeR8bU7HoUDiaChorJrQV8vNtuUgbaLsF5QcUwGvVBaowgGYarym7OHvXHiNjCnqyrZCS6
WAxRMvtPq8wfVSGucnihosxiZYxx2WiXHuQx9T8t8suy+KChUt9R4kXOUsbLqh3sQuZbcwJ6XTso
Fa3nQS6y8WiPlLCt3Rww118xzeOTNryYOUSsqu/cvPjkgltkAx1Bbk6ITGySx8B25h7hUek+6at9
cors3CwWcCPP+uo/5/187RkXdQj0pi7ZlLtt0s/H0fAvBddLbnl3qAtPjt+CHrY7I+0jWze/qDb/
pKPkk0ESVgs30hFRN9bwCh2ofXMoLCjLZlXXvtnfVGYSJcP6VGrIS9SYXFUdU/k4AyJD0x+TVkWz
7p+YS3LMenG7ZuU2E81p4VrrgWZlsMHDu4M/fclyYBCHfqqp8lCCB1tD/zWo86uZbUODvKpm/xBM
3yqtOyiHptpv3fdWSC9O9QZZXp/C34iXuSy3coIr7/XqeaHF4CJGVmxnZ9d0behwAE5VfV/KNVzm
g7Nk0bg+tOO13Xxvk2GTBWPMHWnG6358nEkVQXPaUHtp1rUDaAn6wux22T0bjMyz/DCZi9CAoCNV
bOO1LWKEKzU/lGkZs5Os+XhoaI9GP8DlnYJi7coSXOeBOQLhZOwJcQ6bmZNvZB6s4YeZNVxLB4Ga
rU5ld68FL4PZ75Nk19Tnrj/mpo32RyGV06O2eOkAyZPpLnUfBIVsXr/ZK2qOY5NubdgaurYRzaS2
EBOL/LLkMB7vRsB2rRnQSp7N7HOQ8gy4LRxZOGpbs//a2C/C2Zc9e55uhs7Fwd0/zcb1uNpxMiMj
ozCiAXUKb5upcRv0B2eNStWEQSOjun3LASEEzfsOekeByc4MMpx42t324Juv5hKqIO7B8a38W5oc
q+HzjMcYiEHKY52qsEjcTQBeOJ8dMI6agD2i74aB88e/93Tu6kpf8chhvo7p0Z4ezdSln2MGdGqF
lMZ+cdvrc9SJJtSpgQJQAtfVbg3/roV4NGjr1EXCUDq7cVyZ7YgyMS4skhJtlIaQtgojJ1rHvIuU
9jQ15ypnf+92AS3HON0ZyGpKICmvijFlRCMiwUXeL4kFwt1tVx2CfTkRHbXjbdsYYM9VfaiD4ipz
ULWgt1xKmrHbZGY+Jo9KKU61ymJtsaJkutF4iPS8iIL5cR4O9EGbZabAQ26yOuVN0ecHURL0W1TX
c1ORlXUGbm8VcXmLuqrS8tAgJOWRg6IERG3uCj+nrwE2GdhrzzTCiCXJnih2NIGx3nEbrF1pvY4B
YyaBkBn01xFkrJdlKFI9HAfkRkJEbY5ic/zurLxbVb1HnH42bXlnwgVYBn4WlwOakfHLvFAHoIZr
xR0598dGyi/r6sdLEGwQ22wUILzmxEXx1egOHpozpr6ELTzyaKnrWTE9lMQmR67bPmCuRmke28ZC
FYt5Vy4Qf2rLZR86E1HgxLiUgKRniRYqYL7YilD6cnovOhmJSPQL7ZOTqQjBRahXNGR8qH4JEwCA
2Zbzs8Mk74xPfsz3A/SuSi3ErVCC7mugzztVAVqjnhlMO/Iv6rABiROgi3LR8XUg8yncthclaAWC
BYqVI5lhSyc97Xcie5ut6VhOAMCJTuS1Xu47BIgJwrvetUJZO4ytIiBOjaE5eQC4gGrVXYI5TRvX
8NI0DlNGX3A3r6hGalTJ4pTUVeh55cmSXlR4BArob74DFBJbQbTOCH8UFbJknJS2bdMlajT7ZtW6
c+G722K2Ni4frENLPy7mp2xcQp+fDPmoiQLZoRc3YLG6+txbVWSthIRCqC0r7PJ1Zq1hh/wpBRY2
6ImqKtl7jYMOLzPiYTY2qnGOJJki9Zz2C0o9YpGYbDgfHY4LC8KlB6cqm5jzE87bg1fwWRv1LPMI
L5up5bz3DC5L7/Dn3c8KGafyzj3iQC/rYpvbITu1B2idrS17SF+1YeuZ73VVd/u0EvfBWurbwE13
Rg3OjK/2NQ20ezWNr6PNY1Ez3TtuyE26rmpN7LXVVLEL6CdryrGxaKmWzIM0OKgCf9wif6+ihTa6
NDTU7N5Cfc/0802Wc3rInisZaieI3N5sEHoOVSiQFyW9dp80A1VAZ36rlU5XPPTf7cF+WwZ4hkXr
v/h6S1e3piezMjj+e1dHXIEILUjX2zkzbnwvuy4b/bPqg30n5cNkA9mOgHVz1cApQtY7rX+R4QU7
z2xxq0nxzWgAhUgvoMtOBjMmNfumkaMZptyHcMybK6Iv6NKmXtsoD1Xg4uZHIg9OhTlfOZ2HGp6h
HeEyOme8IhfhHN2jmap0x+uZR8rwktB06mXjzdDtbiNuunoyN6m/XqvCfYOeWmj2zVOn4D4zJe6d
qe0j3WKRzkCSX6+vbWB+9tds39RZspFaey/G+gmkDAK3DTa+aPYimd70IPnqdU0sAhO6G2lQkOMA
ncSD44qz202AofnNlMiHLlevHS1omzqf+8m+yUfnWkiUh0b9mDjNo8qcq8JN7FghOi8KVF/ozc6p
6tDAXs7oPl3CzC54n6x+Zy0AZfg1Y8OBVK6K6i4bEUp1uRemokApol7tDIDM8MudtrTHiWmriJ/R
XHum/dj58iKt8IKN42V3tqzjcnb3Zi+vS83eL3W1V5PGuTo14FOa40JkGM9llu692XgfS7kc6mGq
4fvSS5ZixjlalA/uUN/YrkcTmlCJd04J7J7mr0JrGQtlFy4EhC0Q6rX3xAdVsM9rj9Jnvm2nEcyM
4Z6JvO4lNYXfjzeLsIuwqKuneRgQrSIh9rv+q+9W1zZuDcxM940Qt3gx6PtRCwkCDY2Jx73rvMh2
9acJKCpae/a4Kl9512fjxi5zdVUWVbKdNa2jGZlOrbL5wW2768RaJiEwHYSXzOkmB3mqegO0t66u
dCe9G/TgdhjYHcyx+67Xgx0x1tOKe9v9OjG/BvXdnD4XOYh72K2+ey9SAB3fbp96OacPBY3ebarr
wo1VM647XSQ0jAuI5Sc78BzwhA5ywrR0dV4nt2gOc6HRankqEfuOSNs4qRcvXhsmf6QL93Bq9TVa
GupkmifyUxzogNpfXnQ3Nw9GWvu3Qx6YJ22yUGkHfplFmieC57YP+vmTVxI3dGnRtbaDiCl0RNib
fOwqe88W4eVvppsODC4TvRPEWVYwpJH5qZDSqdqqwRQoVP2sequ7DKXY6lvFW1fnNQzBmrdHWVXz
gWiZYGu3bItzApA6WcK9mYJkhMyR6rNWBtmuzwpYC8PPthqdVyQzdoXUqOsX3/WGmylt2gPPwxoO
plFdjcvixG0xB7uM6J+97/QrxpIlY1ttlrDofComVCzLse2dMWoHSXySx9D5PQq/ch+A08VtX5EY
7V6QN7/W90HQ+RxvZrdbLLvd6qs+3/NAAP97wbhvkxVAq5iz2LEy/26EQeBFAuIOisqOzcVN0MSq
Z3uowAqXPIvwoNAhMOEgxFJ06NwmiSr3q5NmW6emU6icaJ5T/r+zG2BqQmw0r1ZDzuPc0j6SHseE
YhqlSbsv0ehxykeiufSsCIora/qaJvatMoo7u9Yf/GQlmUowcrEWpY7afbjSSJygeC5d8kOBh+uB
alh1gnLSdlBs8jt2rngbjfQ9SN0XIefvRhkMYeGMpBphWzE2bmmxLpGkXvF5xiwL7y0np71jGkYv
aLIHVR/mzk8eNTfNhiu16uW78qcG3mFt1/Swrpk1ReUiEhLkMaXpUIcNtOMoL6XnrJeqvwLUptgd
JmRgc9s43tHOO62N6tFvz31ZO/U2L3JN4wX1PD2WwgV0MZKs9RgJodzyiPFveTBSNUDx26KksBXW
uB5E2pYI+90G0ehqGS7Km0bL6B+bbkb7m7gJVE4tggHBhB1wbPkOuKc/pVo9gFVlbbArGaS9YCc0
MDokZgvxH2QjEhjTa9z3daLK3lWy89290w6XM0+ZmoSIEWOFfqWpxmhachTd/G3IqySVDbVBU8/j
rs7SKTmUWTl1YaM1bno016E+564vsnPgL6vxYKW2Z+LISSi8GhITYXxyuxQH3WmSCeFQi8wqN8Z1
ivNxqZKTZdojcyVGbZ3u/dIGTiycno22q5TVbC1ZtvZh4iKo/qw0d+4zTxlQOcViLLt86Cfve5N1
gJ8Fpi6sGkIZw6GxCD0NCyuQJsU5kO1Wpq1bn5ai7okILxaripk9NAbbUQqDOtud3DZOFZAZ5blm
9Z9zZxL90bSSCitOqaVZgjZcoitI9KGat0K3ki4kq3WAfwKSYp+x+kDGtt2V3pU1i74+NrWFiU1w
Xg+zLhvezWCcTnbnsv1InkMDkYsPorgm0iZjqR5Fi/qlREOwOrWNm7HOlyRKs4yZ7BsrMQpn37pT
v97yts85TeQldNTrXKD71apdI048C5PCUkqH5snSDH9nUJfpYdqUwbcBTB6cMYPi2ig2snlfghj0
SLmz1IEckkEZLbKYZZSV4gL7tcb07FPab1K97e247IfpLfHs1tQp+qXfPOgpHrv7oQh09ZhIYsrv
jN4CqGKsVNd980c105Zx8LX7TGJYOoz1gJyhXOiFIq9qRc1L38wqyqYMFfy8srkiDglKoOXEWBb3
MHm9mlBtZu1FlyywMRKKIMnuISFGvzNnMaNab0zJdZoGPfNad2sFHWw33lbVYGfH3qnsNrLNkY+f
X80pnzrh149SNhn+0Xkxu33jtIU8qLEt/FO+auyrLjypeBCjqUFC1fYC/hVkprZPBUjbzhe2LOLS
Dxr49smwh9uk8Vvv2LQ2uEVa1vxzbsycgRBUD/y3R4zNua47BiB7GQzv7URzuxh0+GsprxwkkFyX
ELaF6nKO29osik0wZzq6sWaYjKg3/c5RUVeSM42a2Sy6syZ6zKgaZs1HodRkY5twKBtEWibjrlCp
nbK3VIONx27wrTvqmi47MihptHau2aJpzldrXHhkizoLcYmnZiRKv85jw20F0V6dNh+ztlPvmiHa
l2bW9feCZLViW9Rpd99AFGFaa3X4Ltd2BqYdE/a/3Kd9q4HFOQJZSOBo1rrFlNkimJn40WFVKswH
nKJSbcpBR+IhZjd/MUTn67sSj6DYGFj4qtgUidTjbiqsAqBJIV8RVMOvSaKXX/wgQzWr5YV7JFWm
13YYk7w2LhZu9smfdeOx1C6MjWbSGYZF09Kh9uwCY5ToLRBtYnkvAIYFs46GfsaCadvuptOLsXzs
VC3ZRarWdPr7zsPVu12bxGhP7SQQPpWjDUBsSXM26DUm+5OrKSp7u+7wNvrWQrE2Ouyd1OtI9cmS
EL64TTo2sV1nuVYXOQFMK0Us5kkqduygmyAQRvlkTz1ioK4pcFHqddOjIOEtKuO5HoMk5t0M5qMN
voecKjH0aq9VbWLCLDjQPppKTIxGCQ6ZUVbBV61aNAjpVR/dkMlSs3XS5qzosOH2Pi1QKXmPu6kp
QbhdL3fRBPe0Wz0F8xjVysGdOpkjQhQSDx1vw/F2EYGVZV7tPEtZGnxkZQVsRT4OihLrKKBJ0hCq
lThFWuwHo69w4hfcrT1V3rGT2rRrCzHtUzT6apeWhdS2mt03BPonhpsCZqWAwiBVssyv8MwV2d6Z
uWsICwQMnZxtKamyqPh2gSn1eV8bkrbZEFbe39s5i7B59AVwlVFO2VM+Ng7WNmPUxjIWyZqQZ+hZ
wKqDpFg/etmMJdn3Vq3a92uJFC4ba23gc1167UoIK/WRT9Q2IyryOc+fkqKvZeRA80heMLhV5CnC
M2+szGi/LA2n4rnm3fkmR5kGMRbS7ryqrPksMx1VQpEq/3Fu/NSLl4KbgzvTx7qL9mOiSS0I7quv
kL6gCdRJds7PAM91o0I9uJhKVAcS/LQGJSC2mddOCbXp9D3ekYmGl1hAznV9bFGTuKtpIRSf2sV4
GsYWU/YoZ9OPhGqN5CDy3tEixt2VRnfNa5vV/cYojXU6KNllyw6ZgKcOaiFXOCqceXIB3fzRvgr4
PKFZaHOzK9lhRabHSTg0N30juicgTd89OVrhm0ix6yXdlXaZtHezn45OzAPevKusgonKmrXBrteV
CVPYaAGpoDMFYw/1trNTWe/Q/BAr0wdBj0xitsbuDpQQgs8iAawLlVbq5dYNVj2H5R+LYktGYPpN
9xbbPPppodOhDiRjV5oumfcDkSvvZ9MySc9rrNzbLpPD8s46yOy2nW04rdS25gcIGCuW9aofyd0V
kZXRmxKSDU/cqRaNlqunxrPtdauF4STwcywWCi3ieG8XVXXR8iQovWzMzNY9J1c2fq4mFVDxdKrJ
kcznrruZOukuO6+ris8iqSZB6EJmuCdmZablkzd6Bt7NsjRepbakyc5rXYTS3MJlfqgXu8+i2moE
Zoi8hBeztUQ0t1aVQ3DwjAqIxqHOskpRnbvrTzL6/hSZ5FLLGoFlEDCk09l+SCYJpM8w+2DwNgUW
Zg2Ja2P0aE4hs59/jXL4jz+k+Mt//id//tq0UItppj788Z837bt4UP37uzq/tv95+db/+qv//OMf
+c7ff3L0ql7/8IdYqFwtd8N7v9y/y6FSv66ZvjeXv/n/+sW/vf/6Ux6X9v0ff3/9Vue4kKXq86/q
779/6fDtH38na5Nksf/4cYHfv3r9WvONv32Pav62ff/23r9Wf/7e91ep/vF3zfZ+sXSf4o4EB4vw
EIfbML3/9iX/F5PxDj4R5qTmu3pAWIhoepXxbYbzC3ELJrfHdnTyaC93RzbDb19zf9Ed3XGCgOaa
GHK+71+/5+1vqSm/ffp8ML//+W9iqG+bXCj5j78zMPiP6Sq27gVkjdNdXMJoTQZq/DGixl761QcS
7cK5N1Dml4Y7mZhYzCI7TuM4dUg36sC7NmoyjIruhCM/Xh0sB4aBQb2SmwnzWKHQOLJjHXUbL2Rb
kDExwyXm90aHdz7pgOYlIguX4dcKWgSN76qbcWsM7xX1yjJOcVY6B4paNBbz98pFXCrsZAAMTXbM
lN4poX/qK59dLHvO1243Nt3LjKl4FnCSFHqg7MWNV8BDZsiA7BTHoQt1kBV3o57ctI7YVQr9RoVy
cjZhXZt0fKBIPySFY1DbZTvHL19sYe8nt7+qpPemhuye4iquKc5M3KFT3ewLK9kT50PzgxypNnZp
Gxwyv4K0b6BWKqIxJgZ7r2BcU7Nc6QjS25YwizFzcHbCiCW1v2PvwXeC11DX7kaUSit0RG2O2yKo
n1u/exQVEVgCg4WEmkl6P+KkvM7S4QuF2tXYl+XGMNAzlkX79CtkUKi4oqSWI24FHQbJZ7+bvefJ
6o/uiOdqgXHGvmjJ7LnrnM+Lp+8oyw7DKOMCo1szYTAoytjF2JYLhswrPFTFlVZdvMS+DPaD7W9H
NCfaxGhDg4/UhXCfvS5M8/Zer7mhK8ImH2QU5LXSCrJMupPON06pv00KeV34jLa1Ci/unPTWdvNv
DA79OndBrKNOuYDpzqh9dam8W5U8K82L1ja9VugQZbkcmX24B+65z2X2JWAeGOORkGcvj8VFNJO0
R7/CSqn1t6ldowqAiXG6XVL621xStggxbt0ke3AL7+CtMziytWL4XI7Mj4ptoT/oFOV5h2tNcMoS
mFPFeW0+5sht+tZqNxM+g1xMpypFS5n1e16dmKwtdLo9Qu+ynnZ109xKVRwCoz6WWEEsNPOIFOhI
5NbtKIRrc6/r6jmd3OvUDhDTEUqHA75Kh+8i9VPcWrYf+5nzGYLxq6UgTxwP3Qg6AIQBAVPPeMRi
DtwrS6ldKdXjXAyfrLQyDo6CJCSr46oz663e4VtR3cpglgDVkDfaBJ04rQk+ao2RzOXTMk+fe805
Wl2xrcvMC3VteqaJAgOzvaIhgmLQOgO21Cl9/gWWrr5oOePLqNc5gIO+3Mmg+xqMivCKDqdipnNq
y46nxFIglBZ0AVKGQgPeLYZrE43Oxu2Nh9IX0LFECbQt3LhoRoWJbc7x7/XLJ2e1nUMyqfGe3uK5
HIyvkzefksH6nPvYw7z6LR0FPmF8ibP+qI0Z/ibQidyCcfPDgckfegZQnKDZ8ptuW2dqOzTG0UtB
cQNpbB27GyIRGN9/nRSSsXmBJvpvfamf6rX2GcLUhUYBBdwzQLDJ0TLkx47YgLlK8LIwaMaYcS2s
wUM1WieqjYesJupgaU5On22ZJ/DmCIcM4Wq5NzL5wqCVyLWbyF3mU66cPRXwTiIXJ5DpXckV0wLv
nul6VFadG1mIq6uk2RlTAQHShH0pD+goeDHFrZDQYrLrbsYBWxnZXTaAZeAUsSuST0U6btNJdZtC
9wmAKM75Wp3yYoSYqavbPLDPjQ8A7ho71+Hf2kzqTEXH1a/TdUOhNvYmlZOPicr95M4DoLu4rQdU
lFbbwfR6dhxUlhs3tnECocK8zC2e3UsJ0qInB3WDdwpKPTgDsK5W1ONb9rz67Kyt/VsE1L9VN5xz
DDKy+a7+WCT8sdj4/666QCtl/2V5Ecv2f/+vPqe+eHgVqvmxuvj9e38vL0z/F9L9XB9c2Q54eBxy
4f5VXhi/MHze9XWXlBvS5y6Jwf9VXni/ECdO4eFSRJAQ7/G1f5UXpvELNSGjLik6qD+Az/6d8sK4
5HT9kN1G9XIZdO7ZpkuRYRgfx1lJ/dehWWBL+m76Phyt2+lqiueTvK+i+jwhmKvC7N57/nmU5ceZ
vX9a+UNQZ1aSLrlmax76T/gA48uQsIR2eJO9oUBBMOhc25spAjuMNUTwKsJi90NJ+N+UVh9ztz/+
Bu6Hysrsa0YIWA5m6LB+XTASbJiN9t59xcqttpeByLg0frLkh6reCTxuKIGJvmEb1JQfQ0M9eHB7
7NGPJ2fns3o0aB6fmy9gOGTGhAgu7ipGpZLnuftZPvWHAMKPCzsfrjUJrDZNFAsP4rupP6Xy1VDY
HGHJkuTOtX8yjuRDzfqn1T6keWIssDL4PQJc1MpW6GDehSK4gvccf/aJfkjY/G0pn+rYQkVlev7l
V/khcdgrBUjqzFKoIWI8wVeMZT1rV8nbzzMv//SyXO6ey3sJlu/Ztm996MmQr/ua37GWfUbazIC7
A2qsvXzXrikILAczNXbZq/zGunUe//rB+fiaflyZXuTHq1wMo5iripU1cWNYh4QTYzGt0PY0jLA/
Dfdje/nDpkDyoWEz/MwLTMtm/PmHz1RPtWnuFzaFy2eaXJHtt8V2c3Su2ismDX3660u7/Oo/7kAf
F7u8Mj/cwMVZgDFnFgOrDxOSDwp6hr9ewvjT83i5IMdzL2OUPMP7dSf4YY0sKNrUVRVaoniKgaFc
Gw9AWIcjUxSY2UeVpRN+w7zHfzegmikTf1z5w41LCCFpu8vVkbsTp/6RWLJ9flq2ZbJLPyOO3v3k
Sv/0OnxY78Ot87LVmfSV9bLTZVCvsfcfywMDWbY/fx0+xH7+6dI+3LiGh0/UPR9qUlgwFqIeDjnl
GFjxRNwNJ5/aG3lq3DC9NDm3Qhu3f32tP7mp1odNBq5mWBIPqzJETODysHq47dRPns6fLXJ5VX54
ckzyL7PKYJEcU25p0fJ6cEtAUX99Lf/tS8AkEsoEmzm9zoedxQ60tR5HlrHV80zTnuc/m2Jn/Ono
uTwZPyzx4UlcKTA632SJeTs8C/IBCEpHTnHAaR6N154fli+IjjOyn/B+/4+uzv1wdfO4ODV6ArXR
DOZ/Eqywji9/vcLHwNvfHsb/e3Xuh6ubUtrBUWeJy3uGQjJc39xb8v5OJGsdiU776+U+PBWu4eoG
cNFl6KCJhuJjlPRQqxIlNhk2JspI+pJIR568gGP/j5b5dZjJDw8fxK+q5tzBwqWf0/y71X5LrNe/
XsL74+7725U4jO68YFx/PtJSQ3NykbjEF+T3AYzj/2HvPJbkRrK0+y6zRxkAh3BsQ4vUzEyKDYxF
FqG1xtv89j/KvNgcJLu6I8GwiGH3djZlbWVdecMdrq46H4Hkwb2Poi8RvudlU7MF+NOUo5tTRA1p
pfkh3EXAkWTGpLXkgqr4ta5tgFdowoq7y4bOfp0TQ7O10NaF5OmshtTJwrpw7CNyTvs+Na+cP9fG
M/2Mk6+TxpaXuwPjmXAybUc5vXHnRPR9q8768oBmp8MvMzf9khNLhWLQnjAhkyIXSoSePPp+eWWp
XTMxrZMTExRHNEVoYyKh2kcPv9TmlY9ybqEZhG1V2OT25Gu8NyDLKqnHgU7Vgc4iWyUgYj/mPf0v
0feufrg8X+cWwKmt2aGthnFBvyuDKWi00cjZD5lcFhQ8Xjbz9ptPni5v38XQBUuZU0DIuVqJJlQg
upmgGHlL8W1qUtC0Un/ANlglW+oMyx/Bg/MjvHOW/SF4UFdUpa6KK2mC+bH+9ht4+7J5iQ5zLs0W
u++2YxCRh12mN8rOXPHA+ZodqMZZ0o50o3wZ10DZtr/7zPjF6mztd2VE7aIf8jUP4YOx7nfwie6z
vb6IVtbT5Vk+t81OBzhb/E3u0ROsgHBppVxnkAGbkVh4CqHQ/XHZ0vwS+TkqkqK4/5Lzfa79NiiB
Sd8XfbEUnW7tDVipbb22t5QlT4osV1bPuQ1hnhibLVLKwwrTzuge861yjYDZSlNDumOfw1i/r/Pm
yuE7d3ansemqxfrAo0UGfD42nay3mZHeXYJ/GTfRsbgleLYIv04CAfU2uKp2c2YPvrM3G147KqMX
Nz2kI4sXdvkX4u5UZZpXJlE7c269MyPeHyseVWey1sq3YUltC/gVyVD7S/9DvaETdZE/sV52V5bJ
mRX5zuZsy3W5VISpYxM+zCp9NpbZF3o9wXxoy2mpeHgR3XI4uldugbkX8/MT8tjQqNU0TGHPzmjo
wUKBjgdU80cz4SXQct8qqD/1RFs3iNbvp5jFNcmRc5tCV22yY5JzW/DEej/DqLr03VDq9NreTlph
wcFcj4efI8Vfu/I9z64a27Elks66rumzMIUe2Vlmu7RA1FSL07pT0qAQx9cEC84tGqFaU3aO7Kox
V3SOR8L4eUZoq6HzfUy8BciEy2vk3NWgw+DH1XTs6bE4W5e1aHJVo7RwqR6ARt3xqdDcrhf2o330
DsZzv1S24y1E7n22sx+CzbV5PLdEDdXSUXqyLBz5mXmpZ5qqx3RNJbWkhZhS/zBeJgVkAsv7Nz6Z
gWPBHWTqU5jz/fqwWor3FJP2C6fvPpo5YEBP/RoI44qZsyMyVUKixCqpapgtwyAfCy2c+sDaQd/6
5muqf6Ww8eB4f13+cmcPSopfkV3mpUpB0PRDTl5CltmLsvP8aCnujcO48pfVi/JkLOQ9X+ylO14L
zJ1b8afmZpu6SQ2ptY3CnQONe0xIYerDFmDV6j8c1mz+pAyDfkCsZRnu/edgNx7bRY4U53T8Z5vr
8pv69PdmbyOdSCfCSLz2baIv76cxzHncUTkbIbBobZUjULYtbTZb45GDq9/QdvbkHKMDxee79Kv7
oT6gZR3oi0mfb5mu/1cS0+dW0Okvmn3YpCnDsReg+wwXDNKSAqmj3NtfXLBYy4qC90XPkbpOH+kH
vBr3ncVK3o7uU9uzrzxEBBEEDUYc3QAC6313S6Z0aTyXSGGtgVLVi3btfhLriCAUbWVf7P3lz3/u
xDMJOgvLEDoiurPzoKKwJ9ajEGxhFWxpQF40wbUXxnkThDCIiRCJfbu9TvZNlXBs2z1D9L1XT9wU
zuPlIcyjrz/n0NGIvAoTudX5ihJ91w6NwIMwSISuuemX4y46mLtJOq/e9Ut4rK9kVqONvHL0nN2i
J4ZnC8cE36HKEuagkn/u5Wddfyjta0JRZxfniY3ZAgkpJ07bABvpTbnXAKcugrWyNOC8L8RBOcgj
GZhluUmuuA9nP9qJ2dmpQIlgG0QdZmvI3SMszL6/svLOrnxH8vWEqvHynJ0D1OX3VdHIyVOYlE3b
HbId23pbXRnI2cfR9MTl2WBTMWXN/Evu+jxWKMhf9p/CZ3UdHf2a9aGspySS2i7gvr4EV1fGuemz
KM4CCsGLz7FmgwsaMxjsDGWGhrrxhgJC2a8ur/oza4/3Oq4dgUHHVuU0vSe7agyG2qdEkSxZ9Rpr
tKyCrynbK+maM8M4NTIvMaIul4H4VgC5CRzssWmv+P7ntq4gcYIKjSnQu56/XIeq1BuvpngwjZdv
ntVWR+LzeaGnnHy0dC7oj78P6DO56mXp08k2u4cERViWNiVTKaObbayICj0lUyf3cePtnGO4Spb9
hh6QZfoBrP1Nclse7ZcY/XUQnNDybxuanT5YVybg3FeUbABzKuRDom22TvS8sdSxArtcWeMNd+a2
8fUPCkil318s0rJIT1mGLQxnZmbMC01QpB4sQ2oBqKxadFDfTERkLpvRz62XUzuzAzGlZpfsIXag
56hP0HaA6u385/Kh2Mp9eo+E6kpsxSsdkRRG3NKfuQQkeZtfTWpOOfJfP+7JgGcflxtXGnDkAt5q
zg3lJet+ZS0BkxJiAkK9U1B0eO63KWoFd8mKMvud8Ri+XHtrnzt6xOl0zA9Rr/WCsJ8gs/e8K4DT
kDBbgTa50/cAQwkILnsDKfdrds8vqn997dnRgG9tRcE0eCJUFMMgzlshKwKc8vLXnifqp3v3ZHjU
Pc6OIIsivNYU9Mhv8n15Q6PJXfc0cpZzuK64dH8Mm2ZP1S2NzbfXRA0vj9Gce2rUOhq9pzLGQn4Q
aLsWD2HYXxngmav33fhmDoxMPPrYImzEAFnSkPZ89XPoP9PldsXQ5W1jqrNHWE4hRkuheUA4v4E4
eZuXV14R52fLodLEopaDZNL7L6WPNR0LksuiDW+EG6wyknECTPnlBXF+GP+yMjtlpDBzCDrcFn3+
OQ2GZVl6q8sWzsUc+CT/MjE7YKg31LQgxoT1qC8B6ZLOXBFFXQ6r8TZ9rHaXzV0b0OwUUeLeTeD6
BHD3/4y0hzJ/+c/+/ux8yIVqo2XJaNRUQL8k9K08XbZwdgnbUwWESYpbn6dWpNNnZteD+tRajYo/
f1E335T6s0dE8bKhaSp+uU1PDM1WGJ0wodsGTFVPrY5wbxAiXKbZD88GawrS7rKx88vgxNpspbWF
KTtCDvQcbL1dfj8eCe29QF5eWST1CCteNnd295xYmy06ejFx0xysTXgyyFAl5bYfL5s4f3Oe2Jgt
NRpP4raU2NBhJ6uH5MlYx8BwlbW57rbFNlkGSxi5y+QBVxhS74Y+ts31e/Psgj/5FbMFKeg5FFrJ
r7BHWqBATOlNvLk80jPPfqrq/7UiZ5cT9eS5qVaYgOC/m2Ky5haxpeuJiLPPO6lSp2ISF3JM/f2R
F+g0KxYpdsz79kasqNxeR3u5gDBIKgJKxZUleXbmTszNjvCKng/gQ9yFQ3YcSTGP3y5P29mNfPL3
Z/trNMvM6xKF4ej61GC29gEZaxU4peCKpbNvcnliara5ggxOSVMzc8ZW29ySvVzbR7AQ3rY/TC/y
qY7JeqJu+985bE/MznaZ0eEjOg2XoBXS9uaB8PQ+XJ7Ds/tYCsKe5ltZ2Oy9EmuK6/oh38gfTPoP
703Q4a7x5bKR809PkuaTEC1X7fytHQKzMgKXvNtUPBje9A/jvbFVl2ID7mLtHcodUjSwleMlSiGb
ZCORFbu/lvw7dxo7qopeLbc6ar+zT8ihTwszVJElVC7gqvhW5CGs+DY0APVfE1Y/N62nxmYfjobm
ZIymD4ccIvJRzwkMisS5Mq1nV+WpldkBOVRpL4DgENH51B2G5bhSD6Bgl+KorIcH5Nz7VziFt97q
WvTq7Og0CmDldBsTuXx/jlg5Z1ltMJV2fFOFr3FLG/Sny0vm7HXmEAklgj3pkM+rRtKqi0c5ecGk
4OQW7bcvzrJByBHvV8U/uHZWnUsNowEsQSKQ5WBSZyGRvh7qmo4I5vLbJAON0NZdejS/DJ/JN27A
PtMg8W9coacWZ6exSjd4GyrMopEBlBv+As+Hdttw5RHylgWav0JOzcxO4ZqGDjN3eVBV65pDP70v
b9S1+pJtQbw+hk/uPbTOJZn/h+YDoM315c84XY6XjM+O6KE2SkeZHiWmHx2zTL2h82InauSPfboi
Cpz8HjDiZZtvutCXjM52utsZeev6GB0OSFPsrP10yaEogkt72dLZfWDoU/qDQklzqjw/jTfRljp4
hT/t8oCm0ArlltZY0/G/vGzm/F6gs45QHQW1Yh4tHuN0ysDxkAyBvU39InRoc+nU3UtW0IuRjk/j
QHmaHQ5QtBEB81X6bqz+x+Wfce46n/r7/v4VszPN11PIMVMFeBi92OI+Lp7+s78/O1VSpe9EML2C
PKf56gbqa9zIK2Hxa0OYlutJgDCovX/4fFUYAIj4kIdXIqvXDMxecmZV07inMUd5RWuNEu6pwb62
vM9eZCaJCfodBH0Ssw1tGSFguIZnDxqea7lNvsqp6Hg1JbfJC6HouhzXU5bq34jsCwcB86momwbP
t9DHyeRlxaA1A59omVs/BPVBFkKtwM2uRP/OpRRPzcyz2lAOSi96U2JIxWvkoq2HappnEA1vfDh8
AIZA7h7TQjw53BCLQIR3Semi2OnVVw6vs9v7XwN+S1ufDLjNK3CW9eS/lQP8vi9WAMKJ1q/Ly/78
7j4xMztFqlFQTmax7ruD3E6v8vw4pRoJU629lbm6bG3apL+cjSfGZouH75ZKyrPYZPmPBDVmPXxV
QQSA+buyE65N3rRTTibPrRpLKUcMtTphVRoBzeErCJErwzlrhd4CjVZgm4aD2ZlRlH7UBGNNban1
qU4/Gai3DIG4YuRsWJxu039amR0bmpY7deCzEP6uly2tWytcoXb+wevXdBzyhKVcYd1sNJyBGO0e
OjaBH8CWVWEYPV/+hNfGPDtjEkvk2oiWHGySGzXjEUaBvp3+ednI+bfl32OW6jyQGWmup4zUyi3l
7fBaUY+RbuS+WtHluxSTd0qRl7Jxrr7DpmXxy/p0VI0nOgkACiXeLxudDfezijc0o20EZdNHF/XK
0M48SiAN4wNTzoLjMa8CJHVU973JBOq5RyrK1wsFEcfU3Fa0/UA9DmDALZpKlRvoFmBSswCyfGaM
qz5xICT7KVPQwQtXFdjGal/TEdHG2kPeFe2HvOnklVfGufcMhWhUARMhMMUvHSajk9VjFPMp9K27
zTfJFoj5PlygML+/PDNnVtY7Q7MbPunsqLVTYvPqaHVTdb1s4pXHk/nKkWdYvx5DNOpRbuNQo/KW
on7/mYfAg5TjoY6U5ro2SYMFA9QwVY3p860Nl1jOkNIXWgM3BrJqKeqHUq+szwMXU7do7QgWrd+O
cK0gNMkjHKHy0S+jYQefBH1XXbjgR9koSyHb6lM+utGdyVJAs8qBGJaGkP2jgDSrlMX42BvOuMhz
FN7QhKDl2OzM7jGwOFQCG5H4RhDp1kIl/cEFKJvFWHuEWW1pHTLIrODkGgi/PUjdtIoVcG9olXSy
GJCFBZgFMrAB1ee2EBQVClqN3t4AgEI5fVD7TJvYQaJGXRxWiwG9RFvYIzUuoAKi4F6OtaRiNInE
q57o3YYq+mQfBMnwJUFw80iaEF89ti3vJescoMxtXmtPyKOLW+kM35ysISleWsWqKmp9K5qgf6rT
ILrXVYe8nodQdJVRDDd2RrvToBUuNDNGos9NOsCPRtkOSMwYxbdEbfm3Wl9O+nnxcFPC+d2BecEx
62nSdstKv9FlOioLa7BRcqjjsvwEotP/3iEBs+tLX3+qG82BqmpU96NWqvRlhWXx1aQSMVsXltYT
2hibHiQd3gKo/gw+fAXn09f7ftUZugZUYLRQsNEC+y4IcijwngvQd2s6yvDQewOKf0CYC9EiPZDG
KGWHhbCBiLGZ/rLzLq/QgDBt88YEwNXdhEI3Y7qLKDddm74AeKz5hW9uQrMYiuOI2r1ebeCJeKh/
aePYINfNRN3S1mJvEoRRukVYA3laCzURn1pFYzM6Y7iqB74ZUgHqsFejHEHEodY7lERU29zWTN9x
TCLzQ9igvlBQnLtrKtQ9RBR2W9MOO1SrlehRD9L4wU8K69a2ZPwpJB/7ZBVNuuqm53BStAYch1g7
uHTdbUw30XZpZMYPWuj4a/oFmgfTVIo1Hfn6wq9E4wAaDy2YObZc60EgP0OAEQjGiCrN1qC4oI/2
XXBQzCEEQpabG8Wsgr9sy2UKdQsl6irMfHQE1XwfheOgLxs7KoEzFsZeLTT0wyhR/+4rekl/e9Pc
xVSi9IukRRtTqA4UmpGObruPilXHDeAuyApCEBoqrpJ8iJ6F3aKK0SXGbaMpcJ4qIg3+0q5Fj/zf
AOsnBpC7FVYEGdbt4iNVpkh9hBOcPbNBID+7Tm1sx8jr7Lu8dJt70BzhJ0VU+p1sYVzJDAGhOkXM
B0RRsTObfJKpEU79JYtT2EvA/SahuZh+l0am3TEcbP2rkY46cqi++6oWudYeBrP3b8PAQt2m95z6
SGwLjfKg97OPSZd5e7ZRguRDVuzyXBfMrG1+TPQ0eEx9JXyYCkYeq0Ep8M1UjZdBkqM6ZUZNtUPb
RdzpTek8cARYC+BD2cawvfDBVVGCEYmDXm5rOvskVBHpG0vlg0jd5I6zaLhRYDTtLc8Kbgw1UVbQ
hcSugnawrDgIfxRe223UTpsIXrG3rVTV2bqtV9wO0VivQVX6Ty2441Xg9equtYd4W2eRtSqaoN5m
pYEcAoC9Gz8w1WUIpGll5HU3Ebjdei/rRFvaTlId/MgoSZy3/kbXy2bdtEGz7TQZHsKRxZwOKF91
gU7YpNYTg04Mx4MLKir0bTXgWD+y0B3tRav7NirHIQrJqa08dbbVIlvWDy9Fk6OElZuRgxLy4OX3
pYtCAKo/znpAKYZWrHTcBoqTr2K/BkQNADm6kQg23AZdMD4ljVK+qvS7ecsmtsSmGsYRiKisD6jT
pd/HMW4/1kHqrKo8bg6dk/nbwfZou+0Dw//YNZA8A0+pDTQdpLUWg1U/VEZhfwZsR46wM0IXNVIj
fvYsBKjSRoT6QslpaEANQHsWTQpLUBjN1zwPEO/OdAQUzNTvP5dKokJR1UMzXUZZ5rSb0owSMId1
Hq0CcIJPgSY1RBKGENXmQdBtrLX11vKy4aEbP3d5AjtGDftvhpp223RI/AgSdKl9hGAXW6tABu6L
KXFAl37sm8+hkWsPnObaNi5yYJkqkRcqTd27OEObzWxc9JDNUavXSsISXNidru+9UI8PStWgmaGk
zcGqnBTs8IBCkkfD3RqlLmedQyJdW+7goNdZyJzucwfpNc1Vbtuhc254j6PI3JXqPhV1CuoBxXRF
Lca7Tk1NhILNYOPLIbxrOAXpy/WRk02B9d7nkDH3ZmcbBwjM/kbk6KnVcdPusjpEP7ep7ecezUjL
ysSijHuH0oGuutUQm9kVZqUshBW7q25qC+jistpkYZPfInrlguZmgZVNZi60Vm/2nAL9F7PszV1t
euZrm/nR1vJH+ZVyQDozpClRuSwtjjB2X9b7SLjV43gY89bam9D09k4o4V74Voe0c4Xqt6yBHYcj
wr6pBr65UEHeJjFbvg+EWFSJQDI2buLPrmdHxzGyII3yEDF8IO5wDgRhCJjiC75Yeig8uKUGxUVr
RTWLnaU4hMTH2KBUA94gNOdI7oQDDS8t3AC8Rgn0XBUVCgFUTP6VQn5E11fG/Vcr9sUtFeoojhsy
+WtkLyB3nYXrrucFK4UiDpYait/OqOsUSlNHAl5MEpmYnpcnLl9ujNQO9WihGijR9/5RV7JdgBzi
5Ufqrx7CZIUyPCqU6OGZewgSn7IJpZcsVdj8nXpHX+0VC2c8ckzQWUo5+lsR1swJ8TKvTLNURcFw
hZLO3htu442z7jYat8YxPFwLI56piXlvbxryycQNcd7W2sDEmfc0youbcRGuKJPb2DRlrAEcALLa
/KOU+v+IJP+l6aDITtbURFR7BzzbZsF//7/qHYjk53/yN+fM/ANmAeEEi5J2OoCmXME/QCSm+IOK
XYO6WglnTk78sX9ySPQ/xLQkWTGWRnjO4Cv+zSHRnD8MAgiU9IEq0eiAk7/DIaHpggVx4iXj5ZBL
E5YlgLDpVH7MdppmcITKCIUS3866AEU2OIZ7lCS9jH66NC3rTWko/jfDGxXa+G3N/666UZlvcY8a
76h4pV2vZC8GZ5tUZWuv64b886q3AUk/mbXdcyDRgFgMx5IycPSmFN/cWk47sulcmEqHSoOLtoSi
6ZDEK7OBXpo0x4uSSp8ZW5F1PW3SZVagFAMrsFulKJp094GhoGqt5oSGVAJp/mAh58BraCX1Tvkm
7ITbkBJYJEUBfZpmg+/TmXR5888W70dq2VdTH6t8w2WMPKaAd/ls1Ho0bJBD7VNucvLNXDa9Pb6M
gHBLLt+hyVYk8EuEiqsEeRllFAOCOorOv1fQ7RSLzMz6Z0qKw6/RYCA8EJawVEEltW6Jrok1jHh8
NVozxhgZLhzQrP8zGwIUJqMJk3o0hijdcgfWnwy1astFwJNwHJdtnaEyZNWjfSdxGYKgbd2/lLyL
Uc0BEN7dqD2PNcRLyrAGXt3L7kZ342JYiTBzeTclLs6grBrjxfHi3uMXR90zQNpikmrh/AaUPphy
XfRDqa4o5VXs+6bM3C8uThIy0fwVohKxM4438HuCx1L25UMEPNWlDFHewXd6EFHy0EuJ/pkrQNek
flHARZLoHSuDzb+gYfe7P7Yx2kipFdVPLty3/q5QXfe73ZSo6riOilSaEgXOeKhjvdAfU9PmZTqy
b4Z1WIpBPfR61TrdU8iLEIZy7qTWsq8sdPSkXej9pgRfJvHnveo+TRQ07Lw0yBFg9hzUExKG6xBH
c1X/0CmVOdY3im/wMCzb6QERuqFm3WmdyMW6KPUBgWoTRuXBNM3WWltNZFe3PCPL+LZOakVdAxcy
MobodZaKJH3v6p9ZbGq7Byfr83xMC5Dl0o3RtEdDtXuu4FtaSwMHi8mmHxCidAcSCGpCpdGaAHnL
A08lsZV5vUahdlZAlUWWqDb9B9OFarfyAhvuaUbzFGtcmq618cwssFbAu+lbFM1Q4WNCywubvYre
RAL6V2+Sj1JpFGcxWgGi4U6QJu2XrCEStxvf+LZZlYZ0QxSpCd4zVrRo3f7k4VY9RQL5GyfXDyUy
02GCRtCK+lMovwSX4OqiNglj14hUlQYOT9UeODH6g+aCU1gOb2xeL5k4vaBqW96NahI+yDT3EQ9S
KuDKONzEgiorchD37pRXR8mjcKW94X9rHnTo5YB7Zsc2yNB8qNSmKBdhniWEbFqEDBZBNvjNpnwD
Cw8eoPSVK4Yhf0m8wSe4+gYidnq15feaE6F4yLNOX9oTt7jRVSNemXltN6viDW2sgG3LbyKIUdFa
sTPfeQ5dZ0yQ/rKMWh7o4VC9jW/1bvOiFGXGS6uTKvI0KEAkIT47TsEi13GtHnNAeOJTNerF0Sil
rWyGSrHHXS2bLD3SmwlKMUt1F3HEkaInFD/z1ENLOCnvhG9YyqpQPRjEccb5uUZllPNRGqAD14OP
UNyy6W1nBJZaqX9GdhvE+4p/0qlgFDpoe9SVIGxnLc8qiosSq/nQmQRzVl2cGe1mQuPKrZO4/JvA
ssePisUL+WboDAcKcTL0SxKALcWsjpkdKj811NvB4Bg9lE2L4pRaZd53L+ZA21Z4zOMO1pJTLqIo
UqJNpgrONhVBQu/J6EQWHypCWTdRl3ebrE7lugNavMoK34HzTemJATXO3aB2I9xn6TfedzsP7CeB
Zk+ER15YbJMRX9ylC8MY7aWCxjVyhmaisFin3fB1dIysfRQ1EYB716iJ1tlo8GTIiHaTujGNXckH
pxZu62/DIVZZEZLOsvAo+iAVcCOZX/xkumZ2jg6yclFrcfqZY6ppN0mtyY9Z3rMxQatg3TMpqvra
D8qx0q3CLFEjyaL2qQ4B8C8VWYYfHSeL0W03fES9UXAR8TYQyjB8zY0GuT1DRniPEdhfbdmOma3d
BPTk8ux3kGS5Z9uXOj9SgIO0QloOXlU9JyqMvFvs3HRB24/b2h/Udm1HSqfdjFGHJG4Iuk4e6SzS
k62KTlCCxHKaKZuKJ3yQIf+pu8W97WtKvx2tHo2VbMrEQeE3J0m2IhIF55yqOKskVIIRlGAVDB9w
RgObuFfMbdP0SPtwsVoBDkoC6ZsfjL6xU/1Q6ZVLdnZcqulynN4HULyNGFn7TPGCFUU7rXhUa18T
ty20f3DiEhD72q90TxwdmU0zxaqq4vvSljLf+lpsgD5WfFQLNgMyQlRsU1emI3CV5OQ8PMJX98SB
unCrBlwJoLJ1Vp9V9y2Uq7GtkWKqvKi+Nes2sBDXEck3wt6BuFMSHgkf9EyKmpq+3kcKLGT1LZCZ
0fVV3I59cvTp+HW3ldWP+lYt69hFpJNg6H0z4Cnukrjjm3XlUHaPoqyTFoV0f3AfRN86xm0nYeDc
VqbHSqnaEYjr0PeKf1OZQWMdFUUhZmv39diz5kVnHNqUv/oIoQx4voQewF+mVuVzJT1eFIR9ON7x
/0L9vg2EZtzx2Rr7TzXxPP8hVaPGWZvaMCZ7LyoS9yWVnbYMm1Rp1qkMMoeRxCJ+VU2kk3ZOWqLR
mit61K2CvCq1Na8WC1X1oRhNfyORHga6nYZq86enD4JQWB3iO5tVXsXLijNaPAjXzZU7zUCFMzSd
0rxJwsQWP3ME/+c3/JdOTki/5Dfcfi2/pv5///93DMN//Fd/uw7aHzZwCxWvweAf9Jb803Uw5B8T
4pgEC61dPN6napF/+g5/ELuSuA8EhqbOJdKY/3Qd1D9+ZtxBKLMRadb6Hddhyg2eOA7UDPBEsTT+
DN3WeOmzcr/puQ2HlmJ9/p/12gy4gSrLRcSqSToSGA29Pn0S7giAyGUMie7pZL4efho6BTRPfsnc
vOMA0KGhnAmYF8yIEQJILojlaQHy9VXjvCqZPWH6s98LRUzjxHOjlxzyI43J+mycHk+eMc5QDgzy
ot91mTaiGAu/L5JWcKUeYxaPmEzRPKDCL9HklDqfJc0Qk4/8cix5YpUuW9ca24XVXwPCaFP52Wzm
8DapEubLTTnLWXmalqW+R9U9FP2t8q3ZAnNeuju0Sh9/u1Xm54AQNxRAWnSKm2Y59aBwSMq03PjC
ISfWJSD0urjQ1yUCrJvL62Fe7PHTFt/KgtkHbmNekayVjurR5JEt1EP4HeXtr8Dy+62xUjclXc8b
b5MqV7KpZz8XYbzJhxf4OrPPhWfqeWadwHE2pbcbZJwtcw2a7uWBnVnozCB4MrJIb9QrPudJRKd3
eG+EAYtiGLxHQtT7QUe4lSjcZTOzUqC36aN4V0CagKFOZOK9GURbHAX9IwSqZJda+OxN/+cILpjG
9UzJ/0zc3P9QdxHFYpft/jqJhDn0KQpi0Mipzet5G13AGVYzHgpZ7d9zzhhPZVjqL5etnFn0mOEk
haxIS6dlzxZ9NQy+zc1MKmSlbdxXyJ8rdZ/tu+dhJx4u2/r1g2FqMkQ3NlIC85m0UV1rPcuE5Z41
6ObSL7ZpQBEiwdvEV1bgrx9NTIud8RARMokUvf9oKrLPaEppHBhR5dyWZXAIwy79FpDWvi0QUvgS
OSbs+svj+/WLYZSTivMf21w1741mBiES0jcZisP0nilp9ty45rX+2zNGJE87UrIW8V+OxPdGOpXj
Hc3DbKGYDupf3+wu3l4exq+fiSPwxML0C072VSNlJNyBs6mLhafiUHr+Pq7RAlp0I3qj/5mx2VFB
xQHiXDqr3GtRvqhldt8XZO7b2LtSyD39ofeHO6OSgC3elgMV6u9HZee4l0FfJXiolfbZw1HYQSWS
vINb/08X6fLfXwxyosDqNBhb00353p6bOzJ2YZIvoPQ/Bkn/LfOG39xPNGDDckEsGmkHirOmh9Xp
h3It00fRNGNIRnyUJAa+ZLJzjnAPrsHY5tF6MZmSkkg9OGn+9/xNU4/CjgjUJQvdCUeiYEbxOsSp
vWmTVKxwANQjab1ho5Zm+JH0fnY7qre9jlC0q5ZXluc8kk+Njs7zyiF3QBKEquDZsPVBTSvNA3bf
KUr7Qj1LvrNETSeWhl4CDSvdkvyxt9LLvt6nZmdEi94avGVKDnhJ3bK1bLPWXduS0IVAnuXKdTHb
PT9/HW8vCCM8V36GlU92Txo1aeI6JLwRTVrCLDzg46w9X782C9P6OVnPb3ZALwGeYUk7PIref3zN
z5J8aJKUxLpTfm7V1ljpSqutWrUvEYKAMdeTK9vTaw7UcOhfwijoDpf37mxLzX/CfEvVgRqADAvT
BV9L+ZhEefxMkESSQUUW54vR0iCyuWzx3OTa9BNOz3T6fucWq8pNoqghdOWKdun5DjzXcJuG+pVD
ad6o8HNkVMdNaTaqf+fPMy3uZJQNaoILX0Jk0ljFRJpytM2HQgF9aY7EuCrHfPB7tTMXaDfUCL85
RPV8ZQi/k8AQysG2a+O1CuLiWA66uK8DO2iWvzsfJEjgIvPIUqdnwjRfJ4vNUyiTQYsK9QbqhhYC
1lFZEVJPq/HKW39+ADAjWLKwIsmE6ODj31tSOtcoxpJnwkRgNgAKGhOlZqJG1VtFLK61isxuuZ/m
ePqQxaHmRMwTkDlIAkJVBL3I0qSPDSU2d7kj7N+fPluHggDeC6KF84YMOpm+rvFUL6WwirKu4NUL
XA0RmejVyavo9y6DaThgyVR0eejaIaE0u7SbLJqq7LgM6m4wN2npuog3uO2ny6vhzKRxwfH+gEHO
9tBnd6k9VCibB4RLWietAJq6FjUTSnXl5JG/HDxUyVk0dNsCjwI3/P1KMOK0VgKXlHObe8VCFzki
rGFHGNIoNplLE3lj3qlBf2Vsv541763ODn0goG7n2lRRU6D33JOuWNZ+81zq/SuSBP/GuiD3Da8C
tStmco659YdUkUqJJq33Jv0tlzoK7FQ0Xbkqpj3z/gjnMUwf1ARvx0maFKROdy/1uYgB41os1Gr8
boT2sMCR/pFDUVjIIF/lSnmNTvjr+YlFS5fQOYWts+7fW7Q7lGuGjBsxj5O/Un/MVuQ1OEkV4xql
79zYeG5RRfAT8Ti7nlC4TTGGblPv0i4MXDcKrI8UiS0qF8WVQv55eemfM+fAcrH4XgbPrZk58ild
4OWYCzJqj8JFllLwWu48c5vq1/zOX5ciNc2ULmqTHAaiCbPNTDDYU5CUp8xKs5aJq2ztTtloSfRX
ZLxcHtWvn4tTdwp7sNNom5t7Mfhmjdv79MAmqJPpedDS2p4UhEeDaw+8M2NiQ5sW/VVCTu2j7xdG
PRThlD7lgMqQhF0I8kfqos51NSfDZSVP5HuE/9unLxJn0uGNxNuVc3F2kLii6yyhGAnCmgF1j5j5
K+SU3vm5+5sciulrgSUhK4m4CFHBOamLz6mpg4ZLE8qwXJqFjI6oYkLXN53iytvh10PYtHCeCCOB
SJoOyPczqRgxiur/Q9p5NddtLFv4F6EKObxiB0aJpKhA6QWliJzTAL/+fkOde8wNojaKPvaLS3a5
9wxmejqsXisqKSKBbrg0od45kLOZX998MmCjUA3QM9QGEF45tRJaSB/r0MAjrfUjIMIbECNHmnZj
LcvSkdw3gguXL0Rw4dI+PTVDt8szG1j1meHdBxf9BUjV4fInz8oFA8Q5XfbNh197/bwgcUe9xQNz
wbl4jv5fvMl62Io0j9B6DwIl4z4XcbgzWxO9AGUYJfxLdvWc+dA6DW1IJNaLy1xxDDjimUb41TaC
gRAWEzq+Nppoc1MPNT0f6VCmY8yyOw4DvM8bJ/m194G4k442wnhyrEqWll868ngEXTeBNuNr2B3A
0vpTlIHItsfHHoFi37GZhj7//Vfuq8u8rtwjeMwIUU8tou8b5Ohhl75nKrtxDC+U8jeoSF9JNxzr
yucgNiK/tChqwDC/OAEmKBRGS4kpHCbL2/p3k3vMacDQm/wZonzf1xfnF7ZyfU7syYW/+PwVnbO0
tInwzUiKacXxMaQjv7F7a9/LgXaQB4oyFLnaqRFLjxU0qz2ZOM8as8FKEH+N8gk0SB4OADG9trSj
3cwE8xbv4tryHHIKS4Wsn1x68XaMVe31ucWFSmL3dtC1AzWCP2/fwWf5JETQqI4+F/xe7GCqoI1q
lywOglKGECKrRV1k+HLeyNr5c8BTYwjMJii+0x3McwHnTkfoMjgM81jiEJkeqJeYhv6WqsbKCfS4
VZbOeyv1pRauLvM6u0bLuPB1G5aiaByYnEiGa8MJbiNH1fdlmX/pUlzh+RWufCmKeJotK3qYXtbZ
HDehcUzy4aeMH+8pn/+J7GrjU60t7aWNxeWax5Jil+CtiLtBOQB3U3eDmH46jvkDHEywm5B9Et0b
S27SqSMEiveADoVTuKz4qpNiCeAVAIOV/KhH4lObFe8Hr3k4v4ErwQtmZLcNlkCqVHLxL84h0K6s
czWSqxRwiHmrtSgiJb/+hQ2bIF216QA89/Re2qjzFnAIsAAfQBjVnHisDjVwg72dZcnxvKnlhNjf
baPZSHuR99Ze1h7AUnm9NoFGCK0hSw/OkKEZUOVW8r2KnIjiKGMEoEsLwHLkQk72neZY9LHNWp6E
8z/lmZfhNHGQ8iKUtgnkORVLekQPzUe91CXsSVdq8ckBxIQUg1MPij9Mda3uMZqNl0mWJF/Kvu9N
P0M1/i4o5+CbGcTExp01B/m+tKvU8mtQgvkh4bliNKpqDNA3+WwC48tDRd1N7Qzd9WAl3kfZLEd6
2aRxTt4XNt7gq7kHP+GYDIVxZM6v1fZTGzVMxsxFe+8MdF3359e+Uv1j7TY6dRbdVbzb4s7kmTrl
ZGfAYaZDcJEf8ovii2Rganz7Tj+idArJzhYXx8p7gReQXU4QEmjdSW/44igXFSfQVXJcUJlWn2NH
BPuusNHLzvvkoxHbwK7yqXY/nV/qqlViVuqdRHivGAm6UWPMXeGepnPz2AnF9qNUzZGQKIJDPTY/
rboPHs+bfH1nbVniJZZ51vhV9dOFtk1XUVAiTp5D70Maw9k4uNcd1EJvNsPNpzzKZZL1l8X76wZj
EjMKQSModu+I866ivrqKNG1jA5e9La6sjR2Xj0MOTzF2+UrZejCkBuUxBVSQPzbz+7ofQ5+Lifil
sw/c6b0KkjMMaphSB/tL2G81rl97ePJRi3iW20o6sOSqzwk+yqDhF+QuBCTPAwdD+h3CssuMSZdd
natfsxTemrfu74lVa/FkqlY+izqR8agIwAXO8Y0zK8Bm22TrLXn9SmJJ8snzKZkTWOaN9ayMqdAB
Cg9FXt3VqjE+9OnEYNr5Ba2Z4ZzwZslxZXXZ6eg8pTaUdCIp6L/bI1NWbxx4IJPnkdfJpnAupPRL
tp06Sme3Kaj4WF5mAQ2O1F5cBWY72huJ26uVSEN0hRAwQH1TXTZS8Ih2rin0bFAeCn/kaggTMB3l
D+f3a6lC8Xc9VHhkdmhROljUQzxhK21VgDJr9tNuOhT7/hOOJNg7kFIHfsXU0VsHm/9jkrIIHksO
l8uVv3CSvWWMNH4SauZaciwFOszxXgGocX5lrzyU3D/piKFuZgRhCWZAbdhsWpXEp28+18lPET6Y
BITnbax+I1nnlrpQjIMvChNTpLSJEwDgaaNxR4bsK0O5cUNf+XaWQWGb9gKxM833RXAk6tAwgH0W
YGf6Dy1nrUyRBA/nfetVh7Sf929fEVgThOFhB6N3snC4duuJTvF4wLKR+T3BwEKQIVh83sjrp1ku
6oWVxaL0qo6VygYpIdkRrcvhsjCS2+ZgHv8iaMIILhV1F6TRRh9q7UyQzJGHULniSi3sWmWjjkQd
cjpb/VB2wdEp08+zEd6fX9+qGZMrRcUW6mhnEQUwmBericqrZTbWQfR/krDeJWG8EWeuHT6m5CGl
Jren9aGfXqNy7Bwau9Q/miJ7VM3hPYO7W/HMq1eJD0VKBTxHsn/RRTy1UbtxpmQjYXMfaF7ve5aw
5dx8x1RdVrfim4h6FNFGN6i+jMTCW8729UbC8oF6CxU5CiaUr07N68ZQtpUxkgRPHbFiBKN8pj4m
7a+3fi/wEYQyNv1CMF36wkwt1JaX67mmmTTXamXnQN6LppxJ+4MtatCVNcHzTqIKsoDIZllhrJNZ
6V0FeAEaedNObRpoxJXhMQyS5PLty6IrRugv82F6qKe75zQ0tiGjJahR1dTa67Vlzn4wxQ3jRqQn
89atlsHCSbJB+82k9w8IiWP5Kl2sY0gdbLeiWNLktt/0zLECFwivOyNkyAJ5eEWJmRbfBVUhjq4p
JHNBaG8s+rW/ZEvp+Vv8FuQNl4gyMEVNaLr0/EujJVGGS6RPQTxXVwzTXHnhmx3KqbXFyWky5rAy
DbSDO32bImgv/+TBRhzw+gqempD//sVrSa2t7HPZz+rsxtmRXBZHQkXlYLjZ78xVgw9hWSuHktGJ
jcdtsZM8mg4vNPhXqhukX8vjk+pVhmoNTXsJuy/MSQLk9zFmMrQqheVtmFvci2dzDgmMTgWFKv+S
38lw+1Ey0DPaAHCz9pIHq44uSqPbOB8Lr/nXDKOEKohg26YJerqdWZyKsoZtgBFr65Ye/RWKqBsX
YWUl4E4snhmaEPSlFyZanfFjqC8qf7BH9Gu16h6tSnNni+bj+Qu+fEflYijtQsUAdJIjv4wRGd0i
zcwIDpKeeZl9H9qVuY8GiMH2SWbNZEuivUbUqJ12I33RL6LK5ndD1JfzPi28/gPsGyLxa3Oarvs+
zx+ArNdbNYhXG84jKEuYoNDAX4LoO91wkPJKM3gdic2oEP1X5nsrrjeu4aujKiukPBOcHkQ6SeNO
bYxuZ3djkRG1NMO874zyc+9Rhbba4VGLsgczsrbYpOXD98LXkV9gUW4976Is0y6+cVoxDZ63xEkM
CxfwJ4L9iFVmPfyOG/K+GRXvmgqRfYhm07iIc3WLSPLVGVvYX+xqn8ZFN+lcTnBFVwV8bHk+/oJK
5Y3FzVfrNE53VuilYaYG2jQDY2m+OQRfR9XcgIxsrUWeoBcezmQKb5g8bMRxd9+n8/Wk2wc9SJ7O
35aVQ8K1pJxO05IXagnaHoLKzUzBQexFcqFE7rs5UneM6R3nQN8zt3933tzrc6/xzFO1IFN8xqKf
rsorgjQbHE6IJEVoXPUWKpmNFckHfHEIeWsZPKZkIZtui0MoidOjfMbEmCBbPZvOpVYkV7SCJz9y
Ge58+4JeWlscuWyuHPB01KCbuFe7+zIxsnY3aJOqXvwLQ5QsNboGtMiWd6sNbFOpHD7UPNTHfjbu
9SR/25iAPNZUtf8xsViL0hlKBs8FnfmxR4JjVj7adr/Bnbhy3nhl8H4GtSWiocXV0aMq6nhoQO6r
+qU3aHQoPyhu8H6iYjo5in9+01Yu0Ym15SWaPTtqIrAGEFb4RkcJPWz8Jvh13srKoT6xIn/Fi6s6
AD0J2gQrQUt4JWjKXtFyKTYOwOpayKlpqkimtaU7d+sSJqhBQn3LBvatbm/mxs5lBuH8YtbMaKRP
Un1Wo0MuP+CLxbilsLJsUoishPhOM+DTxJyoXzjNRhHzlQwJp42E8x9DixAunI1usByEy6nVe8Z+
qjJBMdqDDuY6mwNxj9hcgYZcpE3fe7dnFDErZvdX3lWSFzXoqw+F1pQeOVif3tVd7FYHwv65vKeP
bdiXHkSq3bWlqEa4M4LQ2uqBrngZfj3QCxwndbulAtCg2kCUZ74Gv3qvxvdZ7/g2D9qIYNq/+CAU
P2VSC+BjWYvqwqKwrYqHwEhGY18VWnSAfaa6KEa9uPoXpiTgXxIbSm7D02+vu0kPlxHRpmGAOmra
vSPcL2a74QJWrguTEhJIwtwJqKOFFUOUUWzokpq+Hp/gxPkeWxTn37wSbHByQHcDWFli+bJkFGJQ
qUu3M3Q7etsXX1ovdW/Rg+g3DvLKhZGIbnmUKVLTMz7dtCEwsi7O5DluKvenVoneZ7q7/FQxdHk4
v6qVQ4dkDvUn4NEgCJdHgWmPJKtqdo7+lMQXpbcZEryoQjmXtgjHjT1c+U4vrT139F54AiPSaWnZ
dDM6qz4yEPuxSZy3as/gBJ7J7olQ0Rul0XC6ealhRfbgko0nSQXBXdYESXjUjHbeMrTylQANMAZE
gYGay7Lj3gyprSUt707hRf1V2oz9IfDG4CHv83DjGV39SqT8vAmyNLlsLyqMU6dKz5pU2oO7oLV/
O4l5JAE6VnlSHM8fCeklF9EO6/rH2CLaGSq7DeIIY0EXQFaSqpl6OU9jdoyFrjHarEKaSEt1rzhW
8vZYzsIzs0QcIZDmxVMeE1VmaU5+UbmhtaunJrzKS32LCnXtFEJKA0qb/gVeaXm9wnZwU5OgRJmd
71o77KdQ3ViIdDjLPeSpg12DeUw8+sIhBW4yiS7nbJhwBj51UeV8HrW86g7d1EAzIjLQrLsmD4Cq
v/3j6bLizzVg3HbZL0znsWvGSqbdk1P80TuEMAtIZz4nZVnsMojDdrGmNpdWkbyVY1neu5eWF9+u
ETPNV4g7GHKn3Z6GcCrcaKHYN4G6EU+s5IQMnMhxK2QcV56vYXCIwHgoKXAYhzxJ02PKINtlOqVM
8tZjfgF1D1UBwy4Oat7PG4/N2v0g46CwAZiFJ01e1hdOrG/ibhTA1H3FCRygSQnttl0+6/o3LZjE
Nz3yij+xq9UPtW6BQjj/fdecDl0WwmowYJTd9FPjAnIYe1bY5V63oJQjyEmbXzqkmufNrK6RtBvY
JGgy8oNTMwOUeHE7kfbGrhl9zqpQXM6Jk10OSoeKuDImHytbJFf5OJUfzlteuzk4bmJ1SjvIQC4s
W44SeXUDlDGykL3/NjmNPxr53nR/FMOwkRCvrRIYqg5pG4/6K+VMsF9NbFdU3ROIuw+oLsUX4+B4
cOG2KVzroXWs1dj6IKxhS+9rzaFLsV+Kp3QeqV6d7i8476xtnq9p8smOfyvRl1l5nNKtWt/qAqH0
cmjQSkDkwpXDBZyGuk3dyqgt+zjTC+z80rWyY+51VbYr1RC29T7Oj61afzz/HdecLOkfESYRP+Pb
C9OMRwVeruCI6DaUO0o84yHxxmwjvFw7LYR9JJg8GRhZnJaSYpRWTyyQyEXc6h0QFAFK4yE1SvhE
FYi6OleoG5dj7Q5S0WTUj1KY5P47/XiZXkWhEsnLUTifRKBdllb2dbKmjTdk1Qx4WwfCaKqbS2JB
2dcdsxAzSV4eqYHQjex20xa8c20HZXXNMpBJo4ayOImumhTuULGDwuiZU8uyKE4RXaqm2k8or7o+
SVPu+UM7VVtzg6+PCKhLXAwu3DUZz134Mjsq6ZpYxJ6jAw0J+KnwQwXs7vKtBxErgE5wYwDFmMI5
/VoNLLfIUzLpQ3dmiHbg6G3r4CReFm2cxWWLn9N+amlx5McySepYx3Up0UizyVC0Sz3ofqC2GMm+
nnvQMvGtifWbwBwvqtYEyZ8mzWUG1c8usjywa9DcnF/8KzU5+ZuIh+le0NUG4bNYfcuHL6tZYjWd
3Nm5kTCPph1H1aEtRhOGtkJVvikwyEUH1N74z7hnWeDbRF0w+dtFUPth1GgwJuUa4Lo2DKbbVijK
L7vKasDfLsS6fl1Zsbq3u7T+CdOMCxAsr6PZ7/pQEH3AyWXfKp79+fzKXntQuTCOrEVBmmmuxSUc
oF1t05LN1utg72X9TTTmH7M03ZfC/vUvTGEJd42zZmj59ATNWQbidOCKRFFkIL4OiCPk2d31YXk1
NWIjvHjugp7GjqzshTnp1F/EF4VXlXFScC30AfYzu6ajgVhnaugfIyMaoAofkh0ii6ofqdFlO5S/
Ard/goLoHYx1tItd7UfVQqOU658pJxS0KRKFiu/U7bye0QejDBxfl5T+gIeAk80aCEHF1nfTNNwh
hPzmJ5bFUJcli5VNg6WvLOjRwBXMYtJs0k3Y1o3wfVBH8aPhzuJAPwElH80vg3C6OP/RlvORz7cR
g4ws0gGWJCKn25iIvGv7CgR+qgzqLteN5p1lRv19ltSAOnLlicggPHgtJIfFrCr7Xmvt/eQm+hHW
2fHr+V+z5up0asgk2LyG/KjTH1MYc6m4Br7cqIL8e8RQjL23sjRpN+77c6XjxeHBzzFPA8IXJD1Y
FrzqqSGNEoYYJnjxowl+RT/zpqe2M5/kCIcPiTSk/faofGlzT9kpVf5BpGHkxxALS1ac2m/sBKHt
PFKhqHPFdQNfzbHvveHQW4o49G7pHktrcCEay+pd2Afdsa6Lae/Uzrd51uDWr1pjF5RMKvXJ+KQN
OD4AVdem0Kxdhuf1C6Moj5lahTsr065ME2IBS41uSG4vw9b4XXnBTRy67/rG+8NIkLrvLRHeVHoO
g1hQPVVD+jULYxgxotRBomFCNRr4x7ui65CxMNNrb6q5NmqD7NVsabu63ewHLT6ki3AqGg66nEIk
sgEQcrq/XZmEsytI7DLHHS7GLOvf9V6Vvc25PVuBHJcMTuJ3KDKcWpkDBQC8w9kdbciPu9ZuIA8q
xTzsNKhGfSMOtybHF8HGX4smdSACDRWSooXFeFQmb2x5ANDwI/YNEcSenKGCBdipNs7ownP/xxQJ
FCUGnuNXevV65lnFwOLssJkuDBj29nHghHdK0Pd3ltNuzf8vQadLg8vqSTOUY5RJ0KlVly4ECN0f
uMCTd0ml/AkCJ/vZdF35J1ARiytCTb1M4A+EC0XdGg1fRFp/fwYVUIkT1/GIcl9e+HXbhCahyCee
Yg2tSTUNg8tm6Ks93efpq04W+QDze15tJIxrB5bYn2yZCQMyjYVViEorOexMNadI92qePXlz/OO8
c1s9Oy9MLN7HjOl0pe44O0FjNbC+Wd0tSaV5Ebf29HDe1BLz/3cT0RuXBQD8+jKjUXriq07aMsFn
/ybagNIonPFtgxS2iFHcaEOR7mFtlPIDJfXsdNadw/lfsbpgmMS4KZLTbBmZD6LSRK9ILGddVkev
L6YjEfxns9pqn60fXQipKNVzM0kETs9MWAsz9GRcpvaZD8/nvrGlygUUs3jxoOr9MoadmHTSt1r1
fS+2ptqWMe3zflMhkxzP1ASBwZ3+gLHLEl2LROG7fX6w4YVHJ4hXTGPASHXaG0e03xQiiLygKmj3
3l54CQqcrlCulGi40dx2ozywtvX0kVAQZyjxdboyGFowdiWIRj23Ix+lj+rGSxz7i8offzv/ldfu
q5yElVN24NaWX9k0MkjlUAQA4mwp5n6Ke6DOeTtbfqhUXuvXdCSG46CCDtydt7x6yskwQdXiifGT
C2+cUt2KQ0TLfDg1u4uscZsH3a29AyQ55XHIWlopMYlS1bXWMUdx4sbNky2Y2Zqbpm4AjxxwWLoe
i5eOsRWroBEBdlRp3a9ZK+wA4lCHoWNFpHO2dxXD22RGk+HJy/BFPq/0cAz9OeOl8HR63NS5lEO6
BqH2QFsVDo/gweiiz7WIbMSqDITGQi6CPjS/EqoJF9PYBRvp4soBo4ME27nk6yMtXfjLNtT55Aq9
sdEdboa0ifZzYjDgFvbdhmdeRqjybrFOaO2ASRAdL1OY3FazEkklvrJuJfExhi70h8ClBIc2U7Wf
Tdj3EYJPRfHJG4RycHqn+211AlaCvNIC1y/DFAbj80fv+VQvvgBxKoBxYmY2YvlYujAQh42cstPs
sd2juKgcKyUAdUMi5w/RCKcbRGuFWad78r7BdwsLsmLhGVeZOaTHyKmSY1CX3g4poc8ucMT72QlC
ydBMO0uzkuteDaGaLp3DpMOg3sUi29s9wluK49y5bQ5tUf+p7sxHpWpU3y5Qu5r14JhqjLcWSXoR
QWW6K1IFLuJ0OMyl+zmP7a8E8LOvpYV22RVmxhRLOFxXJpxcyG/0vivSH0lfPSbl+AMoRL8fW/NK
b9C2Ndr8XSaMT4OIdqNjv8uT7j428t9t5h3TIm191Fp3ujW3fpyoD30EnXhrfemqAYZpY8u3rV17
gj1qYfhP5qiWtZhCzxR7kr86cUsCdJrM4+SnUcQo5VQX2v08qOMfGBGhRbHHNDF3zNL2+UUMtO6N
iGB5NuVf8Cp4ski5dH5RbYrRFQE8NupDPtsXWkjDJ9nCrK28b1RlAD9KNj0uwvK+R1nXwchOw2ec
VAN9mC74VgxR9CFBb8rm+7ZBEnxhSCb0mxxFAL9SAd5pItw49TIXPD30/AziLKDydGycZa4o8xwP
ARoqenOp3zZleg/zbnBP5XjkriXBNy+rrDu3qssNb/M6OoPaFEpQWog2w/xL7ApM0KNUyZHlfEiK
XO2WuGmjmbxiAvEFOkFULGHDW77gCAD0OfJolEi7Fq2CUIS+U5lbX/L1Y8nknyHh3ewjaKxFnJBo
0RSGY8XRrdN4kizVQ3hoVZS6/TItwV4zF1rr/pS3ZbJRYlhZIDkSwAkQWg5caAvTUwlxeSh09nC2
g9tK1QVyAobx9i+FFTqwDCYxWLV8ku3U6bMq4knOFBVq99rSonifp0G3NVm1spNQWqIWL1N589Ug
t1mjWYY6OPtmFPr1bIgn5ko/2C5cpJ7bHwgYgovzPv/1kydnxiXpJB1XSWFw+ugqMLnnmePx6ELR
yBvvHXO1e1T15tN5O6srMwCuc0QAOy99ima4KP3EPC1lmx4YDf5aV8l3hX+uHL4e/I9vP/mSlQyQ
M1OHkrXldF32PEyOTTcORYnwUPfJY27QtTu/ptW9e2FDP7VRtA5T6R42zKHHfzERak/7eBQbZl4H
Y3JI6J+lLIIxyxRNFVuoAOtaSkiWokbQynau1h21yUQFKW/Id/7F0iwQ6RxFBnmWsC3YTBInDrBJ
qQZC9jBBirOFI7xzYF3/F6ZkO1OqY0L7tfhSEy2ywIPrHl63onV3tYhrYiBXIE5GgerxfzO2+GR6
3Y5Ra5LFIGP4IyKq8pOiU/1JdTZcxtrZcChS86Bz+F4BRJKg80xa4tQd2uY6dIdb5JUeOZEb61k7
Gy/NSP/4oq6Qd6KaGR8CNKHGwYVedeq7ylARe8ic4ma2smGjz7G+LDAaDBEws/TqY8HQYaUDoYGq
IV/qVOiKwHI2ESsmWwDFNddOj/+/phafShDfMDPJ0tLcu2BU9MEV+ce3nwaH2ANoomTNXlaj3K43
p86WJjr7XTMl5c6KvBvU8t7WzSOgouz7j51lXF0ZQE5Gl8OgD524GKeq29OCEQ9R7xobt2l118jb
ZOwGh/DS7zHzhEoI0S0ECL3i7NPU60viZqMe9uf3bs2hy9yF55DZOFKZ05NnqHXZBDp7Z4X3QWP6
6PGgyRz5ofG9RSPhvLHVY04ZgmoSARqDeKfGhCf+cxaK6H0RxN9Mp7ybFf0gi0HnLa3u3wtLctkv
LpQ5lGozK3ijMMzv4FraT17457yJJanS83GAbJwEGzVgQr+FxytSvdQUg7cwEX13EyWq8d5AXuKY
pRMKeQzPXDSR6HfzPD05UaftvL/SrxRXVGvydrPdmHthzAYN4cy+Hs3pTxyF7k3sVfZGeLV23dlu
ah202ZkNXHzksta6PJ44uE1Dk9DSfUcXV3HztsmSv/sBTgBcCyjhV1Fq4qHuYklfmRbWg5NlYtf1
02UijMfa4tEuymnD4OqyAO/oQFzwYctCftpbZuJOnF17rA9WUF+PjKtqiBid/9DrZqTKEhRX5BiL
7xwKT8thQy/92h2YCXzSdeFb6Rupjf/uHmNJ/29l4SejNm8n2JIgn0J12Xet8IPVdM3GbV+7gNC7
k0uAd5b0xqfXwgP2WgKuKoGKumLXgA48eHMf3bS0cfZDb0YboMe1a0gZgn4ErCJQCS3C0t4L4sQG
BO9PBmTvO/gMqHWaUWn0GwtbM0SlgwInETA4hMU3CgJgxaQQiEO5+nTVITtMbS/bQq2tbR9TysDy
WBOPzcJ/qaiLN0A4qadNw2NaVQ+ZoyCaMJWZH7rdv4moqCNIOiEDg8tSAmUBMVgyouoz2GO0cRfE
9xCcHs6f7tWde2FF/vsXnnIe1TZAsJYyS9MOV2aZ9xdzaycbAc7aHWK0TQqFAEuFpOTUSpiNNoVB
mG4N4XyfooFd65WruA/eHtg4kgGCTwQJLWXfUzuGnQC/rflCRqNcmk34ZJbqBSI2D+c3bWU5mAHV
Q3OPsuoy3SoCIRCrZtMsdYSEeM61L33XMXbt2OLjeVMr34eYBlgm8/EAlZZ4WqN2qnzQGSXCs1Nh
y/Q/DRKq522sLYeXjIfMJtgwluFgGVLKnSe+Tuu6wXHuOh4JlN1USDvOG1qpl9I8ey5KUZYCgS9/
yYvT1oV2q5moozHb3EzKPiz5lu9gB6q03dzXrek3Sl0N+8J22uYireaMgqUt2mEXBTEasVVSQxhr
Frb64/wPW9sBDygoCCPZll3ebJA9kXAcHJWbmFdGqn4x3fqqL9Sf/5uZhf8dRjfuvJTjSTW4+q0U
EstgK+U9DWnnjdh2+aCg6c1TbElKq1fDpJ4baE1rcHC0GuVpEWcfEbnV9wpKy8fzq1pxi7goCh2y
0UK9ffFRzVg3MgfdEF8AEoEadmeRmXVRcayC3+ctrX6mF5YWDjibjbwsZo4Pb4DYw569H1r32Kmw
Gv4bQ5ITC5Io2MAXfiQ3+zLIe5aEnu51MGWTH8ymt0eFaOPgre/dP4YW7pfwv0xsCwK0qFdv0AJ9
J8z5WqKWeSbn+H9c1eJDURGLZ+TjuH1xf3Tj6L07igsvijbgT2suC1IviXoE4UjF8vSSG9ClJ2lL
LDZH05Mw8kRirbbe4hUj8gkG+w9Whj7uIrSwrFhWvEDJhKI1fKtpbxpX/3D+FMgfuqgp4xYpZvCk
yHmGxSmIFJwUw2MlzM7iMnSfQuB2anxrBQKKhMN5W2vrgbxDo3RNz5CK/emmRU3v0i+TsYVu7x00
y+mE7P83E/InvHC+Xp/oZtJhAtc7tfsoSzSx06eubzfek9V948nCI5DqvXpPCPlbnQ4n54xekWP+
ghnkQ915x0HTa/Zyi31hdesk/QLPFAXkZf7fWr3aTLX0dJCaVsGxpMl4fudW/A5gDxINR5czlsuw
QqsIbeHHLKHK7cQBhXmaGVHgHdq+3kg2VtfywtLiG6WD5RUABkn8y6HbodD11WriX/9mNdTqDMB1
DI4uguW4zaJByUc+T9s8UTcLdlmu/+n6TN/YtvXF/GNIPz1wacgcWl728NwW3pztJtamHN3ZpF94
fkVbhhaXB63f0Ga0jyDWze/6snxAdPfPeRMrjpoj8M9a5E94cXkKhJsbD/Flv86r985c3ELUf3S7
+LtT5o/nTa1eH54eOapOfLkcAAp6N/MyiFIZbrL2KoWfZL4JDeWdagrfqT+dN7a6dS+MLbbOTuqi
CEzpdwKtRH+jfW8xNrFxEFbvzwsji83zqigVluTWbAzvT+won2q3+VkY3hbJ2NpHghSVRJ0pT5rf
iwM3e50MRvhIhuVdKDwJiH0KRz+SHv6LFQF9o3pp8zcit6fHYcyUkKSXbWsRSkhy5Th7AOGcrb7O
2lFA2kLCGJgkpf13agYv2jVzzVV1k2I4IgRWPCbMMO/rXPfuHNQCd56i6ht1leUQtgwdEUD5r9Ul
PzXA+pqKtIqDgOYw3c2KiGn/h213UOYcog5Dz9+LsXT2TpRElynyrfd0M+qP81B0F1VpKRA/xkCW
g9lOHpLQyD6kXt7fBvyF5OsojPsQIek38nz8/dUokzG0R8WBctfpXuVWYIDI45ChFJntnEQ8RnV6
qMnfNsKotVMmww5EH/Cerzq+0mN6tcUp82D7CYV7F1LnSu3gc48q7YYtqGdfA2okYx4DFnLM//Wg
kVCrrjEAyvpaNtvpDshllO46PenLuzSvaRAkaof2ql05fX6cGM43jtHY9MZeRIbT3SEanKItM4WT
dmHyfxIX7Wxo0TuomELjfd5QnGfcwc7H4jIsC7V4rHMjmj/ratDVjx3DBR9ipRiSgx4HWfjYwnoX
fh/UMosuekklkyITTi4s54HbPP04jzDi3boD3LX73kgy59oovPyb50W2eTlpbVg+WlEaO8coE7py
G2eaMu2DsNGEH0ROwSJNhqr8IpZcHVM3W/WhELbRDr7H0PH83Y1FHB+QyZqS+z7zpPBcF9ffirrP
ykNe2J3uF6M6ZjuzczkKJUuprjq7GHOUz50q/WoUSTeiOzRHIYgoxQy/AdrxxDsj0fu7OgvCJ9H1
kX7Ic8fNLue5youLQVOq8lBSf2ofGasoKw+OYhRwL4CXzV+t3hboZ8NvYX3OoAEENyNqSJPj3FOT
Q0IsFO/tMRmr91M8olWv9NmMDKbq8Fv7gTaW3wK0y67Ruinez1qAXrCHJ/uiN0X6U5lr/Us6xs7g
U3nSfyKCF05+aRmwYjiTpVwZ2aRecsjnr8Uwd8XOM83e2NmFORR7kfNnzKg6mUu/ceiRuog6pYcn
vQY4UwYZ6JioGeT8hwjbcjfGuvpp4hhR/4/Lut0HNJzhOW7T7mc8xdmDkmluuIPVvYUECZrmHcR6
Ir3tXav6nSomU6M0BpV3OhWLQ24G03dhtePvThdMxtTgz8sdI2XOg6Z17Y72QtX4Yq4lCLCu02+d
0jqgvtuuvUOtrtQO/WRrv8N+9A4NIjzI2DuMTvoTaXm6c6xIT3wtzKZi14upvXT0nnyJwCbNgXOK
Ee7muHXTy77VhmuNzAq4Wc9KZ7PUXb/XYsjcIa6d3EPUm+mtXjfWcZynxtyZ9OJQt58iKAJDtOCv
q7qanvqktv7EcQTh1jQOH3KtnT+pbhiaO9bRX2pmmxyrSusJqKvgT6nOyX1dj7XH2M2QHfrKyn6M
yIw3R9ukPJ4VjfszZfGXeZw6Ny2Fs/tQb8Lf/aRW90oBnsnJp/GdaVWAgzi4R1fN69jPFeY/ykCv
HxCxq37UUUby41RV94RceZPd1C2K36rXNI9lq5YfLToL340+Fj86vXXGB6vTRLSPjSCp7/SGYsje
C0T5K3XC8nekAcmzmtq6zHUOMIzcjckd65QCKE9U/GZONO723WAmFiOl5dzux0kzrnPRRrxEXnNn
e11zUILgCaDdV6NOPldOW+/a1kiRiatCZKBmQvRxvA3n9kKz+8//x9F1LUeqa9EvooocXglNZ7ez
xy8q28cGCSGEkEDw9Xf1fZqaqRq7GxT2XnsFOOrCSDcyXYEJy1T1OkgL+Pi/u7Y3OObid+gCcWt4
Yb9r/G7GbZTcOIg4GCVYcWxi/dVPSuzcYUteSaTVT7D2zY0TvlQ0Hr6WJHvodfw3DY53S5IBGoWV
bTVeh0ALF6hP0kI5kWbjkfDQKyaQycuIEVLYedzyjQ1w3CSe9zZqNe2VXJwba1oXcsQ2NvwKkNG/
kHUOdr3H1UkH0r3ZeT5AdMAfo7lJvuEEv7yN49qPT7iYwmqJyOwdUr25cxHYsb/0AembvOdEQUli
x+xpdfzgqIFum8IjPZx5AwG7jXCT03u7bTqXg/6leojLbZJpuc6bqfHJQaqTzo5l2ZbH6cAKxCyI
0gfzbSek8IsJj/Rg4yksUXSd2zQ6xL1CfN89Od7xkrpZTXfExSDw66YxwACFOMUg077Q65xVILq/
R0qpKhFBdIFFCIRwfiRuEgY6xRKMb/7o+LmbDNsJOfDNkx43enAlbMyFH1w0909uxjNYxQQ+/KGD
vgAPNEQmU/a4eeM5aEWYdyQZ6jWz25sx6VIObIU8hHi7wShQBG2yFAu07zkJsWU9i6xB47e3baNR
jnYpLLJePYQKnutDfPdS3BROFR6ku473MQzckxHRcmlUSpP4p9lEN6RIfzm4svImW++BJv1WrKZB
qHQnVQGNHTijAOTzKNo07AMhnIsZdJPBEtepZClMykVzHOfgCO1YmsdTJwrlZgWZeV9taVszcM9y
L4W6JRMuWN7DFu8iqWARPBubjw5GgmMmRKkw7MGJa/kVGFSyh/19W/QU6zBwHy3aJTwjpK44HcGz
ibb54Gra7WKL9AwIoU4DBYvXx21ROEG/gX7jZiUsMz4yrb181EZXaYqJC28h6PPklxSJPTtd+BJO
yVRCtPSGVOmgmFxItCHqshWAie5gEzaWWePqsmukrmm3RieHCKdO3Xl5TTC8zZmjw8q1yUnOCwSn
gnFY3S833k4S8yQhCzkuPq5d/4AwmqE2KtqPrSozO0TVxnqw8lp61FSbkja6zfXM8J6dOai22PtU
E+JjoaMd81bgAaPA34ou5PzAOBRm4dD1hdeMad53vF7DrskJnc+YP235ZHqQ6n11DgkuobaLggNW
lYPGFgKxrmXv/uzCk+0+dm22l9Z2sgy5Pg2985zgel5l8sGC3i/0Eu8RKw46RNLeZEReTbiNxbbI
JzKEH22I8zvrwZZtwnF+hJukLPH45xvL2LLjxg9KV3klsb0tlky8L90SVANdSEk7YOmZYBJNsHAK
t9ENdDm+qOBCJjFUbGRBKcq03kQq7wGO53ztfg28f8oONugFPJGCstXJD0GV4tH1H8yiP6Qc/ymj
cJKnV9qaB5klOwFaf64RzRsLx3mjjffQJ8itW1KxVsGUHq1r3jxFnlrlBrtk8x68eW2RdDTZv2FB
1GcQUQnLyt5l+DHpKmm+dByBP/PEDqHy6c748VY4SBE6WPjoocKKWHNJwk4X6eJiWaTOVhkdRKhE
mVtpGPzXg57okwDdqezBRj+xBqGthK/zkysH8iYy3KQqDOcniJWD3ZzN4iIR8l4jsYad7ey3SQW1
wGoL7vRRWomFjeujKydsynjxqC2zWIz7SCavXkRDDX9R5Knmjor1UJJNeG7eyb6lxehOlykK6iZw
XfildaSCg4m+dnZ03rQbr0BE3anEg/xp3GiCOkyB4Lxs7WG2Mxyl2mXD2TyuqCsSgqJ31tUgE5R2
kUHQVoRFG6+0LZAv0MJ2JZX5hujKfZY1J0uGD2RfdgXNPPveq8xUC1/HQ3YX8Ro3Vqeu732QPHA1
w1VgR01/CwN17SIblpHe1C4xwXqDF0FYEcdbdkzqfbPJddd4+kBJs4dMdwXjWGACJSmtV5G4uQh6
vXcWiE2irP/y4m27GtPgXJOgnQ3Qoblbmh3grpYd3b5rLlOHx4Kn6h0m0kJ+407RK2jkqKcZAhJ8
v31oO3MVMlxKWJ1i380qQHBg+xhuVtRZE/KCjCN+YHyeXQJ+OUQRBQrhoJjhe1MwaYNS4HX9cjP1
NaSjz1sWGNiWJgoi6lAdPN42JahPVbKaGF6glORqkAz3XHdFkboL9QKRUJQBi1/kPrIIYyX60Lnz
lsPE6XPS84/EDL1QsCupGQyey7RtfjVtL3RkB8nlQXG1CxzRnUPNHjaUxZCT8RC1JE4Qd0izPMnm
NMc4oangkYnTc5mv0YYWB+UZVOfdEyKwjjijSzQIP2yS73xeSsKn7WYwNS4kesICc5B/SS/DXTdE
v56lXbUm4Y9osYQw4XKL1uKAjsx4AHVt5xis1Nkfz4wsLw1ps8q3cFwFnO0td6nye6R9UjQ+CJm5
FPxNRt6zl/aPyN/NHlxE2Z2TuUN7MKFmQwe1GvdncbsqHfi8y+KxeYsJDuje8VgZNdkI/jDfa8tP
SPV1ju6MgwFRthbWzVydU4YmEq6nj7hiT7pZVlD09RkuNwjb7dZcrHArzhSH8ngiR063Ei6Ln1jR
xZzwi7/CER+dsMvIm7cuaM3s3g9RkK+t94UWBZ4VS2cQn9nSHTJz2zKR6VQwBnpg2DJQLhcgNZjt
ZDm2Eyv43GLli8YpqTfHBV0Clrtxm0CCrE0RJTp5tUnjjbmJSXjsKNi8SPWC6YEaL2MHTXTSDhS+
rR3uAj8594lXI/KPlkoGTq5cfJKu696mJVXwmZsg9Ec2C3oHmZUxhNvFhnvbY/0bZtYnP5pkvnrr
g23nP+pvuMeH2Ms7xuciXkx7JnJ9IKhWC3/xHjeeBhXIlhBWQGujQvulGm5KBgFvEXvml2QyeUAG
LvzByfy1Cv3Z9X4DecLgFI12OeRo/iOfg8eGq7olLRh6S/YMi3S4bEfpL6xNWAENCS8oGvbCmIXh
nWqULXT6sM74jTSK/+I2DEqEI4vDqIjF1eiPOyfjTm4mHyIQPlZzItHsZP2xi40+pk4iIan0tsr1
R3PS0gO6zcM/2Mm1CNzzXyVkO/h2I1Rq4k/4rPZYdJFduhTosDZ07+3erO2xIcODtM3D1KAQmgKV
s2T5TFvypODIW20j/U+gQM/XWRzUNv/zN7gUbGPW44hDSrmnmkcHun+k0FynOTmD7fdnkY6dc+N8
LWN6wDl4pDQKd7Bavti2yyobkaQwyOVWML5rRvXdpORJzBKV4Baop2QL6zXNfoKWItRdWVgaDeE7
spVvAe8uNpubE1IF/1EKOj04Hx9wcO6LiY5DEQ/bv8GBMiYg6Z6wtX+EVYHdGdDwCzeFTXBPzwva
iEcWq+BiCYObtYiKqF9OwZraEuu47BtzYlnDc8zJdpulNRAZfndSwnMRwX+uP1Sw5XLqtoH6vogh
Gjlx6/7Hkulfswmnwp31sjXtbQjWDyhgCuO6qgxbR6MJt27hGloznx8Sy056EyfoQ6fCd2L31vTZ
QTjAFjqf0hzIDWqyJUOI0hw1IHksrJpHEuBOZEe2aDA+PL/kPaxkpiR+asmA299Pf0m3PLdDUuNo
fCCeY0sntH+wKdc5+FjBfor0l8L3iZfeQsepqqCbf3ENX4XOaJVx1IZLk10DLy156DzFjWdKPohH
WJXqgo/hLpiQtzOTz+SeAGSwIFFZIkAmWg7eTP5iZ2R7MN3h1NoO+62BjAiTBLCKHfjP9pv+bUfa
lJ4dARosFfwV3lraP1Hl3xXIb6hzLskYfxsmwwLnzlApJ05y4wrnLBb4nYewy9akT2om4ReU4nuQ
cTb5nLaiopDBXpZpy1BusUvnBseoASDTLT+ZTj/gPB/syETIKcZnyX2HQY2PxEYDuXexpul17NHk
YlKkyySZp7zp7ZZ3q4YxiN+9sDZ8nIn36BM55TIkfs49LF/gOJWCRyywGPIED7+iFxE9tCzVdTrh
9Al7tH2NfmvhWusYiXFqww/IZX/NnOHkqHCfaOfcKf8QEVJ2fYrSt41qwGgIbupTXA1D6SM2bJ9u
8b91bj6ydaphXIAt2R5WWOvncE2fAUJtSBhBc6l09pzGrC2tIE2pFOoNd9nTwfcLljmnBqVAMQSA
kWAVVmsVnW0clZi+rKXbsp9h8GLoDdlBqF7lmMy7By1F3ZllKXDFsEvKnd8wNm3umOml8ZMxt4if
JE58Aoacz2MAsHsArjUFFV/O2AIVnJ8qFX+TVj76WpaZtj88GE9OqgtAtNfJ75/mSIA4N9fS3z5o
1lRLkFRWbBt42+uzME4ZcJxqgPg+I5+0RbJQEC5NmfWhW6OhfkTQVN3YpB4HVqmMFNJvKqfz4QCz
VQvGIRQBhmOcIAwAR2tAj3z9ze7oGboj1EaefRlS+3HXtSJrLnrWkaknNy04hUXi9m6m9QJ69RWS
Myj+Miy7sa/8xP5BpgJcc4WlTcO2V8HW9zX1nyMJHko0RScYFzr1MoinFauoMNTZD+6402HTFHMc
PcQ0eXTa/jIhoxe2MO1+0OFnKpLvSEcf8IWOiyjEYhkjXWVhvEfmGYC2aRyrVbv9XtP+oPoGLtxK
7XwZ/61ejy09HfsFJ1To7sWW5KOaX1Mu9mwJT5hCXChgnFb1V5qJEtBKPSHzEY4y8XFsR5J7nrNv
SZMWyGK8eSYUFaSeC6iwy0O2kpP2xIGR6ByMA3iUZF1zGqvPiCxFn81H0aTIT7Gg0JIp3+S4E8LZ
O9oEuWiHJyHUmwzm272owfIYj8hXkBXaZMQJ9H0t9QZAYgSOFr1Guqmkf/WdZd+jYLYDr3BZNzl1
xkMcYHpv1wOirU545ZdWJRCnspJmTmU38iANroC0TR9baWrHl0WTNgyXQ8ZzNAEYyInozQH1qwD7
AO8INd+s5it4zTu4KdYMXT8O3K4puM/CEgf/Q9c4h154fcGW4SeBhgWHd+77rMgmWyMXPU86dDsb
5nvd/J/s3M94bc5B2L857vwUbRYpQ3bF/5L0wNbpOYjMbrpboYT9h9ONZbM61RpY1OgI7s4DDx01
FF77Xs+Fkk01x3O1xmFJAOJgNEpuwahR7Ei67/r4OpPla8uWlzRb0RH3d4+OY2Tdo9JIP13TPxdd
XA7zlzCfFMnNOl91nCSF6BMEfLkVPL1wbDafjh/+2Vk/zwYslpGF7+kMg8uNZr/EGZ18gczgSP2V
l0OLKmaBLGTdurPkbpf7KjsGGhB/H4SH0fo7mXS7dYveV9kVA8H7l961j8d/TUQOVNNji0OmHwEV
RskVpNMqFf+PILNfrgyOviUFgZqGOtuf108lOv2zh4pCdX650OCh8dE/LNB7h9ty1Fr8rQPwop7T
SwbIgkIhLJvvASWjdttpFxB1gOvw0+o/I/jwHZMZlNVpGbd6j+sjn+V6mzwTFU7bfsnRzYNhOTVI
Vo2mEKGJgXlBTMRj7HBIVxt1HD1RdR3slxYLUIo0Mi0WJZNCAUwuJJkx/VjMVMI5/gD465uRrlIK
cal9lj7ZuCmkMy27hGw3mGO/wQoDvk2b3DfW+c9jwqINE0+ZS86py/1Sj81r1KED7Fe+g29lGW+A
2MM5vqTr9rXG0S3rAJIAoNj1WAOFXNFd2AX4ImwAAEaI8Jh486FD4xwZUftCg7VJ0KbAMd9NAE2I
WF7vgsdhGUuUhk/bykAmWfMZ4w2kXVzazf+SjffdDPDlzPSusbr0mqGmMYfXtgITwLhh3ZHgOKVe
ldoMc5RpB4u0Bx7HCqBOck4wsqh4M5WazT8tXG4GHV2ZRP1qlvFgfVIyjB8nO70Nfn/YWqOwQeFR
Hxu4x2ht99aM32oIAWOPwV4Z2Nkwt6msP11dg/nUSM+BfponDRRw8w9QfMGDIHp0evq5rHE1ZtMO
3PKHCNOgXpWayFOv0yq4f9E43EEleZr6cD+MaeklzjOMd46OtHtvbi7WLi2SnRXsLMInP3HLNoTz
y5o6B5TDiBlfMl2EEyYsXu92uylgO7296WDG38kpbWRQLT3/o136EoNUXYqwv9OB2LrzUzIUaAtE
gYHbgWHiAodXLFbpt+UoUL/FG3I0vEgVlgE99MkKN0L0KJx1FRVIwoKjf5CPpPtNZXrdMvsTbslj
qHHG8M57XEiGQDv5axKGGVl3xHAbexDbK0ix2sd3FwPFdZxvo7nM2MerbF4xLvrHzGR2KDLbnIOz
BCU8PCSWqSbSr1r0ihnagRXP3tmeHW/CjhlKx/FBlzbkz13aPbcjQoRG2GACxkmjV2z8qm/fZePW
3E/3NMRqStFN0aUGIlmMSVbxjXs5gY6ZUjSyPftGcs3eSL+cgrRsnHjBSIJEOdeuKJsl1GUglvY6
bQmsIC3wWSO8eB91aNi8cMai9Yh9mFt/AoykUYeJZLiMDdU70GHW07jqoE7jadqNg2CP4DQ1udfO
P3MTyxL+0U3hjQAIueuKL0yn2rrptVdy5bPSjZi5uL7ileMCfSJD8KHaRhRe31Ru2P9xZzii0Nvj
cK6S5dvKBcZycT2L7Vcxr0iAZjR9rZPmoLISlFfQwAmQV6gdNM5vL5EoNSBtZv5xHbpSjNnRA5IH
zPzSaqixh8YUk/X3s0wOEnlNXYcCSPAJlbSa6ojD9MTTmEjOuZ3RJXtDHc1DFSUrFqx7ExgzEex3
Ak8yAz91GFaVBqU2omdu7v/bz/miYRA3hXAn60TZOfIkwEZIvGWCyJwfMPjLGfzCGzN+LcSp57si
HylHG0RnvY+wc05fXNjN5kibPffWfARsuyT3oTJ6E2I+/ASsOzXm0HseZdxgtjAWKRou52deEEWx
hDAn8C54WGfa+3sZpgUaKZzOfO+w5JjM3nvrxz9xNlwEGytgH7UjEmDE8OwmV0A53Q8dEl3EGUIt
lJ2qzs92bPb3UGnipXllnMQ7dLewvOqPo0/PFoMYP+weeQNsQ+3AQMHcgpM/WNMckh5DQG0uoYvT
s8Gnc8jb2PgFBeaTTF25QCgQ2brjAJGAAGVgCjAnvgn+OiwvAxoLJliRACyc+K0DOoTZEAJQ7UcX
z4URvxNNXpox3pshefCsfvWI2kEH/tvoeRfMIFTMtNpIG+ZM9p+W0Gcyz0CWfsmMQ66nT8ky1Hbk
+0BzGChytJ9eh8oOK3lq/mXyIlxaG1wvkzU/8aAvEVBQsLRRmCZ9IRTieETs18niXmC4mG8puoos
OWJYcjCdqef0Fd+7HLr1aQ4wVmqB+Zgvk6yVvq9mPzuqxFxBkjoNTfjm+OOzB33+hsmhXoITi7xz
hz5lmcc6gvlX0KJmBOYNOFN36wme5+e+GUoWLMHR082D29DKpmnpSqDMffMSKhfUBnaUGS5OZ35o
w/XUAZ0wGnG6XCWg0wLzdrYT2dJv3sT5nR+SOXTvZEhet+7L1Hon4v25Gz/4W3wyKLAl0MBuBeNg
TCzgE4mzMJk/sRt+MzBbRIs5r98/8PVg4hvGmc8t7MvIOF0YnJmlWG9roE4bO2ZAUNKtzdf7kJH4
NcWwYM0Axy0yOAyNU6tkugUqeIWLbh7eEdN0Sb6Fpj+SkwiIfywAC4hDf39Epv/mqXzBCVVabnYD
mFMr7kyYghYcmPhE3a8sMWdD+Mlj7TNy7EF8wswkXvhHPPB3HxmPhWH0wgnF+eA8ZzTC3luOA/LF
pMFVBpLt7j5gaSM75RC6IEGzOVG7ldEWXzFORRMy1B5mJl03nAZCDpHsynQyQO0wUGrxNAU94/Xc
sITO3K5/POag86ObdRz7JmAIkXjqz/oKONSqqiUePjNfAgdcnmc8mQ7prboZEZWQbC8kwgXW+nLN
Y/I+3nG9aHrxGoJ5n6m6cdpTn6giNH69oDzOJcAO/Ndigc7YTM5jMNobAhgqFnqPSfaJdPMqQDYn
N+ubZyHYmZO2EoDBthTYLwBfGNXkLp5shvZ/XjDjlh5EN1P7Jrfh4Pnzrg2ekCfxBReJIpGPixuU
sHM8dhaB1R3Bzb+VDlGVXGGitA5IhxdlTJZdLNtTEIABmx4N89DHjOSKfXjCLGWfBOK1Y8FxTRBI
TnG7ZGYHjklBNvngxFseYDCsoteRLA8qcWQBADFFrpCLFMZ69Jz/BI4G4CNI+qC/Ngxvli1nd3yf
Z1yt6D8GQ2/uxCGIw6CAbVfH3fbb3F/nVf7L1uCAUUE+gnhCJl4g7A1kfQCSHO4dDapgBkR4noA/
d/xnhvUo8HFoITBMMMH0g3rviMUl4RjanRIavgfeXCtfHzvlPLr+dkD+5lusbR50Gzrmh9ARlVUA
R8fkMVF234ol5/RgyC3CadngTAFVRG1/G++Ledt2CvxaKeK6hUrd5afBvuHGOOK2+CNLU/nSyVP3
labZns79Wa1zNahpB2T4dTNT3XOLSr/VlYq2Nyda6hZuMizQh9h0O7gUwHoP1wUG2ynKEG9+WZzo
YhvIa+f0MQQOAqeuvFdf8biWwBYLOAxd1iE6RBNBtshc2bD74pighBOMXbosD3WW8y0sfe3DacYp
BRZEJL1dCwszl7PS+3/nZpHi52av2nF/W8epeY9KOZbYmxDjnmCkt2sbYOjjcpsnetZI30LUBppq
Bx14EFY4+EpFocm1swKs6ZyHMHvXQ3Yx7fABqOU/OzTnENmmwKkPzLkTEhkWAIby1RYduw4DR+VW
bXZzlvAjoOzE+VLfmxxX0jrxVbH2qoAAaIehRzl4DuDiX9CCizTDbp+Cv9mQkwL26TivsAkCr0Au
t7BfjyEoEjAuexJ+RHOPseuSzGcdy0fFwqrV3ZkNIEkPwX/3mQhSB25L6L1bT+yRVFL7QwCRmcHU
Hjao3VhB4XPgoPl0vagYNCpb1Bw92h8n8kVsd8Ulh3kfBTFHoHqMHiGU2t2N4fG134OQPgG9/Ac/
cwWCEBA1S3AeibDiwAFG2++SZirI8rr2uJyiYMZ5BirGwr4tBtnDKk8+InUnVAYTmSF/BuWgQmZg
gaAtUKbgEov3u0oDt6TPFCPRHnMZyoK3sJsR2u6ik8AAnZuHyEW2aKsRx4W9G7/4LYKpMTEGcSGq
MkAFLkJsRrA1pCr9NgZuOlxaYIQRhnzeOZu/xwmWLphdhfgzSHR1z98NyPDlI2agWpAAv3nsGGwL
DrMMgEKAGRhbHvop+BgcWHJysBoQsYxctfU8sLRI4lPv+OhFb8ZHu+H+x9fkOvGwgp3GH6x9r/BC
2VEEJstuwxWvz0v4HTJw8ztbsa3LV0LyoP0zcq0cT2Me+oc+Lk9H9UNZu1tJco5tVziTLvtpBAjW
XjgK8jS7IDyzaJFQW7o8yhFHdDaocAVIirmP005305GgxUoTiLvYgbgtzKO6nI7YU5F/WqcPrfrS
UZzm3DcvGO2FuBjsdebBd6xwI29muKIU/ie6vpobXAgpCoE8DVHFxqP54pG6hQ6cXSQ0SCn2tUe+
YwGaWtSOqIrioTCw+MgingPUKgK37eGAyqrFM49Wd689AhWMuiPW3S50QHnxaHNcp/Z9xK+GAvlh
7eW5wQNdQNFzDbuTWjg8TGWukrRU01NDviX9JyO3CO9DvCjF3D8EwwnHikGoNz7+Wkd9e3+o67ul
3mcL9D2Hm8ZvNLoZfsqM+Uzs79sGxZSWX8Jd31Pfv43R+I966Wdk3oA9uJW/kpowd9dH7TuAt882
fbCi+9Pr+ir6elq3XadesoD+Cxu789EMSfoM67t/7iLOmQda3+B9aZr9B+VnLr0TnEcKxckvYpH2
IqbfUaL82tXgGcYNSClZkwG8mTtcav0vGbpzQ1CICWe9kqmlT6ldyae6L0m29Wm1esm0a2L2ZCJi
6hSJ3I9aOn1JMcEvhUB5qDbfrSSb0lMkU5h4Sd2VIQNPQ3coCF3aBsVoM1UQuH7vhW3R/oVaon1G
a7+6Pi/doBvzLtEbuoixOa1uNOaZ0GNhvWAEIRr5m02bfi02/tpWmK9i6PaZ+HhvvXcHtP3hqR+H
bkeS9WuJPAYKGOaAjoW8UtgkzOnavJoRdmbCMSgW/PGy2djUYwgAdGK6B+vJnlrjmEMEc/wCAMOw
cxJc2qAF36Nq2W3xMPWG2RAvGoHxBKQJWARwh0vwRDAgUMfERg/zmj6lM00AovYB6q+xAvPTgw7M
oyAfCr9O2+0cIxwGxytsH8ww1/MUf3W46FBmIlQuaZB+FYIzB9okkEHxDcJyaTpU7jREPICU+x7j
ptxvvJvfZY9zBOg6ivcdLLAKWJW2SEnFUD01z6kwe+niVxBZServ4lSVCP87LHHzlQImSYCGsInc
HAeD01WNT7EJzpky97GV88IpPW1jUmL6jcIx0d8Ma9/6kGxyH6DOkiehuOJHwwUNz7QhAc3BhlQH
kHu/oQpwC7W1ttp6dLaLN4dFm/aY9VlVRMSFfVd6wOv5L/CHuAal/CBi/rgwWc/J+giUTFQKHPQy
iCDBBscD2Gond5HPzwkK2/tQ82VZoWjo7DuFZczearoCS9MgyaXm0EMNhzmsjAo4ZHwjDjO+9f0A
1IsoWDTOIKNq1pUbTiKadgeEy55SF5ySqZ3+QyARJHvooBElyF883f3SzV4Yx9KP9JPx3Wc3Hf4L
t/V+9wAVQzSmgW2I/IkDx8Jwrz0IdyilCj9JGqPSiJxjCBNMcHxHFM1z/+vR2ANLcEnyaUA5MAjM
dEWHlUvSLxL2DJ3rdvDbFfQBru0BbjsPMm4vbJD/bZDiA98033iuP14v3WLjSY1/vIEl93mHtoZ7
LYKUYaBPqmjHiQIKgXXumsCkwmDSsaiU5FABzMXSLvAvZMunpzdYTtOL3bavLtx8AElmN0LQBgYp
uQ5Dd/EpTji0LjSfe8p3xmwd6JTNbiKjBgUhQ2Plodn22bSWMGkYixBbK2d6+NLEf96wuQU2Nt7i
RsFux2ZsYQ97MAGg4EU1FJNAUN9ESExuY/cXsIGt1kn8j7ozWZIbudb0q5TVulGNeWi70iICMec8
ktzAyGQWAMfs7oADePr+glfdUsl6ce+yTQsVLZlkMgLhfs4/IqXMurekV9dCeaijTHQEuep6pwlj
2lQUjDpLQsNLMn2WLSKbwUQosHV570RDnU4N8grqX4+qmT9Z/c1RKteiU216rOLwCM/NTlSdLLSJ
26I3qboinH5tAc2jCmkG6wzt9b32413Pf2yEQbhiZmZOHyMAGp9bog7tDX2HyEQoh4P1KHjKXecm
6AsvXdvJcCi4qIdZmSPBWetV1h5uZ19MNhdzHbAg5/qQLf1LN9ffGcpARHrnUFP9QewIU+WU33kD
a5s30PiFAnrbQ/X25MTswyx7XZfwXrfhR0usq1RdWtftwyT7b4NG+dhZkJAUHKWlYLFx3eceQVma
8KilRgV0bxSZtfHn7jI02Z2fjDdydi9COkfPHyOA5a+US9v7egmfKah+neJrFD0dy+0yflRjcb+M
+tSK6FYIcRM0A5SPMEe/cB5kCQjiuvWBWON77fjfVJO/r2Z6w6j8Xtiz2ka2d4En3dvaAmFOfrrI
bE+FUXO6uIC8pXDG4xpP4EXrwSvsTwitjQjWQ9IGJxnWfGQoZVq6fEhJikalqPKHqCUWHevQNvPH
k+oXVOyu/Mrq5eGIjhQA1/C9r6CebME5CSeGwaV5EuI6E14doHjH0YRLHg4RyPu2ilGZwz8S3Gqn
VcSNQ6IqFIu4q9i/NhHuga2rS8WW7hPY3povBcLpjbfIr24eFymtXE/5DCwXRTrnAJ+ifS6HZrt0
3rCTRHTynPqQRvp5cOOznmmOvxa17KqJB7DLOMTcFcGZbr/mS/5g6vGcdfJjgt6aq9JPFRpe4ClS
37OhzfZFj+LZpn6E6JILBql7J+7/XG2g+SXCaTxZzE+OWxWnvjO3iq9PCtZDeaesD5djqPhsDhl6
nRJLkM7aHHG0AEISoOpWqy9LnfRpGah7E+qzl8+nlU88UpwDXWpX3f90abyw2c1ON6TI46j8hRQP
rPhJdO5Px1NFSuwwt7ewmEAzGDhwUHRKIXd0N3HOLpXmcGqDagvsWhJkHz0V5AFshjU/ioRnUkH4
ZOh9UEztlnKedoVKvioreI+cGjohu424YaPSfkya8kytIJuUVUPmdghyQdmfKEu7GIUGYVpYT3vm
81p3j8CF4DgDENAMCW/88tuA+mJlzbby/AcOp3I7u5xYgNvIMN0TAzg87DyWzzom74bori9O685I
dcLdyD+9uUp0l5FIZUFP33UnFOFikfI/iT32Ug8EU+mjSgqckm4nb3J7Yu/u0eVMUSjwTWXRw+iN
0VFm/TWd+9F1fWfvtOFrImL7hE9oSVcdEnjqduxypcPnsR3sVDe+QPvNRi8RQzzYyC62iGyrvXBA
fusVnV03LLj3EYIMMxUChuwMo8Kc4zN7dWE7exF+62cw/tgr3rAvUANbE9lfV2/opp5sWZ8KZGKj
wx7kIQkoFpR38aOOrJc1dh+myH9L0BYG0PvKCBhp4zJouNGtXteXSUeXpSGsNxRXafq1vd2rROpa
HN+9dKBaC/ub7s1pRK3oDdGXwSxfCT6wgRrVsm+qkuWBgOtjSRcTGpOc+axZIDocb9rFxjVbmfQ3
k+e+hHlEPYLsvsIg3E2Avbg7TLabJvu5Kpj7+jB4XTv1jGvk5LfqZEUwg2o9XhdJ0ZUvVmHdTW3+
WhThbZZY7Or6gtnqxpX3CeKyrSuR7ffdhVAoRG21xTHclFvll3tbgRjL+TZsW6ptm/k7LqhEyFeK
JI7QsmcMQU9tx+cr6S9TaN0IV77aEdPSCLBhVwytbthl4FTZwxosXzTSpK30W7gzGc0QCjrlHWIl
97c8lfkFdeKQYu1/1TWDepVdCgg+FXQ3MaJKttmcqd8rHgOqlWwveG8L5wP5xVF7xWXqhju4X9DO
btpOsf7Rgaqmlmvdz0mNiFW8I8bY1i2lXtWuLubXwhFfukED8rrHmZB+cAVxJuLzBv/Jj0CocJ/Z
+cvYhTcIA3a82XAyzIYCeYmcgFaAabMk2LuRSrsVGdhcRxdLfdUTsr98qi90UBW0pHhbuzThRru2
w1TXvJGb/u5Z4blG34Ln591f3JSKmXvDyACMGvNpgYtvmjHmSC0FiIIPZ6a88NBo9jBsioXXsuyJ
9+yqMPC781QlL4QkH2RS7JQTPLV2jXg3+CZWJHfo0k+ChTuygmNizS8+kjoTNKnTI9lFDqOcdd1R
1YWlIEKi61/Mkh9xr9xbaw7g0H7JmuDo+wHjzkc3wF8FWY9OfC3fJ+1/B/aINs2sf3ArPzc2x3eC
gDUMnlQU77ooeiAG8KdCfA2naH0yE+5G4pgbJ36SLqhQU8AmKsjhndZELZsZxVBe/elWndgs5Te7
rusXdqnXgTWEqxD62xfbIrIe6jq+E9WEzNF+xq/3BHaaDld3lEN13F6wvm8Gkli+aHhvgjghFZwM
xQInIdQy2dGCxyqx3MNUD0yoHqneK4PKqsw3PYQH31qZpKz1S3QtvuqT4vGaLZvPjDBOsBRYAtgE
FjiYRcj3fEZRZTeM5NOfHrfkNpzh1IehORZ9djur+rlLuotM7BVKSrOY0isEfj+KVFcjSE1Dqmvk
RseAKq/Yo/gqSWz4bLs5W7OPdU7Ls6lKOLTetXb51F7myILQWfQXepPfI+l5B1qHD1bN3RBiVcVc
dhoYT/tuTIfQ25bUI2wQHhY46MZqN/nrm8nsCBJ9Lo5Ntbh8GFz3wsr2EtgdnC5GTWxC5TZZEYx3
0zcc1g+G2G9r4tvb0huPArvjYRLZSxlG56xn3k2K234knMsfpyOH2auqQfOj5axgkgfP3V2xc7fI
wbmQExrLXHxUUKyfadf7sAr8w5IijcsFLjYBaAoGGPyuXe6EiHdWIC+tZGUNqo0vrR32ERcUpDxZ
5NSiD8J3UyXUoVge6Wb2Ih+WfoHKZZhM5uWImPoQJlwUSdM9jdZsoesVl7ZYUA3yOvaFnfDYm3rj
DGZEw1q8MlRtHe3tJmf56jCTIRDkY+8lGEymwVpOKOTwtUGT0wGAoSMwiPQaSNheNE/O4hk+tu4j
PZdHqwg/Fqc8TRIaiBjyLUSsYVbg31aYsD7EscRdN/LxZ2XuZ+dAYyM6AJjWdORDSat42lfVuZ+j
OwiznZIixex6yHLnyzy0O9IJqp0vuP7snsF6HRa1SdBKpFkxd5D7pt8WVVbvkj5hHQwtZgSRnQNY
zhHNaKqdeF9mcHl+SNpu8dxQSMS1pZgVvRjE2J39H+HMBYIgNqV5iydq5bFxfYmJteyeSCtGDkxQ
PMiwF5ud9viojHhmZr0J5RBul8q/6+lwO1hZ/ITZkauoRuxgj4h+RL/+zAeMT2UmX6RVxVv0qMBy
ecEWMpWPWRDcIf0+iKLkdkN9BJ6jDn7FZTtq1oWS1KVWT+zjzfLauclnjyJmOzbObVc0Ry8P+HG6
HXHNmyLg2IgkBW/BYwhIuO0q1vXIHyH6ixecSR/+FD3r3n92m+g1YabduIwKni+P4eTfR1dmkI3m
yYj6a2I5L0vk/UiqYMFmk11WDExs4MPX0eAHCPv5IZppVxPuANI2mQeF8xdYuliwjs0N4xYnO63K
Iu2jAgQzE1/CmR/rKijC0JfOXffhJvxdtvPuBc2XXIOOr1lX7PIM4Xrs720TjhvfzX4wl68bN8rU
oaNHfUPLGV+TX5EOEC5UfHX8bBur+Ag/5h+SLASbWB2TAqoxiQ7mvbS8VzMs5zprAHndp8jveLNt
xmPJurMo3u05DO+VDww6oMdJshXoHRR4nD8lot92FahvHJtLwH4nqolTC5s/cK3tbKuappAsbrEE
qeVtSaKLwR0h0I1mxXQbl96Nb5KjM7MpuNFD5luA7uGAnKzYMQNdBDKzEgS0ZEFkwnSOVpufEjPc
56SKgIVlu3ZZxw9AEnGDlai7JCr5WdpVj4GzQic/3yG5OlDRxE8CorrNqgKDL+q/xsq+TD6iONwH
61aX8r0f1behXG5JTqbbSNJlHLk9iJhd/nTzTu0rjxEKdtPY9oV+b72zwy7e+mRhuw0yZITibEPt
ynUyMORq8TT7ES+yKXcNKXvkWpVp30rIAb+YNuUkra3Kyc8esnm/ImLGBAK3bCGz53DHhJNZcJd6
ZL1ahg+79PQVe2HzwoBOrS3gkNfe5LH6kbuIhJK440+LKB0vC179CTX4ENo3bGFH20GcYA3Trm+a
b/kYasZlJoFKzJBuln3ws7AkBrKie2sp+SwMbFzlnAwPi+rvHFd/E13ABosZE8+fZe9BGMotBWK4
SqZ6wi3f302h/90eCvTZUz9+G7OkfSs7FDJVOKCfVvi19wE9VTsf3Jnt2XJuy7BAHJn4+ju9cEhz
vAmzkR+1yJBm9ZO8u688g+12snNsDqJ6KJa2OMgYzSWtQTKwPgPMAwfHkQMEiv6QEgBCBEn/4TGS
Q3UrGI6SDxUX1Ftc6FM8etkx76cPt23pidCcNblpnVdHlvM2xD2QlpyhMlHWKSjIZ0vaCuzeCitx
o81gHhvm0U2dU3necC2mXWh+GKzuaR0JwHq8A4Pv30Ql6Bk8xTGZsu+cXbjiicJAxCxLZJXJipS+
JpDbmnhopYIhpqvzeY0zGmWL9rWcWipF0FtSR+YxOmXtDRm+7jkMhnrLWK6elsETLzWOgbQgCRWK
Nl/ZXRbasXpn3EcDLfA8pxJziv8CnwweMnPDmDqwUu3LR+Q2/T7zujm1w6m5VCPTUK94XOZcGA6m
IBdnJHrIt0nXnDYU8fBm1fQbqLW8JZYyegmzIP90IO2eCGLlIZ/VnOzl6rnHrB2L1DMSlLbFjjB0
mKuC0h3p4LGDfatRUI0dcQhxMfbHvvamRwpgWWJ4qnbg359cvGrH64hDRRU/AhWbUwcU/5DrYNln
me6O2dLxxDiNt1+l/93XCChlAdaHJeeDErcFgRlSgdHAp7tho7ZWiLirHwv92KzVskUCgbiahhm6
IGeT/1lHtfVzVNOMsN6X8SUMhEwZeuXXDkjv2HT+lMY53ZFwlaP3BgSsmTdKlCeOzoYLNnDnoRhr
daejKv7uL17EK70OCCYsS7yQCdK8z4Xf3JSYp5k4GgvhjZWrXdEg2d4or7geQdzjB3LT5mO3uICu
BmqQa71l/IlovPSgP5qON2VRjkXTpYwgqvrldi384dCicGRKk4i6lrA4B62b3Y4r+vLau0pPhvwq
79bV0aEaalcHlTmgzkBjU0yxu/O8MPjsZlQFZYcQeLIDs1/11NOFMpZpm8vwEilQgbWqlq+GzwgK
EQYWP8Gjv8wLqRFSGDTmbc6SMDjOV4n0kg9xgqnUs9WpkRLRQhlikI2ZPW3bjR+UAJTPitg9ejU6
g7l1rq9dsTzxK+tiq7VH0SnVXYN2j7BoVGC+52d3BhzgaJo+PFSSl7Ouw/ZjdHTwI54as69ooTzo
NZ9eWtCc+zDmnuYly565ydtbmBBOcylxuSrFMgQfshtJ7b4broS2mKnlHVzr6pNLipu4tZPLUOTJ
gd9cEg+Q1/upTOJTXib2jlBJNi7Uh2kyTPqmEiPm/XXS58w01a0ehvnPTAPuNBZWdqQv9X2kMUNk
qlWXsKGxqQ/LmCoYZ77nTbPOnuVbSD366M7LEfAkOBR2Xlk5TDANtmdw38uyCI2/b3WeSUkIzmIo
11ctHIZdkJK0GMR6jz4ZUp1R9uR2Nt00U8wx0HrmQq43oPtEvES22g6FKW6H+I7tlmPwHbUd+kny
WfpLJ4y1t1vSNmQH/xtMvr2tJC53u+5tLs8gfvN4p57HuQggwB1eNT+DQ8PtvsVlPt7SLJ8dKixV
e2xOBQXgfXZ2vBiWrBBqb2eLsxNuxrqCGfw275PxwceMvVORcY6OV9PyWQ7liUiqGuvYXO6Z9JfD
WOXtW5vF8AIoQ/etLLyTPyhxb0TGs33Vc9a4Rcjm8fjEexl7g5q73bi60aFtUfiqwi13ysw/hyu5
Zyrd36g8jzaYEcOUOvTkktR8XpuMsGBHcXVQGipuDRyn2AAPsZZ62r+RQ+Af0CAPRysAUqz1MqaV
CVEolIF9x2ayIhYOKHkVUYOZoS73PnIVPPGiu0df/hiXvnweHTGfIMXhIZDbZynxXmhncRmnzEuy
3k7OgKS/9mvKr7VNn+KIKHrcz2uESTCqGjh/MyYIZOwaZ/wOwnZ4CJq8xQI5ivq2jVFk8pTWqVNk
4vuQtcOToLXygCnT2CKFVjQNCQscNf1HDeqwMdkiT13vJafFH4IdoUbTUgF1ddRx+1nDjZ6VdvYg
rbK/LafZG3mOpuYwka6ebcfMojFJDzZCEq7w5W0O6+DJ4hIRO8vIYOTHtNnkR6AKbPr25IL5UayO
z8oP5RcVZ1WStlmE21jkk13DBCn3Lm8zbPSBTfpAWk8DR7IVz0j2BWd7yL5VlRqJkwwITuHIfVq7
pI2PUSesZBP34/BMaEv1FWexY05CRhmf21EPCY9lVEc3iBAq621CFebfeRbhF490EDYYCVcK7e9L
7tqmRiLAW3TOFy0ZQ/1VjEjKpAkkKg3mml3bQ0l9jLSO5YhcEsllVoh5IvnABPPVkmSi1y4Ym2BX
LI3Iz6VXA4RE8TUxUvWeCfc5XgIOGpxXr5VT5N+zvpHjLjBV8kT2FaKzpQ9QiWl9NSMig12TbeNR
E8nyxDIZbgQP90AWcP8cTZKpsmnjRWzLsUKfx24zY8K3h3XZSJ23EsJ30cb6nJrchIgClF/cRWMF
Hl3R1NQ95+u1xYps5Cq+jXOnAmPNY/crbuk27XQb71a74rW1ERz0u6mRQw8uNJXjKfdVuW5xhxAX
ZVzshDvU18RzxHPHe8nSXnt7KUq+l3zI0b1wpvT9ds36/GfeRPynF3MrpPHIcXqohuH6TZRhApS6
cytvqMcau9TUCeeWJdQQP5PeYV48VtaXeW55jkWoqcjt+mX1NlPh97D7TQGHLvg/ToFgRjKlcuKN
9gZxCp1UjXKI/UIJKHY+cUpss/N4FWTlPpiSFeNaO3WNsfOTlSVdfY4YFVATzSFmhinGgHtf8JRc
U0E8vz7k2gRkl3mu+bCjeS13/4MsX0633sazFWZpXGNGqH4M0bPPFFbgTFd0b+c6Tn38exaxAZm8
buXB2myKmiAkIi4EIEOELB3cCfNj0janaa0Q3QbbEiIsoFKyyaDs8Mj+Ssv7nx/z/8o/u4eOGKyu
VX//D379weshy7zQ//bLv9/3n+2zlp+f+vZ7/x/Xb/2/v/Xvf/0l3/mPPzn9rr//5Rc7bjO9PI6f
cnn6VGOtf/2d/AzX3/lf/eJvn7/+lJel//zb799/cpGmpdKy/NC//+NLp59/+921AfD+JRTw+jf8
48t33xu+8/a77n47yE6p7v/xfZ/flf7b71Zg/+HaEQl0juvyoSf67vffzOevL4XOHyEZ2EniA7+G
ECYEprUUQhV8W/SH58cugaYhhXSeG5DIp7rx15ec+A/bdzBJuRg5Yyf0nd//z4vwlzfin2/Mby3J
B13ZavW33xljyHf7zzfs+q8MffIEEoK/+R9JW/RZ/FvIoDfnOBcFu6XG11EfwcHGn05XYVgQeEc1
x7K3jluMvFTQxbRpTyenp+P4sbg2i+BojKE2icboSDLSxVRix22lfShGdV2mlHY0AcreSH1Tlnjv
hsblaySNpxU7rJysZ+6hNbpz/dH7Ez1AB1I4c2zhuvPuKw5FYumc3MKey/aljmSdcWnFedZijQyI
TL+PQWWLjTeGKILssaDyrpitmGCFsY3wxgu8g90e4mz079cMUT82F3qmvEsVe6bGAuv6n3VTCfeO
1YPcJpWrINz7fcgpZIUk2GzsIkYKYF8zbHZwibFkKV5LeUfn3wBqAhnrP9GCNJMkZ7NEp54MMRpa
WM+XlPcBEQJKbAXRN+iQjb6yPLVthlUg88Rak6VEeMFdeuWqzTbPsUU528VWZXhXd0lfi80akAp8
Zlobxu2c4L4F42AAPoSOn4dvsxR5dchbf1kP7Sx1dF6yEVB/CWQdvI3YVJ+a0orESeat8h8cZ+zD
e5vOUgdXOsEg247BpUNHGyo4yCQ3iGRs4+OzLlwcpNiuEOgxy6eLCbkYAgspc+p5Zt4O5PZEK1Pe
3i0oeCHuAqPpNgH3J9qGBJfw3sRu+xBPjser4SaPbevh7EpktuJj98drgesYeim9vx76cpcg4e8Q
D/aMm9BYcWqycWrSRvohfavsw+6Re5w8ojGmDy8loolBVsd0Qt2OU5erz4rshBmOt6Eae+SRilJi
jTyEJdVV6yYDGy1Y4lJnSKRMEKXXEC1SILXGYecSX9edi2VwhnMk3B6ueLUqgdQpyfzgRVY2plry
GRPn02rWxT8PZaztI8nDhrm15XYs6PbmuaoQKu4noOEM24dM1mtdI0T7lvoBZ/zm5CzOOCJJwM22
CJc8ri9fmuVNx4Xr3blZ2RWHsiQ+HhF/udJtQvdlglVlEO6TN2ZjjrkGnUwai7pqkT6VCMLBrTPS
mDoD7U5ERQ3jSQv76N8kOsx64kB0ndyGftj0V4yinf0HRbQWonlVXtMevV5PFqUCdGvSqUr8yo7w
BwAGNxxWlIRWBKgMLR/P5Tn2e6f+YQNOrceiCqv5IYlQjbKxdA0YLxpoiWadsIQ76UTNeoozsbr3
PF94Z0JBJBh6ZW7CV7LAnKxYNpiaenwDG6dsAzYW1YfNfRFaEGTSkbP+NhnZTceOYS1BYI1gdlOV
nKa7KevqJ3fI8V1XZiA/yfVC60cdLsDzkPgyQKpGy7RHrM+EKHsqri572E9Sl0bb2oVkIdj7gddT
byVZQqBxhDm+447v10PE8Ctv5Ti19iGLMY0fE0INmj17CL2XhfaS4bMdWrhdA5Icv9tsR95pRZ8C
ooGTk3s/5pyIOVFvVEjp1SPNZtfJwJRrXX5ZGKvgiQGw9CM4uPtlrThQt9pXXY14D43b3tFtgNvZ
Q5CWAn2QtjNNMwcK0Thee1eiuh3O5eolyO0j4K5g2yLhCyAxc9s9Bk7wU/kx+EXvmNo/5U5cu48u
8r7gVIAPjjt3pUR16/BZDH7wGxmVBZJRGgUwGeER0FL9CA2i/uM6N/qFmcw8LoT8dzdhtojwRCSK
1X4fg+6aTTXKCu99O3U1MhGwj13NWVbt14kg6ed59aZgpwgjIrdrdNoC1o8InhxZC4RU7YwQkqMH
WylZRoDH6nYtbxCPNX8aKwqe5iTo0RzmK+r1xK3yPy38j2ojw9K/DcMYOnNFZwOFXcf1N3Ln5GeB
luury9+trmXNM0ZbTGTjoQobshknF9NbuWZVfexRNMKaZxF7O/2srb3j7FmRiJB00RAQYtZGPK5j
UAvqftGw1NPZCwsiAvZVA3yH882aXEWEWd3kToPPfPWsbQN0h+jKkpqSIN4Q4AQAjvAxHycJsJ3Q
4ZrvCSEUFlamitObOWHMDmL05BdDGy5oJDWOGJYH+BrYUOtNtnPfku7AKA6z2xKhcVABcjAIEhfh
meXbfCziqq3FC0hFjHYwLFYurdAuZfDF8VtgkwKlld5gs8/do2uQVPSKGKyu7pf20NcNzxyuPSRa
gMb5cqdQCoCFjIZy62rIF5t9vdUCUjTX4hwMQe9+Jdq/YfcIh4g029znlK5EFKPxE7Lf4pyAHiEZ
JykvbjXIa/IVHB1XU9+es6Br623cERRyMCMqM8zwYoR60C10TVbLjjfCm3KUo78KT0o1tPoYDUKO
l64fsJ1UZLkKKK8WCabwFXFaaF6HU6bW8D5oJuACihQotYO36t3XYTLFjS9CbK8LepqZZ6vwpxcx
kR9HSCL0F/3CUQy01bMRF31TpU3p7xViqxyhlrgn1oMcuYWYqOUcl7ECREKjaxPA6ltqO3qhXPYk
isEtmsA44iNA1rOcMtazaBNSZGnOtkU4BSaGirDFheiK5KV2bBScrikz557Iqiv7ZkQZ3baTSib2
fpoA037tscRORUlyV4m7zyO2jd1zSkmb4InyA2JMHugHVMl5aOwenXEUDtnOSjghb6nYc8+TJAdo
gwvySinCd6miaV+WTEFf26B8GOtG5Pn3QxOhlRwp9SShhpvJTUnTcV+CpW30fzbA/bfG/9vyg1G5
+1P/ddb/687w/+GSQH7+f3FJ+O1n99vzWP91V/j17f/cFRKXTKwkIoc5CpN/2RWC+A8njNyAHFgi
mq+Rxv/cFZyIr4UehKLj2BQh+P+yLLj+H3YYUxgfEYjOxhB5/51lwQv/fVkg8ZEeOlLCme1pxEr+
rRIt89wSKbKDQZ0knfoFzVeXn8nMLf1HHfrXcFiChoP83VWR1CgjOTnPtWhGPul+3IfqzCI5NmfS
7ef6q2/1BRwQYQ8q2sWVp6wHG1qs+LG4KvC/uwHt4N8IuYmTLRhY35u9xSrgkjEncu08+BU5e9d0
omaYv3URcPnOZ9CCcEFUF+yqpcJrgLTA4XzWkWkwBWGPfRibbKQ/PVdOs7ODCS1k4Tm4fhfkYt0N
6gqZXKo6NMlLzA/p3iCrQktPIh6CJTsZClSjrFS9887+gsIWgrabssukC6Xfq3wFtjNkLoRpHfZ9
vRMN3a9n/GYWrvXBzyMo/kJ9Q37g88nUmf9qSJ2Z9nFtmMbNYpLupm/Jrkt6EdQPpawmiN2J8i9g
5XyYj3YTKjaBph3PjKg6Gq9pIz7uEhYPObP/azQBU4IVIJWNj/aRRK7cx/pH8PJbF5ddcpk7R2G9
Sly3fAudZSUJoCp0srNrTrsHoXIE2ZsurvixlE9JwL1pr6HQcYQYfBcviRyQDzgMO6YdF/3ot/Xk
n+MZ9TkRO3lFli/ysvDYxHW93peur7sTsIk7HaPMpgXAl337Tn4OWcpTx9WbsiqK95xRiBzbJlui
W8lRz2AYKjwfeRZPHyaE3vL78s+ub7DiAsuv2CFLkzwUvddnaCCuJ2EVDct6zHEKgOWUnQwfG62q
bEpriBiEImirw612WNaODBKctckil+7Y5JaOOPVjOR+zAGP6nTfK+cGOXGGf7Bmh+Kv16xBXeMQw
KPw63HHjXw/6X4e+jyVCfPRLRG6HH47OwLxoYIGWXxcGu4+ESf91kaj2Gk7qZKIJ7hQkhhT9KYjg
1OArtpNxPqdoOpreIewGBJo7qvp1X5lfd1c5iiw5qZzKyVwss08IUVvcME64rwSxDXPq2yRu5mC6
HTte25OVR0QSeuhfVyb6WcncE0m0XZHhTdWR6gCkm0nBmFtDnh8sAym+aTNvGOGDCDXfJYaxnPii
601tysX275JfN3jWzcxKoxgzFPlJP7yzqmAfhzSZD/iffe+OmNMML20ZRVWa6zWITwS1kjTg90if
CEFp5MM0xB0W7N5a1s/BJ//1uV+T2Fz0r0EEgCqb77pfAwq7JsOK18+ltS8bOT2Rs2eQNiLboCAx
SqycgGztyYPFhAZziw6WWcM4KJ7Y1+1+O64GWSCxyKZ5MNY1zSWxSwKu8kYkPxi1cC5sPE0G2lte
4km+6cFHEWFZyw6HMUmM6vpUx/Vq1mNYEb6epINr7ElvqNVrp0ssNLAgYbE5TGpsQd7KrhzYPsYc
bU6HOyZTbzqvIqWwd7fiEzAlmFLjz8VI9gIyHlBG0Mat38EhIMFepf1UdlOdpMqySUsQNlgEStO4
4ywjNgMjHxmK0QEVKgYgzxVD8DC1caR2Sz5eA0NNMKiDbiGsbvq1RTZGOHki09atZ+pktEFxm5cr
pCPBlN3ZEG+B1Sxcjbs1VjCSM4CYJ09Jxsk7XH/Upz21wZD82UjXRMeEKAeUBFZO0oOb9JPCJcju
e476mkrh0qJH8IB9EqKIWl5KZQg4D1/nDIn9AUFmqHeFc+1VrgNjqaPruVnM9F2EGEkj6XyRM7lf
WzKwfTyDcib00quI8kaPUOFVHG0bVxk7SvYyjSZ8nstmfZlCNxeHoKMiDNrdrTLC8vVPL1xIYTAj
XmpdML9uW+HkPvNw1+CB0POI6zUnRnETj3XUYKNqaDTPM215x1XWrXUhclzAlrjROuyXCps0JinN
QOVktnn1MFH4ZIjPMCcD07ghvyHBNzbEWk23a1LwhKuJpJYLLIAZ37ImGYZT6w2Df7Etyd5pFIHj
yHh6Mz0ZfsLwsViz/83emSXHjWTbdip3AsgHwN3R/EYfwWBPkZR+YKQooe8BRzObO5Y3sbegyrIr
UTLJsj6f3Z9Ks8qUEOgcx8/Ze21QqEHQuPThxDwVD2XRhchYPQNxMLmT7bRlzZfNOh86vFKGnIvk
Q9TkRfehbiwg1gPybVBMsdUPV1HbY/HPOl7oC3tU43zuOjE+WaPL1qrtXIA7LszQh6KRPbRfLx3t
U+p6s70ePScODkXlTOaajR1MebJgt5OqTsMI13aVS3Zf5zzN+w5ffTn5Oy+AD4K0QcXDSaAVwT2g
pBtdmsWyQx+aqtTbRvsYICRw/DfWUVDRTT8N9KQCxjS3Vm4h1KzHwk33/7z3/P9n8bnUiNR6/+ff
7d+fO9Rx8dL+1/5L8xK335edf//Bv8tO4f/lKUaELj1gi0jjJW707xa1sv5iBeML5Vn8F4KO9Hdl
p/yLjrZH79p0lEn9yb/7d4/atv+ienBpoJtsPwi9V/+k7KTIfNejBvokXApjhqXEo/neu7JTj4Xf
TIW04YxHiFeZBXXRLjMm17v1DGhtW69bAuGrfOZz08WGJ7eF6xl7r12oOQBJDMDn4UB31qdk3DVa
9+o8GD10gKSHc7c1dAf4yy2KArkE3goJoFm347ljakP8DgaijoUt1sPBdsmDR4CLXZq6Ku9wlM9G
/5hUPc5fp0LkdqtGo//qOHUHCLQtVTUeh8wL2oWuX0wXENFGc11XjPGvpBQssBNWtfS6bqrqWkPC
uEJI1w73YlQBZnHtdtYe4W/oMqaaTAREQzgIPCao98gFKGBXgnIHd470BlL6BvRiE22SoBXZbel4
7QjJHvovwB0rwncCLBUDrGkYyEKrxJxguEYDOea2YHxgHrJch91imrHRfM3osxOqyNSa2Nb7sfhs
MVNHCGfMSDPTIq8evZGuyVYgRAsOTp6ArrCdcPiYD64OT2Nr5vFVYBiY/E1p0I6zbEH8U+dnuXUc
6yZvP/heJOXaToKZcTNjSuNQGK2jNzWttQc7x8e+i5oqc9idK+tpHkVEpyPx+XTVQd6iN53QxR88
10rc3ZSQSEdcLpvz6rLKYr+9kSYl5pp7C2cvsQYfGL3d+90hoamuNtNE0b6hllfi1ipk129rlfoJ
tlQ3QnygUMTjaIdnvmFl0/7ZjRi+kkztjUzT4tYZ+eYTXb2iF2jnqH31MN0z6p9bINEahgBJSwvQ
P88G8ZpYMyY2fNIRDpms6rcRYP6XsslwdGUAhvuNk0B9OOet21Xbpm11dUGeBEKG0UNXtDKNHv53
hZt3fJhsiZ+3zQIT3musjG3JXik9Ni56WGIBksHfY2MLhtWUqfmt6XPnreN7dC8dXM2bejYbhbIs
9eA1DCMucr9rhPosXXt8GqUxvTh1ljjbqWkMtUFRKTtW7cYAp96HhtzPqtTiIjPmst5nYZenpzgn
ZOYhmmiEbkPL7+M7AnhJPPKUodGb8zQjzaqmabwXFYUmvmpHCSgTvvmqsxL7QjLh//qQmUPinQeT
9MCNx094li067j1PnuOsKrZGEOBBkjMT8SfC9xiQuz02eipCbyvtMDfWauRTKnwv3khmMQLVQGc9
IjAgLYH3GMx+z6uyldAZNg5xdRfJQCuMPzA/+Zaqq23OfiC6gXHbDbuiFOTtTNQnJFUxEGvvggK1
KQzDjg9eLRqUOd+GzfAU0mTnkhIdY74dNJyq3mIzx4ABd5Iaha5vi1KOeE6DhmY4oIphS/Vo7mO/
hB4cRTT3zDoNEM7Rmxx2Y2rjisulVX6ZvJA2alVORXuiIYi5so8nVA1tXlfFBVEn04EOnsN+jS93
IVAf2711bJIycPeD9tiXFUahnb1K+H3gV2zVHfu2jqZ9hXp5ODphz4MBvI6XvEbx3khj4w5qDo7Y
Bm1v0/dObx6HAUjLB4c5BDYdEH4tLL+WpmXo06MHSKoa+Ay0lNPFQA7BCRWa1T6liJx5bv0SNeHa
paYZL8OJKQITGJXkp57nCkUKXS+EdzopSQ/QtlNEO5DG9UMeuqjzS1CIVz6Z9PNW0QxjkO0ZeXLG
Dll9Anvt2tcmKTSI0BXRRuui6Er42jRS3fux8eNk39Z+LNc9QcH5BeQTA+aaaFF6RpFXlwcBOSCH
2UJG4QVNiykGnjgH41675jwn224soO3OyBfsBwswtr91+MkGNliyCO5s1Pa0v2U4L4JYMei9XRE5
co0bjYAFj6Yo5Sf++NSLHj2g6R47lZBK9kAvp84JFPCG+W3qwszZJRUY5F1EvATbG2uY8r0lrPLW
cdjqHHUgwHBPNbLzQyqnkIq0IywJwYTGgXs2JGLcEz9OsllHwoYYwtZ1e9FWCY9gGpAtu27TltBF
xg6LS83s3Ly+LmCIl7u2mBEvaMauIUyPTrPh01pEN2FVByU4aDbA4bHwPO1sw6FGbiF9hkfbsKWv
u7yEaGREiqZl53m9ctZGbgwPQNdjvY7Jygw2dg7p9zwSAD+iAszhfeFbzuLP4Kw4ek5nxqnXvQyA
xND0bOJLYjZ7carimeY7i21ubnvW+nrrE48ynfLUH+bbVFezOCUJPjkGVyyUF0iT2PbiC5HJNYsd
RB1qyt7fdk5YvZWjgf3SMZzwSwFuCNJ8Kip4iL4LhG+6zDqkWJJt7h5HvNme02mk7d6TwAivCovV
E1jvvL/xh8yx+diYSMBb0VvzTogAwJAwUkigIcPjbVu58kOZB8jqEjJxyKgIMog43rLjOWMBUz1s
O9mpdeN0LB2cHu0ahUNOf/HhZbcqhjgjYoJR5rWIDV6dhrHJE/PTcssnJEHg4qV8JkIknK9y9BHV
mIwvLWDJYdCggYknAFxNxaDMZNvcoIcekpdvmpaQgSjmOlbDEu6G4BaaDY4YHJqioaNjzjw2JcPX
cvOvBtqAVTa8hOxf9ns5EwJ1ktYAS1FCFXloCGhIVwZs1YxQynouX7B18fSlbDq71UC2bX/qpjgU
X+3ah7lWEkfib2L+BogrOMdRRAvCe82dRwqavxkEjpEdDtvZ3rYjQ3h4KfbCEMhzcMAeWK5F5ZuU
YISMNlmTaOO4a49eON1sT0XDSUOkSxirxKlGtVl0GzMV8Ja73u0hTLNq6PAOMTArg52Uvcvi3IHO
nFwmjqjiHLBcNaEo1q7DecIOJPfiARqs270UI5+E3TQZHe/CNC4UzaplcnWgR1VoSObfcrGIZuPm
LVdmM5NeZVxir2jkvhpQ9V2RngBH16hT3hfE25mztTWdxTvGXTjr1kY2p+STmKQgXOtZOdPGRdk7
LsbnRl43FGNwPxIRhPmlm2LSuW9ZvQLockU7lw8yp3vxDAqDe7uMWQOecozp62ZganJTe7z1twmT
oX4nDJpNZ4XyNts2jdnPvPOyxv7WgGXLjsxwaEM2ZlHcEWReFbfCm+LmQzIJFR47VJUMxN0ipu1n
yjF868BJltu68Hx33fEBxVPPbr9mEgwxpDvSFMSLAiKriA5FWdKD4Y1Mk4fETaH8UOX3uG/NNKHf
qDA53JALBIHWyxxIAJZZ+h7o1xjnxiouzfIrqQNT+pwXFZbfNio3IMGwFqPdrZhDhkld77XsVX6Q
Vjq+Dgg0APsxmjKvBUPPYp+4BhI0dzCqO9nWJtjl1ClBSYTRZAArw9hZP+VK4OihIVgz8St1N18y
87G8dRXTatswneuyHTAOzDa1hXmRSTul2QBQBul6Y3Hf3dA0Z6hLgtfINXLB9K/nlIH55jNE3Lpv
W4yDeRwviEe61GEskCRGHsOaoy+z6NhbNpBpUv+6cqGhU8uj9JThBo3+EO6osytnG7hiTPcuT+cV
MkgcqiNK6eJkoiH5RBOkstcoNpJhO05qWljV8GCug1C35sbT4linff3ZcEiPWY1TmTBsqj0c4NhP
vY94D1r2/Igt4x2sVZbVoSbz6BCprqvxvtOUuJh7lKKb/92Yd9M36Ziy/N9Kx25emv/739/vyO1/
/Ym/d+TSYWojHewabFg85htEDf97R+79RTKTzf8n6PlJ06EB8LdozP4L67GPBMJTpnSE5zCY+veG
nC2+wJCE+FXxz3+6H/9hN64AK7nEqlqeKU3lKPfbkOi7TF/yNBV1MqRRJLQPrqGzNU0gWsah+/xd
t+Jvsdr34rQfY1y/HYisUI+jcDQl5LtoUptK1w9KXtTKQ6ia5cUtCTzXy7R513bpRRVbF78/4NJH
+B8t3LcDusqWJuYBiKasFvz7784sx/cf6qEngh1Ny4Yq5w3TGXjo8D5sK2b3GSoG/GT/+KCexHov
2GBJh/najwdtfI0Rs+Nylh4QbNy7MkBCDdMKqyt4TnPqdxDLSkqbOflXb+wHWeb3F/hdX0V4nnDc
pXkjfMD26v2dLNkf9rlBwVPM5TOqs5U7f2xd8+PvT/AXR/HhZHj4XRyfsPF3abxe39Qz2Q+LV/Rt
wOGTZp8E+LV/ehAqXYHaH02loMX4rkXkT+h6qKvKFWb5o5tcVnC4mlnv/pOjIM1k5770y3j7vn9A
ki5rdQijCNjDsJt8ii9551TuH46y3PH/eQx5db3lXDwbw5VrmbzsPx7Fqlr2x6A+V+xeZd5e9Q0e
+uE6nz7//mzeTXP/dRxFChKTY2lKb3n/vnvcUeyNeYVsj9Ar/0JN7iGhyv/DfbEQuP58Mtx1KDG8
WkyxfzzICMyoJVuKXtWo2LmRqMKuWMr2EiYmtmAE81vSiNI3D7vXOWohEjERJcPFRmqT1nr9+1P+
+VlUJusWbze+dt7ydyHuIOtjp05tIulRWFD/oMMsHeIOwiL/w2v988XlSHRGUe9KaSvn3U00Gtx1
WYgFsbTj6Rwa1LolzoU/rFi/OorFbJ92GMeQ6t3iES95wEGETnWeBRgIFT2DmH/8/TX71THoAivb
sdEqo0D48Q4aqSLy0aPbaA8F3TLzVMj27veH+HHhXZ54LhTPvM2p/CIXHK5cOOQWK70IQwLHwEuT
zjJaG3bGzcuE5gajUKLJyqBN+R/cJ0TQnBv6CB9J9Y9n56eoxayRPkaeTy6Tc2M8ZG1rPvz+BN+H
gy9naJkm8dpCmuiExLsHTzNWj9XyrtHm2MQHmW6S4nIaLpNiZaxxF+3scwREAdhqv2lIP4t3w6v7
h1P9eV3hN9gmryIEfc97f6pIjDNRUrzjGwBjtDH9Hp6qWzeLdZXQlQGDi5q9Pxz0F7cWWRNfU2Tm
wsQ1/OP1dWynC6uchTkyrM9d5H3iAj3SkN3IyXryWX8gLld/eMuF9WPp8O2BYqdpW4qVzbN+Kh0Y
sJLh1vBAEQgTj9uATCtkWyH09x6JytZz12X+VFTPOeLroXsLSGwcdbQxQuAd7gb4FPrMlQGFIkuv
M8zgTOyw+G+0d4IEiyM6Zjz80MTLe9dt4nxNokeIH9VLzHVPizvN7vr5xitNKOl6YxbpliFn6W5h
iarqKGZSebHB4UizixpjjbUb8K/Bp2cnRMRIZ407gJ/rplVnhLo4NHE37YT/ohFAF1GzHmg9h2O+
AZK9hV6fzkjUCKWzyE7L623FKBXjbkcbKjsPfVKf8mj8aEATDY1P4ICyuCEoN9n23ic2ryvSzg6o
0Q5hr55U+WHodi6hOHQuxNoCJETcbNodJ+va65nZBhKy30Sv2l6Ta7xiyCCnh8C7NJlDWofI9EB3
PTJ9ZLT+QWoH1tahJXhvfGDskEQwkey7vqdv4gIWgZNHcG49XzvmNfNDgG9Xafl18cr044fGYLls
Tp0Rbhn8bNwo2ER+yKDx89yicXa+Nt5+FlepybDW3mH0XRH3ve7Ufq4+K9qnafeS9neOh4YhQEJX
r7SK1h1at7J46ggvlmTx4Di9rkn7sthzzumlxjJMFjyWJLtfa8liAHBrVCf26ANgLHS53NrjyISe
uRJ55Az4EVYKQETGHnRkCtnRS861S4z4LgquoqC9GrP9AN0nbS4J/TChfwlCB8rwA8zzLLi25uvB
vB/qC1msTR9o0KWZQvnFaqX7U0TObacv7Oo2hCGtgQSUePy9taNvAr0PffaRuKA74wag966MQDMY
H+15N/uPNt5dM72Ph5fRAUzwESSP5e7z4Us4f4AybvsbIGjTuB+6k5PehclWZbd2utO4yCpYkG1M
Z7D+NCI5apLXBtVI3ZEoRn48ich6rFFc4Lk9zEAVXP+CVsQmRm6R6KtKHt0MgMsiUSf1p8iQjjQL
ZxwC61U6rHI6Amjw2YF+nP0vpb5P4nsCtchYKI5jQr/sGjGvyuh3F8jNHeYnyvhQFCWRUrgplQ83
YCSuBg0vGVdMqZaQRh7vXeWctH8boVqROgBYTbtvkoAPF9Bpf4hNZvuSiIrexKCoN51zkwK50bl3
OTI5pBECeleSYsBdcrZ+cE3uV2nAcvdXtvFqByPZHXprNQeg2JjnmD4Zu99/G361VjnMWX2MQtQJ
7ruiUjqTN2MApuBXTEAgIwWMSyIdQfrFi3kVpM1sPdaDrz78/ri/qIWwHcERQlnInlKyZf2+/Ks6
eg2Tw50qpyEAFMg3gwZ7Uj1qqFfBH+rAXx4MASKlEDpGKqJ3B5NN20QVRUTvOoRR0j8JfaKvHKCi
VDXO1e9Pbfmo/FhB82fYOzPRWna77zdydN210BnErjC+tLyPRDL84XR+vmfMpLlh1lKje5Z8V9X6
k426DgMyLUGQX3PMJJkJ+652600FBSo2yRX8/Sl921v8eE4OHzLPdTkjKXhWfryC4FknkwQBQEdj
8FYk4+eAn7gFhXPnG4TpoO+YvPxSLF7WLLJgshVX2GDPv/8VP99GZKZsTRwPuJHnm0u1/92WwWwI
dsjZlCOsek3Eq9UAnG0+/QfHkBRJchERUKr8eIyxzwZ6w1BJ3axaexMJTr6A06f/cAutpeT68YJS
znI2FAgOWwH5rjLB6iWdjp31qnVY6zSTPtZnC0i+oIA6YkSM4fkx6p0s0e1TOLnEeJDiFxEgmvyp
Cv25NOP47MQWjYXJ7X13c0v8ml1aUU9oN2Xk0n9gkDbDhXWOdle9/ePrqwR9DguFscnNfHcP0TE0
zL+ojSYiWnZZBiB0BnkCJ8qoDr8/1M/voY+dhq4r/QVKfOfdocIY3jQvOpu/qHeOCCDI1Db5lP8H
R7E4FxaxxRn4rra2dMebiAQCiSrEgqQfoAHxcfv9QX7x5PMGC4X2wWH///6NF2S+JTjkcQT65iom
HM1AW5Flr78/yi8umOsunTWL2nWpmH989iEaJ7W7HEV0GGqggSXEYP3jQ3AKXC7lC1/xPz8eghGi
7OyKZR8COLJsbNmYRvb/8Bg+DzFXi/Ve0cAT71o+Q2KPahh5xPgYHKrQ61aqgBr6zw+CpcnCTY8o
3nzfvhCTzi08INUq1xg8oiIeNhZJ1P/0U8Kp0Aa3TcGTzIq33LHvVrwY1TOjTvYv8/wWidvmH692
/P3e0nuD+iyF820n893f31rVbEMrpHFVZ+kZ+SCxPhaJeGlbiz8UGj89wvx6U2LrgCS5bOTfLaxw
L/LRAhCLqZTVtKuCa3xFH0m8/8P7+Kvj0LClbys5Gp3qHy8Zc2iNKr6Eyh8MVMdQdQ8MpmJy7Nvs
D4f66X3hlJZ1zOHSQS99/6CpUnW2yiStsvDKnJncQnL7/VP2q5OxORXwXsv3/v1XoumTSfszS5gP
BUknT2J6oZnwh4P8VE74lqDzi6cC74dDBPiPV6xBqzm6aJVYwdhS9qTAMeuyJavl8GwY9R+O9vMp
WQDAXIuWkWKdeV8dNXIISQvkkUbSfy18Czl8corgK//+yv1csbDb57vKy/mtZHjfXq5BVrdGxqUb
a01uadn2r5Lp3MZs2K7lNGhLtRBs0RNjyJtGRoQN5l2tSAe25vrh97/mpy8sEh54wHT9kBIqoEM/
XuJRUcQlOHRXKrSepoac8QptzUrl4oFh5B9O/X3Tw2ep8ASdDBof3FXxrjw0htCGcsUXySWFzpxQ
gXliutKOcxzz9syMcWu61R8WKu7cosf8vqRhlQIO4Vs8p6hCbOf9R8rSlt+2Ygm00x77TmbU8Fqd
ShvGtoqyytijA3cBQqAR69pLmYYk/shsUvkEqjo1EQIORUvQqSosiTG1bvHzsjUm5w7GjqnzR9BM
Y7UVRdLYMFOrb354GY9EfqxUNfY9n18mUNaBcYmRHWMDR9OdNdVh+1DNTltcmIWj59ck6mW3rbyJ
tiK0ZccjNDdX0MAewRVBMidgJugPguZw+JwB1Rj3M3ywijhgu1pURIkPjq2oDMQwyQTc+kwwoatv
ZEV68yN5JIWxL+M2aE59mi57fW0aV6H2ySXp3dFV8DMGUDO+VydiJQaFGx5hpAXu2U6wNQfGtJtK
SFARKpDkZNPkRYqE/jAnobLu8Dg5gpmJ3btZuWW2Pl9qGFp3zVj3cDvmBXQjheEj3QF+k3ZgcPDb
+MlT7c9u720KuPh8qmKUiDFM3cXkHy1MnSbIEJC1/IZNqghSO4YGtdsagRRYHsQiMUJz08NfZKcm
/ul+sqwlUyrZurazUH2KllgqPFUdYZsL9mcBAMUOZnRQwc14RAnV3CMlvHR7FBUpmVp5ta+6QW7K
BukTPz3ehVNU7MIFMxRVGrXsgh5CPAtLbsERcQOZVX9DFFmh2uO4kOd6ARhJw4Rl5C1Yoyqyhx0G
DoiqC/QIOwOcK6QfG5P960rZOr9UaYmosYYJqpCvIoohV8wOEayVBVKXbiEstchUV+lCXcoXNOe4
kJjI/U6uy4XO1PdFvCsXYhOAkGKhPE57a+E5QREiO2Su26NFVQsWyWtOE5qEzdSW+U1laeNyIajQ
4cAXlSzMqFphD1oawBejCZ8zL+kluYM/EfQ995fVQp4SiNU2uHpw5w7K/tpO0r7HeOPfpyqho7Dw
q7IEJjRuGoUwZaT2DIWxY/eIgNNHNkKwn//aLjysVpuCBwKJe2PKFNQR3CyMwOZFbpXjzlqoWjrS
JQGBkLYw3czXFS8H9DIgnulC5PJt2Fyqg9I1LryuZiF3gbqxVvZC8woWrpe9EL6iGtaXXKhf3Dzj
NOQdPKx6XLAH0MGMhRNWmPREXDIvr1Fy9ntCaPQh9xNIG2Hmn4mA7zDuwR3zFgKZCuW8bvB6H4xo
4ZNBzTm2nhoOPFTminxO+Eez719AIIzObtC8ykEEe73Qz1gluXINRDSMMUSh05a5JIuO3ncinTv+
juKUCEOzh5Xm3ZzLFp4hrDWbleHVzoV7pEmR7OJ0QEi2gNl0x4sZ1glQ8QXblrl89OcF5eZ5Uf2S
L3g3ZXfT3bQg32b4OxtjwcC11NVbuv/i0kBLSQgquDg7Je0uECDk5gquELQ7D3QlgLmpz2n+DcLd
EyWNkVr5oOh8pFS8hnreTwuozuhp0JYLvM7IwdgZI2mOCKmHXbRA7qpRWreACdQXvGHh3ppLfcqq
Id64mU63yEtwLPHhWFkubqPE0NFesyYds3bwjphuDFY6OHupSMS+tCzw5plB0iMOIvb4clgn00C0
fJjou7aR0yFaCH7NwvJLF6ofc/H8QrGpPasyHLdx3VdvvmIBWZl5Hic7YWv/xsrT7AW6ZwSe3kus
k57BCcJoZdDeL5DBDP37VbOAB7lFzQWq14zYC894bW3iIpJqIDQDVSsuptSpFkxD89FdqIbVwjeM
ZeSEGzYA2eexCqOvatZY9stW+Fdl6yawk5L8yVq+HsAJBe3buY2eSuUxLRurCmvIhIbnCaMWMSCh
qUnbQjwYXhhuAwUYC03jHmiTuA/gmNWxLUpSzfiOs8BYuNweijFOrmYtnpB29rvBsMAA2zZNZ6uW
n2c3xgtY63q6ECiYnjvZt8ie/OgxMqOeq23Yt44KSe4VvftCHwc9HSAl+Pt+ZUE/i1JWcELfF8K5
wTm6sd0QiNLmBBGM2UhgrZWcTSsa7pvYF1uPJvgmnMGdGTDSdskwfB7zqYbcjn5WM3pf6yn+KuGM
8j6drTmM9rgMbyw3fjY652TwrtJgCT/agEpBbcPQNJxnwwvIJAPBsR4dWlBUO8DHw7A51rUF1S5F
Dozi9HnOQet30GmxqCN59Juu2LakF+yKSVsXsxnUR8OYbkerwvo5PPu5l6PEN58Nm+A4vwjWvhD9
J2SA8KWb9qUfj/jHrA1C9hzYtiAjngtidQB95gQICR9tsYZac2HRvFz3DCOo53Z17R3MaidD+0Lb
n60AyBjNB3HICmLgjUZd0O0iOQ0yYOlH66aX9+MwbcwuvwqD4UA83QNlAA4DF0IY8XZBdqvH6XYW
6h7C3R5cyNGlUWLE9a6HmOtn03kaPERgsfiCyeNKZMN1H4AIgim9S5zPwmwIwEb8Rp0CQcGeQHVD
waXsVEbJhCbamsUMdjpaOlyar1OS8IOSbkX0EwpXw1tIjPULyoCcDHPuB3Y7UNlVgSSaCEYb0LxA
VOwTC0j6FW3rHDlwXLRfFDBoQK/2R9vqv+o2uPO7kOa2dcAceT1HrEuUVquM/IN2SdpAM53A6dDP
zZLUYCrjySnIuJ2q/GOs6d5b2X3lA8l10CZWOCvISub1/MI7AMOAj3McSpI2jXWQs8oIw31C68En
Oq1f27LbDtQfGb6rNWG3+XYwyrMKCKi1RlLzRn9bYSYYo0XdH73mNmnayaIJg6DaARSjb7cOXeaG
otq6guFBzCBkmgGWtoRbq84PD0FD0BsCNgQfyXkIscFUyXSGHbudZbAqsHivmpSbPNiXXS+P0ktv
7YjJQQwldhXU6UVnEIg9SaahoiYkRkzeS+35217qC0J0q3Vd94xTIqwHc1GAfAI16w3qPtf+nVVh
vAwBdhz9pjRufD/xV4HbnKeGkyQqsByoCoVNkEhNruzb0HhrhG9rK7U+kVyxCPh60lz96m60u89F
UzIqCwd3rULj2Rud+7waIKhjL590tovkQEJ0MVz7iQNxSvDaAd2k6nbfZK0/lHPwiBD+8xRQnpEk
crL7zw0ARHou0X4mfzJoxMrWjG74HIF4sYevRfHRQHHOknxfTN5l4af7fFYXYrjPXejaVhmu0bvq
tetbZ/6DO5bdmGZUdeOYw6c+8x7naiIvN00B88cjz2FsPiepdY0999Jr9ddoyGk0wMQ6qUA9VF71
eTTLdLVAUdbs2i9wW6/zKLqAUrdlZ39gRUZejWgazF9YdmIXFfYjANwvST3xebqC6gGB5kLO3XOB
w9bu3LcgNq7Qr56acTxhaXkaK6wQTQoagxuAuLCC7ws178YNCeow8suYbh0sLhKS240INQ8gQS5x
szHnD441rNha7mVHTJVxMUXXNWdnsaVKqAoZ7K2rgGFQtFLSWof4NASJ40lZ89OvsrC4nkjXK/VN
jSi2nLMD1qgVPuld22C+jPRxoPERtqQtWLRdLZYslOa2mT34SwQsH04wOWSAGXTTzXXRlhCEOh7I
pmPCK29Noqqgr2zd9mYIX7TZwBr6YFNuNBAeSVS6q3V66qD58cA8mmNympeobPC8KZi0FdS1cx+/
qITwQ16ret71ZAz1lXGAHAz329uXqrgkcuLSk29djOyMqWjmT6tJGNDfi1XjPiZ8HB0V3xfhmwfB
Eeruw5Q5L6RNIkjPyM3FKRMMzkG3xE417AW8DtOW/Vopc5OMdLQJETHD14ItSe8PmygnybF7gB5C
9nKG9cI9kC68TlJ4KT7YVcHzjgg2Nu0XeiXEql/w0yKk1wR2EfX8SCV9WRQIpqMXyu2dYhoyCrkP
S72ZW4Jvu3zbFhG2FhL7XP9I3uhqJPPJoyi0+3BTYYowqCmyhs8YNGxsLSvW5Q9UPkdN56Uhc6b3
zsmU7awUG79PIpjJwWE8kFVHHmu5MceIiL/XgoJChV9jmwSWMNhZw7DxvHDfGP3JNj8qyOAL0BEO
8y4WciXaj4Y40zLj9msGiA8TUlzNYlg1e8BAx5KNT44DAxPJhrDedcsoqbXafe1ARvOnq758zFEW
YPCrNlF0ph4jQF681ROfPT4rVV5zKYnSILBwurf7czbcFwMUByCOw2Huj8lYbxSoePzyK7bsy9Bj
n1AjluFnRgW4uYK1moGeog9AUtyQep86pzkprzxZ7BxcL34UfkKheJ4K8VUycmXDg47ZKtY9QOyw
Dw9dZj2onHQNk5AWmvyLxES/SdbNkLRdU2dbRiSs6x2xQDUj6tGeMbC3CcU9GOZqqE46hGzqeaBg
J8xbKczr8q1pput2vDSUXCn4F7ZjbLHnr+0qBFuDmGJq9i3fXjnck1XApMhjdDoQdrP0gwcJlt4i
zJotoCBNPqeKHOr9xG6XNR1cmrPHhwPCX61JrDlmlSLmy9sSALWy54rq6qWTA9yQZtUY1sZjkg+k
i4aSe5i7l85vGRz7mJZu4+5RkVoap9dROtG331Dk7izeIq/Nz62PpeAqRHTT1vByrM7FWuJsRHXd
1SdtPti8i+T+SLZyjb+ewpckbA6G9dSUR4PmXDzcDpQX4c3YfijSq07aW+ku+VyfieddVVR3nrXF
xMSzJLc47rG7PyKvI7BmpRhh2wtpL8fFwx4yRlgxuku8Rb4n3nbXhnI7Y7O2nQrsuknVDteToC4b
ADEwDKmRcKTAFTPeEJxcbCDvJOli0j2b7o6JTjoXzFte5+apIrEhhLARhNyRiKubEIGW2iuDIOH6
yPZsJQpvNYgdJso1Na2ZXWT1uZpeoJeuK5oyc/iVVKPK5WtyBeSFgPc1apuVxUdwnq+sKF2riqSu
rTt+is2LPrgmRcwZd6QwwvaAM7EfGpD/7NdAE/FoRwe2CLtkAVGQUqGqXe49tNmDQwXNht/B/5Ti
vsCGA/ld0nkSoF/RF2i4V41/5cH3JarnRJtvZcj6aKcFzqdm0wEEnNqG7J9xC5/6ohFsYCd9SmxY
3MJ5awgdJFFoW0d866k/K9+kiDuWNtP+NwdZyJxe2b7Yjx50hdHaY4FHxYIQotJ8rfKz9I+8cyQ5
rRb9SCedNa23Jz/CyG+nh6BuT+DLER2kX6AEr7uy+dKTkB3a+I6ise5udDsTZ1uJO8efAWaS4QSM
KsL2NQ+vMszSQzmTzWHO464P+9OcJezzydhVbnJTNM4JLhVcxfAyFqiG4PQFhNTk5JNQ9tGh2SEk
3WX+IZpuuwCOvXiQFZnT4crSBePK+6wILhoz2dZOsvMdd0uZeYpaCM9Nd+NSSRLLxc6LooDsPzSR
x9y89th0WQ+dwpZ3SZTNym69AwBj1qFPIzaMXhqkVnzU1iUQPhKUUgJ146eW/Jwcwxu6jQul743E
2CJZJLISjl3snhwCu91xQ5TEZlDPpkuYpVxZQC0g1G9IdZFwWJxnf1hDVGbDQ5OMnODyY/f/ODqP
3caRLQw/EQHmsJUYlINlyWFDtBNDMWfy6efTLAa4mNvT7ZbIqnP+KL3hrSEjsPVwHVMaiyHXIjm+
vpby8y3jvohuVfww5HfZ3DchuSMAkdZpVjAhSV5f0fbmpsCEyrxjXjWtcVUNgaJ/i2zeGjVqIEC9
dnrNq3mta2LbDo5Pox9Vo5Q15dQXdzq9xq/9EujOS9k6NCNSghoRgR71+0H/xoyySShXTnGmB3MW
HZ3lY6wKIiu45eg+SEw+L1LEgU8K4zTT453cLbJQlJtdvmuc/JTcjfi2TBtL8s3kATTS7aL4RvFF
eQrlpbbyLtMj0gb0qLJm7Z7l2iYB3WO0GaazTkTaeE+ck0lxpN6RyZe5U+8/7ZKs+VgONar9ktRb
upcQgYtBgJqTHeIa5NcjnzDgCR1J8Q9HC9SLF58L1aLc7olxsp9BP9ebVDV8JZ1f8IJJa/IIHZfw
loIMVvudlpTR1ajfXCabHG8AD0rnPbz6d8L/rnKZewoAeygRBN+IXT3mQVedy7ykweRGI+UuM5dL
LpMuX8rriahnPQMEpYYrzkBMhfOZj+kXYe2BRNd8JqHKo41Afu+1rTLuUfet28YkIcQ3OjS2+Gya
R20Rp79tWwZO6TLqh6h+HdvzlL9LWVBkhW+r2XcS86Bi6dpPCD0VdVzRYLjW5MINMy0AAv+cSbFO
etv0BWKswq5en/k8zqBt6lQ54Hb+I3QUVeF4ZbDbPQPKGxSbXPPrjGWO7DR3VGtu1kNT4U1rB7rX
QTVVm5V57lbYcOD5JtxtYtvJP7otu3JibmXsO2o1/1Cp8DIUw2Oxka20S2BKdMoPNaduqX1FVryO
xo7V3kDrpTTPOknkhf26DzlfrHbZjQQGJLjgV8QwR1J16WdPobql+5joNDSdVaKiSulgW/Ro3mb1
q5bcw4p5aXa7uT5r07QuqD9iWS5J3iTw0Sul2e2nzZKP/1KJ4R8FbtQWHlb+nQBFw/z9ZsvzelR8
R2zSduB4pS6x6OlfyJnIa3SBTkLkaS6fUkl+toywfAzvOTZ1STOCXm7cWP8dKnos8MflR7y2gZlr
K3s+SKASA8U75PeNkiuWCNMXf4sU7l1uSet9vshUP++cZCeFfslSKGbtQBnJZqzOtBpxoijHqiN/
dyFOJjHG27Bwk8SLV3d0CQn5opgjaGJ9lxTrYNB2rBDOM1r3OrpnabYeWXHVNmdAIcOdQEa9p1yO
gSxU443oPDzcF0eLf3TJuZTVxIiYI+cEEcTfoFlkXs48rGp9YGIKGEubJaTFu3pRuMpVCSmpEQda
Url6o28pACNGnHJN8Yfd2o/bd5kJYoIRphPZiXe69F7IhJVK3+NUbFX5BzHLOhvTtQQi0VTIFh9k
wfJyM+br4W5MzIP6FI/aSjCPzXaivmuwOTPHNxhy4gJVn5I+1ywybKUJ3UyYJ+PZr3VKnftuk09U
FTTxNouaV2JPXxISLqrFV6MfTqC1pbyyDlN3vbBVmUzeNJQM0gG91zbPGr8frh2XhHwrGmvLuy/b
3zLDYN69t82jNPjucBs291i0YCLY/gkwyOvoNaTgPqNmnipQTxg0lgCRFMz/YqR9yqr3JdMtxb7Z
zMCX6W6PTI+9nHy11WQPq6wy3VrT1934obYnAhCbSOEqkrZlh8KP9ifoE716m+PHEplMNOwi0CdP
QuBpBxw1r+ZrVurh3HcUcWJRnOxdywaDS89NNI1t+qWkO6wUmRcavI4Dn9Q4hWdNKl8V52UiRyK9
d+p2INxDG6/kX7qpIgXR0HhN9WlJ3TGPqasnJHcwtLeQj5p4nKL4sq2rDQtVo/YuyvNUwTBnj7b+
aNXFbU2e7Ol9THdto2yqyXbNpuanmX9JrPUFua9dbm2ed66dNqCvw3PnYmrBtMV11hDXTL/GOK6A
Dle5TMEl0Z4LCHUyt34FjN/NdPkpuks8sRuL5SSTr5yzdYVS6adW57Hqs0rlnFvlXtjwRI0ZEJu3
QuB+pPD7lVtincWSi0KafuNki9vVE4LKhhq0BYEypnFU0eUqtQuXPZTeemgn45pUbLJEqdjGtMl5
wYlYuC/oXBcywcSk73BCAf9HB4q0t9TCb1H1PEqR35K8XcOer6dn7seMbhDgRDhkaOSZFzeIOR3b
S7LBwx8fVGrrFabwkG/Bgv7IjLtcLvTotiENH/RJUHKbLi0jtLJxBAb73AHt/DTS5Ez+0jkaESsY
5vap5l40HAfc8LOes3vKHi3nRGvpay1NtkIO/T6c3Tqyb6nF2ZgQPxymODTTQ6baW1PO1LUVzRG5
47Q6KsUrAIeGzTR9H0wLiMNiW6hnjbfOIbq0wwDLwy1+65JCBdKkyiE5kgNxX4aWYLuCQP8aZaqz
yvssAHz9J6U/hVk8GmN5zbLfpogoJR7fplHlPtJOkRmv6W/ay3F0Hsd22xnOXzQ5bwRVrxpCq2vW
niW9DFQdR+KlxWiPjudnNPvfjnBH21Q8spmCYq52RMm6dVVTsV2TT/4oSmq0nSc6ajO0tQvsj7UE
jaBeIotcW8/3ZOucyq5+NHMD7HQQerfGNQ0kQnSG6WOAkaRhs0TFzgZXisv5RrOVr+lKAKJ/xe7v
LQyurTyA+2qYdqVATDVhCu9VfhnMz8RxdhzYVJ5R9jLTkGGOo6dPw47z5Esk/IwcvHJV/hLydhax
DjKZwcbypIM9pPwcNiNKNhSkd+tHoZiumI7kwgxETKvMyNNfKX3FCwiunVofSykOnUoQpZ+ZMA75
zzzi404lF6T/3nGYUOP6kYUgJsqU+3KEZ9lJ2QNoV1LfGl65Sfx2hujY6VkkKfqKDJPci0eC4u65
8MwTyeeKQCnu0Wv/G/HRj71MI5e+yaK2XYFu+5AqQZN3m9I03JKMrTT/HrLXSWdlMqERYLDG0KSa
u9oqOj18tnnE4HtuysxNa/OiNa0rlc1uaVvXmvRAI085m7rHQHZBIVN4tFSeApbKnXSolNq1GvC1
Kr6oQBp2Lv0CZT4McU9puavvqZSdrJByII70SBmZdVtXX86UidAF25XPN5gMwn+Vxn0mVNpalQZf
PgNLpu4N4IOCFlVrbtzSKhDKphtqBzbcIO64jP4ghgP1FjtB8gqh01SUbvX4Dn+1LmBL5ChhPsMo
FiXnJHvakYuz2rwnxIcT4/Yo4472pCf4Ex2khBQf4dyaQb1Got6oQPMjS3c4sBnN+qqVvgcVSpSa
STpsd0ZCDkIWdzvbYaNmQtOT9kUjRLpj6W/AXhTGpsL2TW46Cc281oq/jCGv4fQibT0BkIBxmXai
t2hdIs6fKA2DxkSeCP3YZ8ZOVgQtmBrOkcinuLbtjVVjg9kaBiGeV5CvFxF2+7in7wzxe8pviPEk
qdEitFC94HoqoUXKIn/Iob2qTeQSE/ZuqWPLT+msFvwI3bP0Oe+VK/7+ndz3v2Jpv/p0+BIO6e3E
aFhBPJGmMpFFuhKaMFdDP39j+bg6U38iIM9Y5wsxV7S80OsogI8W6f/akjCGdzN8coVmPgSRvVIR
3Z6LeQ7PcV3ebb32cwXznFVw1ef1LRtoMmnV7rPHZsS9iXVFL8LZm4T2SoLVj1RNDykWv2ZZPYAh
fqclZvZG3+fXIwFNcLJAt6TMUNGpfI09MVnTU5OLPL33tHqkSZdspU3RCYMM6Xg/k/VOdtytanri
U4ymYnMvswA67OAk09mE4KcpT/rRNHExmywJFpw/RRW+5GwvLpIM+j51VGo2uX1BIfS7OnL4zmP5
fKxr5ZlkCazaA0pqhFmika3LlzHSgD+cnjIgDoi6Vf8q0UfM+xoU/TCeLGJzwC0tmHzZlNZDqTjP
+LubDGL9RIUuqEY4EA2NR8UwPqJkDmwRXvoi86Ol3HWNvIlVTt9CfbUZKYmXD1Q6WGnTs1xFmS6R
Kdxw0F8aDfi+4CrUx/qvlK1bFKmPyE7eK5nm59apOG1laRc3xWvL0LvKtewvkaS7No5v+FCQkoj5
rsnJ/dmw4Ba9yVVeflgJGTtCIXK7T+5IdBCRU3Il5XSaW9HZsBGs4EjY9ZRIIlbYFsgJAMWtF7MX
h0FqL8k8HsyGxHTQT8SyZZDmy1tSZgDeXfyqxpY7RGyRg+Rjs3sZM6DHsPKxBfyzx/oiKZ2npc5F
ngCNJkpmtXoXiumDDoJDVbYgMEQWAElqsbVF6vOwCRjMuuZqKCyklUIuOCWxB5JEIB1Vf8Ih04zj
mpo/DzzkjvP4kOjZS6ljHellZVM35mbUYRvAKLjPkEy4Sp/f7Ci6Dgktto1q78s2+6KhcadCwyLj
eCnj5Q8u5FOvCV4i1arTqrcBv0sUa2BpwriV2nKbJ6gyc8nCFZWOBynkxNHQbpiawvwVvjmjctUU
/FW2OJt5/hiy+Dh20b98bBAjTQdqCgNye7YULVQ+zSl+qAIF1D3JGrLX0sWiJcqpUqM/cFe36aYt
8qRta81swZSf0rZGJWXHSJEz6MS9BBQon4SCqSlBrZQCqUbVVdjk61bcsUoSNI29TWFrc2naSULd
IEZ0MZWShUlQfgGTQKHFQZL6jyQz77UNAaHi2AEuBEljkcM1eZ5VwfqVBO0w+PFc7ks6xqF6t2SH
7GKgH7vKNlNGMKUzoSJYwPh6Wbw8e6GKKmZS/qaS5SHGDT143oQLK+EGVKENSfdfF+ZxaJh/qQQH
wziS1BfkOb54+rRMo3st4nI7Dfk1FaApTJoRDi7ity5Z/ZvgLRqMkMPWFsFU0pcVFld7zs6cThs1
6dH8aO8NlIxUWg8aqzZE0FrLu1E+HLl/lWXJr6rw05YiMmysl1G9oEA9Rdp8NIZ0P8L2jSmRNqwF
iOnWy2xda014sZlvC6nalWQBrpYJ4tiudtY8bzLCPRznUERw9RqBwHPrduTLhcyChZMEKvlqZkKw
ET0vaa5T0G0eouRLfUJ1Uk0HASS38to6X8VMjGqH/AMCIo41z5oZsnghKTojqRfezOHnATDRX5aI
XQl2r3TeZCjiBtwAIJpnesafou+6MKTRjVygQnVbbtLerIJnurYc/ua940+ZTsqZFOQ90wh1pYVl
rpHfAxwNaHTAwgXo3XM/Krkpmfn50v60qvyXEQ2EOM3eNdZRtv7BJlKzAhG9iA0iL9A12g+m6o/5
cdsodzUvNjV/aGu+kLPtPSXQTU6xm/gnikfVIsyb9Q9tOsw9X20N14BUU5SEAtL4W4yM0TVgJPIo
rhd/xqc5Zq8JaW/ESIETWCRQwa4Rv4KQZhWWtM1gOoJlogUCrW3W9C8qlQWyIm2RbuycOfbEMK0J
b2NzaxAT0Ju3IOrSDnb+YYOqtyVM8ILYRDlE2VVZskBmtdNKauwaIPZsBCspmdOyDgiFC55JtyBq
m8d61Ywc4njM5mJVdt/mcFeeeK95e8JNvd2sDLn3I8M5OLm80WRpTYLsvmH2L+3cj2iCDPvvWtmL
0SD3j1+9fFtwPZGs/KjUjqzSBdgQhq0OYZc7xGgm5lAl+lJE/KIYI9Xp6SFZ6mO+0Oozcd83IcHN
uWdHDWTrH/3P6VhdzaH5pjZ0VY4Uwi0pdG60soCnEI7uifjizRWID52tXWkB2nt3sm56w/fA3W2T
lSe32FaHkaTefKunCOl4iy1aZszqXx+/USKzTcBYlHDx1AqF4XNymbknW6DwgTGVQtUc7SNKAFLN
5F0Uqy6dly4D/SfHmMstfqA37yBDU6OMi7R3lGjS+DZYKXRf6hpy5E+t9ajT6V9hWkRbV91u1h7K
bP5xQu5kWIY2lY9jTs88rJWaX5Xxz0SzErHOTOm+LtZPfYPTHh0B+z3fcPevyufXWpabYg490hK8
zHgNIazHF+KP11NxzAHETV6ujnjDdUKMNoE5yn2SikfYyF/01vpJacpEOiOXHfoaAFN5K5anb9G5
qxYfVi+Nm0lt/kZJpTJxP6cT9FQMoBqPIYcFyFoq1lZBvlBGTUrzmklnywbQCsfDmHVrAktcNNao
OSiKkNuXpc02y/JkfaZ9UfHlkr+cwY5TBrhKtRyf7vNG7IHWGnp9niFhjGD07d37Il1P1viX6o6X
m/XOhg/hSe94BPPSefQlEvv6g0f9IVDcVXy1CUT3WCc3s9Ue4TTzWoJwU2dLgngQcb9kSRYMQ0Mv
/L3NXqjkHkcM7/zpoAz7Ktok3SHFYI1zbnE2FMew1C0YvuqZ7I5DjC21kzfAl2235bIey7V8NodV
7byr9d1c3vOBZnAFhkrHw/1rQI/YlBdfLMKKQUw4v5Js3YGHdpRQapdu+l4kr3a8Sf2nzMeY1DtI
FWhbCOD5onC7W7mAYD+wCfaoahjp2pEAislvOBW1YlgbX/n8noGgtL+yfSCJBSxAuYj+oA0BsZe8
S1m2Tdtv0kyRLyI0JxQLSmu+U9lDxMRtMW4SSZdKtqeciFDrAmUHjF1ixsEYPUiZXytIc0n5N7xe
vtna10TObYOh5SSNw6a1PlE7yIOrou3KHcoR1QX5ZvZuF/eOC5OQRy+xzwZLpVFu1CmIor2WB720
A0BfkTtWphULYaAPMlWD87kTr0xfaz1eXB7g0ILm/pSaq0nC/nStjaAug8S8G+L0NNXmKzqhLYy8
7Y+kkTv6ZuaBJR8ZDfPl287q9YSj255W9Atn2mEsAC+rVwP5V35FJZBK/VoZH2OFVMwrjJ8kYS86
GDUrhUT5QyuC5K0OkW8S8/OUDNV7I7w3Bm06XkZe/OCr9QcbrExQQliTNtn6TrJ4TfnIysAqXwj4
8hCHFTattG4LG2yvckRqkgTL2XhFeF+mP0vxpkvFXmXVp8xwCVIrEDiisrKs49zAAb9nBiUoo6eW
aJfPmfropkBq7r34t1hACPZxGY8FSd75P7nV3Xr2Elh+NX4zBhJgWBQKbs23KQmyxD7mQ7Q1pcuQ
+yVdFOiwLkCp3DXr8DXCn6+5mXPppxTUfsPlCdWuJUxWQWF+TvoYlJFYdZSRgVRk/KIOfEiC1EnJ
DXQ0aqeQXYurMr0jEOrabR/fqJjm1YrmY/NVjPhTiHkLelJcwmdGPPqus1neGzXguixHrysFv9TP
Y5qcNhSzr+hsTt+rt0LcQoOT9ZtFZ2tCn6EwCVHgaRuaAXgALsNrKy48KRamAkc7Azynlc/PZaSh
n7HsGMxttDsRX5CWR6sBREfT3ezl/E3lpxPxVZS/dAgAFOjShQ538tzQeOY+CWjpuO1aEgIIAk92
8+zVegCZMnCJx4MbWj9EqCXWRsOmj4YeHPogyuSVtkuVlm9jGvcaX7rDAiDaeQXBDiVKlgNyKoJe
DSLuZD6rdK9wf3z3XDLRTiu4ek+TfZcGIqVcVEbxWUIFlonR5cWpqK8TntZ7U7Ohh47gu2M7XzUQ
MJxTyNaWxyR54fNYGwEc8uMATS13gTEeOqd3h3/R8lPgEIj/oE9QPHtygroGBJLAhvdxuZCdmoP0
Tvr++WShGEBByrlXPeho5OBiLkRirkYubXSujG4kYt6XJ5iHV6PZD/OnJr2NqGlK/Vdbtsg5KHsv
LK/AUD3bLmXPqzY6Kv1WQ2GBIjDm4+ABEfZFifZKect7MhDMUzJ/p8WhUQ/5FLIwHGXyCq3vGcTd
4oWOb9noqzA0wyo2z7bzoJtaigmP3Q7jn+D913ZFf3P6QJI3pvJi9IccSRSDloNXPSY/atx1dBDM
CN0EoxJdC/Nxth7JuGFWKk2/GG5JfxiJpjX+Ze2HVflDdBbph6H5ScjS7RnWjZw6TFBN/m/mydQD
/i/yG00RXkOxpSUbWX5GO6DQd2l8GAZedX0zIVlYlPexPHYOZG64RrAz29sSzTWGB/5Zy+rsS2gm
66H1VDK80UgtD8r7uCO+5fmD3qvZOBoOzOh5nn/G+KuT8zV3J4EgJYmR5Noi8UF8TS2hfBhkQlPk
TzBxk2oKm1iJ1RMF4fwzznZau5h0WPxvFGLW/YZ0NDJmSRUoZxCroSFKkOTt7AKsNSyHXseCAK38
nVJMQXbD8oF94yncYWIeaOb1gK0s2SvNb7K13QZ5YC+d8+iRV+9VDLYMYzPkyymlx7HtVj24IQe0
E33G6hcBbUV2Mv6/jfYCrtS5O9rrovt0qYPNr6R4u1B6neUvzfIeQUwR53agB9uN0mvI2p9g2M2H
r5bVLCIKejunRzPa2FlA+q4/9O8zz/UUfmT27yj/JNo/Yon9nE2tjd666sOClHGu09ObArqL9oec
pa3aBlNE2NibpJLyoMprydzw2CFQdyftLpByNjp/i4EPpHyNfyDJ25d0Gnf2UPhcye1wyMsvRiDX
MP4t4l2HXEVglH+n2IqBS1bgvg11Pmq5WeocO5PjhsZ5MlUfNhGJPXdw3L3GwvKVCanm/BENH8Yw
eNMyuV0WuimC+FbDryoWWiAP3fJacHDNoH0MgBRvpA5VZHzl4/hwIosBQvUiW/NK9JwWS1RToFGk
fKg6VfF+QbuSlZvxhfDYM9RFKZ0J+pUoCVa0u0n+lKUfYS20d0v+TnkOMxMgVfu04UsGIhzxgHsd
VBWiewsZEIlwavpq5ptWYHy5OOldD89md0OdkaU7TbmbrWt3+xpZC7TQwHHJoQjHLyNeolsNZFMc
0sbwC4cIFtxPFK7y1QDqrKNsr7Y38j8RKdwIZUZzGyyTs6rHSV91xh8fXpyedXT5uul1PKSj9sGf
mxx6Cd6R1s/wFObX0LnL2rUztopyGs1LU73loxvZfpS/68uxoTZJ9RJq1GSK2pKVWNAzsKBX5UGK
YCu1tRpBuXM5b8iXqax7UX0oDJ2RQ4JlQSMJmCMMslq5PVKUjjtYQYwWW7uhO9lVs027P2n4N0VX
2loRWLkZFos26dc6SnnDQ/EjRpsvdSVSmGLZnQmuSTzZOSTGm04ZYd3HfsKoROY92rS/FkJ4sK88
Tmiwar7FZisxSWNeOJFH6hFiAl2JtXFVDHdZusIBOcX5KXQNgbafpMO16CY2UOOo2fom7wIZi43C
CPYrI+DLPnuL9Gy4ueVLGf85sN8xgehmt7erNxMIRfaKyK1tT2IBYyDEOgsEo2eI1ifq26SgUF7n
8sMBpE8axNfpOUw1t4eGVkL+A47zmFuDLJjk1sXv6lvW+joR6rHgBlbJBXdT8Vq18PLd75Lfhvlf
l+0a5HHgPTGxtKlz0qrLYvzMKRkxR9v8evqe2ss4f0Gqr+P5XZ+p9/QwAUXPewIaVZofCRkKMQvn
esSvqgMr2eunEAIVnbrtp72MSj/V9igRnOmPVhOSv9lkaw8qjeTRY5Kka9BqhGQuuw7RQDOVBfqm
BvsnXSlT0N6jyYyak4SoeZZdtZnXvfZAUZbEGwmZ3QRGXQpo2ifP0+B2UGIKsTez4ofmPVI+cvZX
dBQ9GpxRUGTztbSSq1hfKWeUCtELltxLBBoNIE1HvbooxDzFJtMCj8UCbuJ26s9ESpiRq36afo7g
KrUa1JxOMtZFzRvTTVpTGUaHerVXKm7NkQmGRBzOp/ENF8Gse/LyBiwQgNLz7EF7FtqVXsyx3pj1
p7mcJAesd1VIH8R6qJTZFsxeqdjQvpjIvBgFYBEx1fU/kZ6V5DTr/vIsQRo+8CggVsJMlBKUDSbA
Qoc3jDZe0M01KbjMzf2qK46y+lOi1e/TQw8C2vgINVYzj0FrQn+JUxn+pcx9injG3fpWddHQRjXT
P44Nk//Y8MiizRcCeKiOgEd/69JNX96TyJt7JLXawy4+VJZaJHtx/Wopf2p1aR1qHqtVR8p4WVNL
g0luXatvIXgHVgRYvozh8mqm68zhf0HqFvw21WkUvxilXYFGeTmVCmcoXXEHPSld6MtE7nEFKquK
wzKjPTWzwGTAkqxNYT/UZgVeaPLRE2CsTd95/GJZX2gKVk54Jep2ofvRr7NTs/xGNZNAA/G6TorP
DFFr1T2imOubn4Kln8Yw5sfIlbjCCf28tXSxt4fJ8IeXiiegcWtEIL2xrstdROt0mriL4Zrtn976
Wb9V1Pd24RJxUBG2p8Jyp5OB4vOp4FQI11pcI+Kqp8moN/YTR2PIigBkERFTP3Mujj/Ksl2ImJgP
qTg1bDjZKo7s9Zj8pjGP7F9ZfFfIWKxF2Qr9114+428DhYQqbTPtM3Zy33jG5HcBjjSveT7Wb0g+
belFqlyVbclGUJl3t3SgZRfKy0HhFSj2cZ7PxBmbpm/MRIGGAVUpMnLnZAw4VhT5D/okk46htKul
9TTcWEPoYGIgOfVpw45I9FWLrSbe9HUVOGnipeFMJ9BVZTtQlF8zOlr8mg4qtNdQ7p4Jwidve2NT
Zh299eFDA4QuLN0zOe75ozhHdeE7y2dW0Vtf/ejxflDIMwtdmakkydxkgPaKh2NcbWT+QkLsheU5
y1EzX/tx71QXOdpTtbYKH8YL6rlufDcl8LZ71tbQx34Rs3TB1P7TUUXZyOPMSQN2vdU/Xc8T/hkP
P6W2Jt2MvLfwGCFypS5TfbCP9M8Eto0dgouua7iVAVwPlYH8qZi/KUXLHTTN2hgeVvXTGK9auu2b
aG32u4rXUg0K6qmWU9xtnBSE96hAC4Q6Y8jzK9a4e2/W8C9N/pUI4waSzgbfICtf/KnhmlceItma
HmO2pUhUjjnWvWdSteWP+GqfdjCa5LjStlzii4nnhJ4vxICCw5SnYy637KsZ8dmOi+nNsDF9T58L
9xOfnsxBLY6kk7UoZAWErHljxRvCPwGwrg7AarswpAgEpzjPkxP7oroiTgXRNfP98qx5eYvLD2nw
QdJ0cYtzjFLF55BBQdxkGa1jYODFmzhXGrfR/VC/2PppUDzyPpPs2s4v0GJD0vNa/QoEdrQKA5rh
beKATIfED+mcwCyrnkR7mLtfpRKbhtud0H536YGl6A5XVmT0uGUCoFc/ypLfCghTq5+gJ4tt/mnF
X5Uidmb1ZQOxak/rARTEurQuBcsLRrBVVcOqc0Ehx2h8yT7UPXjfJieksfcrpLs8SjC/KNvT/p8U
oqjptmn++//Qdlfs1zhDGwt87eZEo7WcucQxc9782fMz0U6giGZXTx+6hpnp1IMKPmvY4vjEXh1D
GCvfJByjLDribtbyjVNeWuk8cExLe4IKwMUOastMgeLX4LjHlr6fwl1i7OzRHX8o7uur30UtVlkn
XBvV+wh4zmppogIWjxlWIv5Z5h8LYUDPMJnXB1VDlDptEHrgUIZM5ZXlqQza8mKxYabGTwRWLafK
Wn7M4iLa21hsWgVJ5CbUroWDEsK5RqW2klLi8bkFBVrXgXogSoLdYUJt+swYQdyA3az508zfPno3
lpsRDfz0pCw+VzxQDemZB9HK61CJjlG+pt9IwQlGwc9RecAuCV6+fhfxbaFiYfMZsAug2oVUKHJf
/33yFZqdYLrFtLGgB1ol+asgZt9Z62IPkTAa0PxEAr0b7XGxaFjbiuhY2Y+s35WMj1SuxB81m3I+
kTqqreQL7i+eC/sCV9mTlZcFczhRVX0apD9LOyUPKcRVg9WpQRoDHZrqCNCgzauWu+aUIh2eRg8H
GouV3XLd0f7TQCBs4OPK1xawvEuTNV5tibMk2jhXCH4MRbK0YgSzmw1k6hpRLp59fkGrPqr8VspP
Zx8OB6+TPsh9TIcgJrSxwGk689AshBZcCwQG3JNmfJQixNu/JBBE0z7CdD0VE/eMp1DnA6tY3UJh
40LCg/9P127VFMzwBBgD6Q9fYVlCPYVSUB73Ucl7gTJpNR9T+7WHLAmxyzHX1XcUPJrJ6PZZYouq
ZkSdfzKt3xkbyKbNAs1B2a2xIZx6VtZTJPxuuFI3wDRz7AVHoNsUL/B00mRsJIc1BF5a8ZN4Sz7F
Kp4PsfWZav9i/a1dvifpxRm/1GoDjovnfwWz6fRkpeqYgJllh+ZTUW9xFwIwraEBAPwQ3/ptvSca
FCfG2unPOiyZkeyKmkZL2CNBEEfH3abeHDjwpNoCYNCatbYM/sU34xUJGFmHbjmQsDwlO3ozbsRu
E4TJmNg1K0w2K1XZ57EfZj+l6lMlz6itoB/fWTcL8c/4tGN/y8Ox7k4lDGBY/2oqZkEAUpZwGQYZ
j2wRRPqDWErG1lz/4eMKqCNBA/5dSV66TFRXVqjHr1wiWHwXZT/295SsR5Qwa7R9NQjhR/tPNJck
P03iXCxfOgIHDaarwrKyiwFXrL1RX5/51DO3cQonhNpl2LfoVIA+NGyGl0p/ocWWg26jGruq9cKZ
rE7Y3IEGxcsQfw0i4m6jjpvwwxQpsh0hExh/DLHBuTHYBxvtZoomi66E1QjRGNtUJiWvnca0nv/p
076WD3HGp+V81DNhajaaehpcznL13pY0LY0nVPSyzY2xTXjnynHT2urBGi8iDSaEI5mCGT98FPwI
TnaSkuNz89G39rAFM8uyl1nBQGOc9R+6mVBwXuXhP47Oa7d1KwvDT0SAZbPdShTVuyXLviHcDnvv
fPp8DDCDGQRJji2Re6/1VyzsMv6hfWqYC6/gjTtQ6L6Qt3SjMlhZ+JquvXJhnyviS4iTCxh9abBB
qSfNc614ZZLzadPvJdlv6rDBqpUZPzlTOHfytJI4EgvMHS28AA7mUiMS40m1mECamZb/1B4/9qfK
Bk55JxBMvZL53wYHUJQuC0Fk3LAhm7RK+d3YEHwnLNAFx+8MTTK8rff/Lb/i/Ws1mD6F64JbrJ7R
/wKarNavqe40srUPhi+6toACWhThXDco/WrU3Y+OUjCtd+1ERYG1jPVVJNBJeL9y963rb6mJpZ1j
CPl1ClcqqncKVrTyAkXSIamAHp2ctuLoKneTETpJUazTGKACvUXt5U4RHPE0beKg/DHC9MurDnpy
p82JmrBFxfnHtPiBfkUXf1Rjwem5ltgnzEP1BrSbUiFSszL/HwmYjA04ounUkI/edJlUvkqCMcA9
PGql/olfczwrhmtQBJPiYeBT+bP/9DFaGkm8ptqiGK8Mfxpgi3gj2LCOedrXRgeNfzaqjaL1uKZX
TaZuVf7bDq4fYepDxp1X8cYuYpxE1Ru6pDh0xlBzuBGHQl9ENddfReGozVk+LqPsq4n28yASpMzr
vbLI1F0ffUZ0ibAGcvpkYjeKpwLmPavddvx4NWObLrYySrhthoTXygEED8Oraba6trT1A/yQ131b
ySUjQ5WohjS6x9ZZKZ6Qd4hlhTHHwHJ4EPsr13wFezu90HKr5lvM+tBHRUKQQHcB4NasPR+xFxKc
casQvgaYX6dmZ8oXST513PqIf+BuLNA6Nf7pFQwVqMVQj/vFsffLlRF1y6A9G/UpBmRX6nPYHkdK
tDuAhjT6kecz6QB21DTzHUvJHVnFW8NimkHwkWGTnh6Z/qHqBaBbjKazBhF/V6IYHvEHohI/6Yc/
bS00cVgqIA73PiZYmeYiV+6fTXvEc7+oM0iYV5EjIuTUEzpf7VXSLqS4IOCDphAXo7sSSeszJajq
XbxK/TH1X6q3UMtVxw6T34LkbSZmyUnl/BQ+UTSrIP8OFUpLdRl2+b0cnkF2670bvdExXdz5tinv
I1HTpCPbLRXJWJIXE7W4w2LqWIYhqSUUxKig+osHoJ2tphYiE21BsvVAX61rrOyl8dgTCms/aiHc
oj03VQ34y9D/G1nALoqbZH+JrB0bHdwL+B9F/CHSBodS45UyFcsIl6UnWJ2tHB0kIbuMh6UwlyqZ
xwpRBBt4YWxPCZ8DZ0dyMftbpNC0fgnFuVAOFDczzEVZhb19lWpIGqOl1Swj7QNlNKE5ZFo43V9q
uSmgLyNNizpcAOkUPPpK8a5iPqSkpw4OGbN1QHRBVYcL4b0Z+sqaljU6yDp82Zw643jVs1886qSZ
TMjdYEdR1avFGdq/pDN67J8plU3W2mNG4nyuuTZm984pU77JaMB76beHqjx2v5MykrU07UQRuwDv
qXjyVzY1SQj1wG+DbiJDLYHnGw+8BZIdfqBP4fnXuW+8R2DvZb4gbovAWDTRv2I+onjLq+gvzT/5
UOGFM/+zAYaLqYqatQSkiefpQf0bcxhZbiL0oxraThmy+UHEGB572C4oBpxLIA87kzdMgKZdc5vD
h+MKP5T0xZNJ4pQ5wq+6SrmxjZsEYFmpe9qGZF66Gt9qrm7w8cUYICMdydwMhdIG+McgQgkSINFS
yzdljK7RQY09Stx+AM8+IQltV260nvXpYRY/Wm04Iac0+MYAFNF/8baRaqGJf3AOZbq3MqQOiDR4
U/cAV3ZEVeQHuhH2tSFyM3C/fDeaOxs6BG9arKLWBlxNHrnmmvLN5BeJTNSK57YFnCboKOEm7FZw
D+ozqJu9bX8qyaOKZQC2yK2taDmeguBcsG9LKRHozBuB1a4q+RxWc4PjX4tgQHE0cxvlqONRMqAs
pIh6KU3PyHhGw2XyXnZFY9HOr59NxPiYX4MGEJaOSCEj6/yUoSeyEligaQ4NlsNIP1TmrihCaKV7
FRcY3FlY5LsJdxw9teANL7UlQ7Kfail2TPlcTOinbkgD7ArX68XT3XbeM9SL9v/Ee5DDt4GjyTLY
P4aVKMY1nKBFKnXOVoT0lpX3PTSfKmjcqIAS8Tv3KzN6l/2Tje2mLP+qae/xCYATeHvyBfinDIuD
Rycji/kTEI6SJs/bhNEtwCeXdi8TfsZD7mI8LbSKyIixU3LBEi4ux5+Sf1Upei2pSr3Go1tY2/4U
pUcWGCJC+tCduJ/yfxlaqjymLxsgYtGnjjpdU4IgRbuScfCoUJI76K2EuuwHujPN2EzGuslvYlil
Csv+atCgCmqAZ6SWefeVokjxs7tUQjMDRRtnaCqgyg6KY5cNfyOqmuFKooI6bEX71refaoYK5otU
MC/ZaCDXfvnodYKPqKnmoljpot4a4jIYbzJBEDK9pTHGhFucMkwMK516WB3Py1K8bLY6u/pHnvSi
sB5JcYoFspmtNvym3mY2p+ij4SjhZhz+bLx3KYJQ/gT8NvqJFnYWDkRG8U7FKx373ygvUsYIA4HR
mvGXHtD91N+0BMl7tolw/2j1Ngu+UcKG5i2e15s1gQWeOA0M1nzAUfSv6r7RV5EvPuOcfnocCBgB
NQpMtxjYv/GY4hftknNmvcn91eOzTRHy0x4sr9Cywu7A8BDE1rt4YLxwZevHBmouAlOulmjglupn
w2oaYH3osmYpEQcSJJcQpb9SL0T+suSlmq5GwtD6NYr7NrqZ/h7rX1h8S+aPDomNYBCqX3Bc1+E6
CJdluBTRRhX3cWJwpHTYfxMhll+3/SgiEPXLgI64QVkizzdbu8IB0fvX0mfr2Y7arxbjsULNCgCO
foQFsU3udXDsWo4Qggi9OxiGMMuFld9S1DkF9i83DTe4HYf60jWeY2en0dCw7v9DC7Wu+wIVV004
nL2puC47oP4pvlmzTL3+FLNf6lMrZ9iWaoAY+NoT3OE0zj4LS1oIYl9DVlnImsXIAK4xwMRMUSk/
TSPL9+YvHA5Z5aaoa7oPP/7oGTnK8CKZsKgDofajyu+HyYLQAeWjuqk+pPCzvicRmuSDafCSsnNy
+YnWleRDO3xSa7zhCmCYlzlUmjVLMykjlfengiLRVqedjInne1MZZFK443c4bdSAEX/6JFNFgrfv
h29hPALCKkfvU4qwi5hnSTpYw5NyRrz2YbeSdJdI6hC3iLhP+R6MdBQbqqIz7SfsfzoiS1Rm16Tf
9+IjjbbK+PLIH6nF0VecCIn0vNYs2x5bEMox65kjpCzPsxE7/Vd/lNmwrFCAQWCp7V1DHVLwCLJ0
JeFqMo7COI0aJe2vNIFY2KDpRq6gPcBovezcZA7uDYZYRwJMRlc+8V5aGKalZwZLanLbT9Zq4nk1
5g5GOCsyUCQTcwGowHtcvQkTEO5rSoiA8P5p6UHW9wJhApboDhVh8MAXpg1PVdtnCbMoj0BI7zYX
Y7URwVHnxYgN15q/zl8tP9QzHlfvcVImwU3DCqYyuAxMODHE4ujfhvJexDoD7JeVnpV8PUvva3bu
dofEBANw6tOWTIe09qn0JmJjx/iWETaTs9KM5wgDY568guw7sq96vhMvv1na1fvcgEF85P9F4YzT
NFPzpDYqnyeDZTVQxCAtfOMm01JYl+i0Ei5oNmNP3fddsOs64GLO2jZfKggSZ3X97Fls/NZp5c2o
uVJ88fJnjt5yFFcdX0CE6l/NVmm2l3BokdxAlfW3qm4U1jj6HWLkv5l0Zm9MUWpLeNbqn5L8RhjZ
jLkAER9Uw9lub3W/r+pTY+wpdCSDyfxsgmsyyevKpBIGHRcxS33jtH3qWmNHwiHhXQel+y2lWx6t
QvXAx4oCux3XuD4W1Zc08x8d2lmAP6DNlgfBwramh45V/qTeyuiZcPw/aVj14hfwOPFcnRAHTWHn
YsMJlJ+itBcGkpsWAEK8YnVZBuAKj4QrAvm5i4lAOYqMPLDHqKGhKZ6m9N4Rs5D4N6u+YBUDiNS7
t2og6ucZmyYAJwtEuxlQNig9SQ044Xzb8fk3IxOcz0AyAvGlaF9mfc8o0pCSYxcfiQfrcY8n3k4r
/+HqNORva3TIv6eW86i2riLZDqY9vsnfoT2H+a3rnl2BMNV+GxjLJPUzVIu1kVxHzHYNqtyAH0VT
8yXFctBl/bKY5YrwmHaEo8eR/XVOiJ6sPhpvM+dDEW05vUawzBrdYsv0mh+ywaVLATH1WSVXxtyI
akcoPyf43oz3gTjBG+Hj+y7jglcNmli3nEm5sAEa4pi3xz5whnQXF45Epy7+X3mP31DknzVAZmw9
Av1utf8IdijMy5DfkSdyGJTpgSu5iniNKeVmfL60Jf8MTCsJPx1lLAqi4HKTBYeS97xOUydQbwJt
+RT180VUBJuxuWfNHb26o2aHstw2VIMsOYcK8WklDz9gq1kkygYnA9qQ1Lx1wxUQ35qc2Lyl6pEr
qv8wVFR778RQLcs7FDOUBhRmyB2WL3GWUQW7nC3nzQbRk1BAJW9dflc+0/jWtN2yeadgq5f5VPdT
+aFY3K3tsMZiv1JspOzOhMo+DO8oiHJ+X6Ac+HH0vdZdZzcLeNVqhNoxjlYVdTnFwIuM+m7sdzzY
H8ZBttdZeW6RzYf+3Wu3nuJk5p5a9QuxZQ4Nqfx180Klzm5s8NYsahVieI1duxQAUpM76/LHZ2X6
SK1v+JnlhLHHjStimBdUtYcPqrTvXc4rCB4wwa5FJzXakj3ndX9kP9RV57QhukEfhu8oTVe9JWAs
vcntdRigX/d68k01LdTLX65f4oI7Giipci0ENA3RY/SOQ4h2lzj48MZXg4SdA+kVBn+VQGRKnGLp
FrUz2YNTFvZaYvSj6kXcrfmqxOYbr8gfRP0LscMoiKc+R2KDIRbGO+3efGIln0GIJlYIQsquqI9Y
jiUks+jDhmJpoLap9Pe5rLpD2Wvbf/T9TrAYlvfbyy9VHVe+iByj/WBRHguBxxB5CQlRAVoMAQiV
hJyr0U7SV93DSJcjXu5gh0sI0LZIHC73ghQ7FL8KaL71XeWrfvoGrte7XwVFxbAC8GN/ipVdZhxK
xsNBf/TxfpQ2A1+QOpIOpsCA5Dopnc9Jj69xBgxO1Y7JU80qtcW9997LAE8NA61JEtRdaMcCuqq6
StORSKMlSzXGEk5B2sUN4lvIVJJK2lVWHZ/BLJYWq0ie8+uOPHIZvCGwT27+pYxZoAikG9UGV0j/
XZvnITkJveKcpTTP36QMY4b6NZrkoAC/Nyjm0qNaLEwmrxE1LNKEcs0DLqKTLm99dn89NljKSVAo
F2A+tfGpPMLoB123JK8ifSn7L636KKM/ERIQeqphPIAG1eZZlDu7ogzoTeVGxuDf7MVw4UsmVUHY
pzntpIevt5fUShHfgcQTdLj6LbSNxoeCYER3VXtDcqonIRbcdMRhkXso7z39iOKZEFKnQQ3FaQ++
MEsu0P1zvhS8B8mA9KB7YlGhluweG5NrdLZTDc1DNb4xs7mTjiPJOo3+UhI3gQ5a5M1ilFpnHJCy
8fdmqoD9548DLw9TD1F1/iLJcplJ7aW0imUuQ+tQZi0NsOHyWqj3tHpFUrXVmyf+7Cr88DKdOwu1
qXntzI82xMUJJqV19xE8lqBStLTKekIuoESntv7nR9OqRlSnMhigEhz8caNFAi12cCnlHbDZSrIB
DgO29ZrScoVbgBGc8SzWP+N02+aXqjr6WA/CkNsuyh4J9n8bA16puJJ3SdA/aumKaGUAMGIp5lhY
1QBXmuXNQC3iOajBMpk1YoTKBR4YX6MuBNkqbbctA7eEd5Pja4aOtCMNCVuYO3n/xoFE4i+bRDio
Qhjb+tB0sZPU97RkHeNUtHR38N0IzJYq+EUP3Yjjgcyk2NHRr1jw0FNkwGNBDGH+670CxQwmGH9j
ciB203EavJVloFoBwYgazjB2HLxNS9GjowBm0Qbjyy7j9Sh+Q4PiLi6vgPgoMbrVCFViTDhfQFwc
3JUZLJ8YqTD2cPljnQJCHchRMPDB0uiyUaMa0AzpbH7ERraKkHdlw3ueic0U3YYQXpWLI0b/g8EA
cTXWMVVfqgrW/HiWxLZvNOWdkZnthGYjwEzQt9bfikfmQVXHC+iKKNqmQb8dbbeejfkPf/xrrSsG
KxyWV6/iHIS5JZ9MZFdb+pC8r9Q6kLW4HMZH510T5UOUHxXBeWwH0ynLTkH0qarXgmx4nxeu4tYb
ByhIyBXGEVIKyAXuCZqdwAxLNeXKfcc3vYyUNzm5i+Zzil6Kfayh0UbrKaPWgfKMoLr10lvS04Ul
BJxa5XwMuLd8D7OQAeQyTdYpHcp1AOoV1sfZg1/IqLiqvziy7jSM38Mg2pMy/GMXzIxkFGZs1SQm
0At/lisUzNc+aRd9P99gRHsQ0Rk358Aq9l6FAvAVIZan0uY8ScEyCPg3MBt0abRJwAw7fGINhhXi
kkkZU10D+0Wha4SLzF9o/5Tx9dsd94xK7zrZ8fAKS498j8qgVE6wt5Ri4yGA7dCfGOZPV0GR1Y3P
ia0d8r6EuC3/NQTNmTwVRJVxUQsYwZAIq3JVttVGVrlUESoOHUNN6CHN3OjVsY9EiYrjrlQ/ETHG
SZ07VfVeNv46LG6WtNObTT/svKw4h6RnN3wrMuRUqbG8duPKIzw4rD7z+UefP4y6XY22wV2QwYUb
NorVea0iuIUYZFvdFarOF9EQCtt0/1ItOtW68iehZgpIaUagsmzBLiXrTTPOZWISR8MFQ2aIrjUI
Twe81K2ToEYANTVsbHQu117Q4L6D+IgIjlLDX5wRi2KemQL06Vuh71WYAySpnrh65svqDiLiuO3X
ok725UtltpkgknOMr42pL/340+z+N2ttYm7OkCGMkx0JYVdrTkHMjhkTi83k1ksByd/1ciIcgPB/
Hoh7GnNBbFLQNMOCL5wmEEWGP2jNQ63Mu+FVGJewp5AUBAyGPe7XNhqaLl2m4ifPfyc5xv0/kUHo
VjDLdfGNmvEkRa8A9bn0YTHSMZ9Vltui8UX/GfoIiyBFt0rFY7YvGiKBtJ3cOJKuHmX/S4avLlCp
yEtAukuh6WcaB54ZVB2LiMh2rc95iRxvUjJoi4MekEkP6CmjCbSw7Zj5j1mMbjv8I2YmxhxRIVAD
joHXN/+MQDtJYt3JO5qB93FmYrjqmdw1vuw5HYzgAGYyqyKxcrgpxo+Wkx4AWBVu8b/UzTc1YSR3
DlD1O4JbNKDDob9H6hzDumg0wDfdSfyND3EX4P1xeAma6xT8mOOFAVmV3iMLIxEQiIUqJukeRUna
g/zI44iwMWYtsnIpk/RBALz0kPZvthpjzGM0R4iiOjlPU82XoISv0uI6GWfBMkJZi7RQN0q+ET/7
7a0rrqIkvI/fOVlayAGwyC0aEzs8Wm0BYw4e6WjKik7R3n4hJ4gyzdFgRNe+97AkQgNVR+b8lqyO
cP9+EQFukaMSQFZwZM151iRRBdtY2Qa6Qezxc/AQn5HSCWsFHfMreNZL/Ai5Wbs6FslPy+RPGiMn
Bfkb4rttsH32fFp31K8V/6/0NkK+yOM+rXbDv5TIPmuUliVykXmXhWVT6kvxlaH+0IV9yDM06Jdp
QtIBr+YhqTmxNNFRr2AY6gD+hhDUoKFB8FfoJWHEGAf2pip4G/hpf/ICXnrOLUuYWHu3AtQS6UBM
nEOEJGYoUzcXPuapRJ5WptWtY4V5ah1MKTmDqCnr1VhAn2APmJNEOn2D/C1FGujL+dZUHyHSfdrN
nfnfkgKm5A0+pujekBLor8vmOLY7yQJP2qaPTHpv/e/ZY8B/SgRd2qrydimZWTXRMNObFLpIOX24
H41H4IpPxypuZoh2ckgJ9gwB6sEsiNXSCLpSsXKMyJFySb5i7jx6qFUoP+CGYQ1i48388jTFM6FL
nmk9yi5qKDfAdp/gPRht62tkCWi6dtvYCU51sCYFMDZItrxT0ogYEVPXxc/bNaLLhEfDv0/lHhR3
FOvYIqUfl+gMjIfNGdNSoLmZuqLBs8TkEW+TYWUklyQ5mP6BBcIn4gwaHaO4b21QTsAz9e2Hn1ho
MsEwB4c6CbMhWPOtLdZkvujxmsQmbCMjBEyxGVVXpWBTfUo43e9qec7VZYG3J6OO0oticnvuXKHt
hCrimz+nq6MPGfbVl90BogUOGN8Lygy7YAbXvnNcpEVzNtptld0bNAHDX82sXZVcRvX7SEsq22IR
OYkODlf8dCDsQzVxWzTLoMmPCUR+zYEtm//Hi47axySf6xqeQl2r1LCyTYPQCc6KKVgLETplNa3R
q+Nu0AYJhcxTZQWKo/cx6ty8uvoJLJK/LUqZ4RJvXnhPZW896EwOZ1/Ftt9zlQygOnhdm5sM7SyK
D4kPUOUDo+yzhhlPgYsfRfdvIuK2JiMcx7ujk3Q4rBr9XiLyb6ynJVeM35fYPzTh0WQOVCWbAfsQ
aGe7uegm9Iq8t7PnYCbOyCZtFB+Uaq0nedt6mFtxQpY58YqJ787BK0NyTLVrpf0LoCUk5VkEiLP7
nY3lUU+/RJuCwWUIuI9KsPaQh2hsYvwdtbrwCyoYbnjAkoZx6WTJ1yR2c+zb4Xseb1oIliZByLsZ
o2IHSqd4lxw9RIKdSjJ/bQ6JkWWyqu9V62pEC+MAIcwcxQ3JYkQ4UhDktrVPBW58z2m+VS5DeAym
D0QDoT0j6o1eLQSB5b7pUkb/aserr59KpnBy5N0p25DHgplJ03HoIVWdFXoevvX0zdPfJzCOlhcP
TB0vta8Sy7GSjMZFvdmRRBCCgnsZwzHeLVRmiorkgyxr9R/lNm7UW7g310qxDQPYed/fyeEl6H9i
VP9qQZlTH60tHQZBem84yBUsrYY/ezmRAswZ1DAfbXSWEwZfF6fZtgtPk3ezqrsZI1GhIZhHRMnP
AGYkJ6PwZJ1toLi/fTHjSOSmI/H4C1Unmbae9270xy5DOoQgSJ9rq1CqR+ImvWzbcGz/IzKAPXhX
BLXTIPc2GzG2zWUJ4ZfBUgSb1NyZJO/mirr3JQhsncWCdzu6WspbTGQDSTpuI03uiBw0qQnuqhQw
ZEImEeCZALOKVq3LqIJi+7VYhHDpL0xEC3zXcYMHlQ+cXpcGMwN3EprbFWE7BhpV40MQ4RMOW8/Y
ld77MOxFKf3Bn9+zOoOKNvDZc4nk1lKWc8fnKKiteGNYHucLCWA5MniJX1rFry1vg/hXCT9aKLTB
HLdtv8uqniW0c81UXncqvASzfIjvogcYLIrczVNSudu0/oykEPOT7SThpbAtEgd1E2k6CJVidBtL
tbfz01t81mADg5KhVS5Ax6aHbLF4yzRIE4k4wQ2r8VeLsKbAwpOighEZ8wZSjMRD8VbYf1Z3jIYW
lhATmxJA4dgrxJ1fITCcpwSHRkNX5gPweaT/Vt1xakaUJYTyg4i3GCt83VgKwmk8m5tKG+p9b/y/
rW7bgl3M9wzHZB9s28aVsgpxPT6aeqjXJfoTQ8Wnzs3bwfMydsWifmXkJuEPGLZWS8SDIoglwNEx
8GNMxiIR1bqYngY4L+Oy/zYhi7G1nghcsq4ZEZE3RuD4mooLjict0eodAhjHrA1KpclEIt2ubEz0
0jM28ggnoroDc+Xr3lLF/612TiXf9SFY2ZHFKv8cePxV0MGu/YpljjbjjwQGwjrCYxa3+Pdha9Ks
/4cJDjit9u6BlzrFYNDXlGA/MUfXN7RPHUcrlfGFdZdyMFk6mLGaphweMYp7zycfE6dPM4A/EnGs
IfgPLV5tc8s6xnQO7YpxxeNjxgy3NBuOorp6SWjSKqzhrbcz22/uLR/xS46BIckixzblZwj/RTAa
rgpzNXmIvKS7V8PFiOKaTdoyVcp3nLXp2PyUBun+Q06aQY49KV32iCLj0HOk5muUCdoQ2sHn7cys
WT3sbxMOmlxP2QwxPfDIliUlMw34PFxFxHXe8dDkFR5xf9uAoffNV9peYpGd20laRlx+JqZvG5mV
Xo2nzHjOIQuyfUjQEfSTh2m3XVoJQrcmJu/JpmBCIPXw7eBkwG6Y5Q9/47XNta08fXY5hk7wqSp1
G4rF7Hx8YDSA1snmNOMVbSnoeIEscSLHlb230r1MhJlR2us2Cc9lB9aWUkFejeqiI7TW/AqgR328
mCkAVqQtNWJrKeqhNip3Y0zpdrcxskOHomJIt1rUOhavsjxtfHTbY36UkI7YgHcqUc5Z/1OwuY9o
bJQOpzcB4Vzm/O5i1apn8vfcqcLgSxODSeJzlRB/nd8bst69+eMd+CNilOk61Wne2CIfPxUI0jNp
XNDttIvk1BEMmZma7pIJdAWtKPqpvH3wMWxrUMM5Tt1GXaAp/lpKDzFsrySTZV6UE5aYOZWzpSZb
OZRVcKZui3kQATBJnQYF6UoP+qvTv9pVl4QtWp3tvGpyS81hU2AQEYgac4hbtbkZXI+2wrLbsd2X
AWWkvbT023/pmIyLqu3O9NOsJnLkbNlmhVuTW+TYdeqwWawljSmJTdSDL2K26lrosYBJUn94WAu9
mlM0tDpHKbUD+/9bHIDWWyQ7HFvSqRmiHBvxQ9bSo8OaKmEpSLWMXBbSa8l1oxENt5rlSBq57Riu
CF5qybjWNGkrsfm2HCBPrV+3qv3ds6R6PMuRUP5NcGPcHbCtYmmpugNnjvlmKWPhzjXWAy1+RXrx
DFgyFYjdJlXBLDq3wYqD8nLRdX8mGX5TyeAclKRFgOv7xlmhRXtA9p0g1CHF2Z2d2eB4rub3cJ/M
D8q6SXdtbqz06M0E1pdqJsLxVw9J59V+xhLdx5duEUfTknqtRUcbVbNkJo/BGD5G6Yiwb1DRPlrJ
yshJkezWmVw8aRVB1t73OBmF/5OP8Z5auFkf62RF8WaYb02uk4xTE46d+yRhkPHTXO3qYVpHU8uR
b33aVbooBjyHPlndjXUtmv6qI/b2uLJr7mENrV37rNFYUYgSk3edPnrT3Ie+vUm1GlkAp1o6ngPJ
/h3LkPQ8pMlDfZAr+gDre2tj1qRkCSGsVy5keo2kUJ2tVPe8o9bJ1HdhY276yINJR9lQEh9H0wPm
XZT5DU69kLVH/JLXuswjVtdZ1MD1SBa1mAsb05eqvWLQKTX+bk2g9kj/6zJGrEEh2Aay08fUF9ab
eAwWQRMsyWpifzgrPPdtS/gC7o7c/5oQ83p+O8LQVPjLiUYKipuaYbmRdAfFCH7+LPsBKx9KG63v
b2VbP3SQIeGitEXpHQGZCFUAX2uvcsA1ipqY7VFU40AzWomikXNrVnzXGwm1r8bLowFT5H12S2jO
UT3GNWU5dv2z4KgsO87gMzSmDP0WaHdi5Uv7UOhMLtXDxh0Usb0Ee61FGEMhQC7Anz8i7OGa71FB
wh4M+x22PnTY0TZnVnvWF/Wonv/G8rsSxKr6lzRGDNxjBea8nqsx8pGo6pZ4EMqAFJC6wXTJumfd
j9h8CdEoQ2vVq9pdIh9jQkBFTrfTwdam+NUM7mUvJdbTCzcTbHYwk788GDXfWUWsnxzKDw9TQKvK
JKv3CHvFJsqIxy7NwxRGOzILnR5JlzTq8NpWfk5ryj+oicLQvjcEjj3fJuaMq8T2O1eZJbaIcuDZ
tb9aaxc4Rku7Wk259dFRrQacZa6Z/JY9keJIBjpjWucGWdNoVG39OlA1WAH8TiaqIB5GFaPsENxq
2HX+QZ7Lb3tQtmFDFjjPNYgshvmdRQJR1RByLr8Ee2GtOj1qb718BV1Gds69ooukxmpYYEQqm47s
S3NRZN+TjqsVeJcCMtxu0iooatfAu2CmJOxbuwgHogI9NKSlW+GJltNqO+oRK2u4kiC2C3WfjFfP
b/a1UKBW5KOGPUPkyTLVj16SbsIMPl8ZPrWu2aWWRghG63jYWCkFG/VbIatQgehSAWgoQPwnwSrG
ssTNQyJ62q2sfl/znpU6Ii/kSCqOmB7YMYzFpvezbdWhn9fGdYpkkt6YVcy8ZyBpVK1wXdQka1Xl
59iZ74kxItL6yUEgFcJrTY+2veYjzbVjpEM/c1gldnOLOuFosN4tTYc2GDeBbosQgKKUyULo89Os
io8J2csBHIisu5H4QRHOm6WzJDewiY3icJkue0vbq1brjtW+yi+D2s69I7+RqmwG5tlKvg1Re1GY
ebLJZKhr1pVtbEtSvEVSPpqgZ694x7tH/GqyMpla8rJcKaLbjgwnduORnPacpWYSUyHtqguV6a7D
thYX/rY3xr2QrTXdiOty3nrIrGOcpyWGDgGLtwOOPPT3ETHrWSy/2LZQpchuhLBQ7sO30H/6qXLW
bWTAYHrNSMvSNUELUDIfpuPNk6nKwUOFz3VrS8SdcXaNHGgRrr/MU58qNlv4ibAttxF8mSrwinqT
m8W56/2fGaqvGHp50bu1KFBYePnFnvJzBLAlqpXFK1ZIX216EUZEcDQslaWe+pBgEJyBo3wqa+DA
Kv03xJNbsCw1ire3g3BtJdm5r7JdSTgDzaEcp0jsiDnKqheKU7aB5saHH6GREojmuna6ifzQCUYQ
K4S7ZqiSSCGzambFzD41vnf0zPg895EmA3ubRB4lZlfYniiu1gPV05E3rRM1cgWiVTuWXVUxd35I
jBprsAwgoHCTYII3ZfVI4GxevwkGCfsRhdhHPQMJEV0OBUtPxY/5C5ljqeGyx4dfI9uCQvyPo/NY
khTZgugXYRZo2FZqXSlKbrBSjZYBBPD1c5jdjM171dWZEHGF+/HFUJcXhVMzBMhTBCQ2sDUMLFYD
FMUu242dw/Kgqga0gvj3adeFK4gsKTeF3HvoWTNMVhXMLBu3O5APSMebAC6N48JjKd4iGtS4Sbnq
GRVxPxVVevBIpnKb8EQhiaIuOMeYXay+WEUx+yot3Oqju5Vttaqoy4HtI9eVtzbQXhrcty1bgQED
9MSoZMw5i4NuxaJf9cxCRARnTl8F8FNEoXiH2cquTP4LsWAL18y2kcVchSTsirwjx4HUxC/lWFjJ
Xp2WDAekn3wGqc47gu+uQkfuYUa1foL6s28/guRNZ+JQhGLpg2IogEv55ZbKaBMH05vvkG8VKe7O
fBli9bbN7wZQWMQ2X4lHXixTgc4PPmFvEQk7URwGzvNka4wIiKaxgf+g4Ji1Iu7IkKsAx2UCI/bV
umPwGvThRyvR/OboGvOGVwGpM2yIAPhHg7ACucHWmhCyZ5Ri+HWsJDvYjv9rWt9pSVUdanciN09K
HzbKHDCn66uR0n+ItIfmE0zRtqc2+NeNv3m8bLkck3Cuj/SD6xNcGn1K+yWZ/FUo/pTzRwzuTdBf
zPN6Wf8zHbUIkUkMmWAea+5rjz4na1Yg+JYmThPBnCDnr2qYV2OOKszZHNNOphwR2Hg1drhQ3YDs
dejiJARi9n1Yf6wasCbSpGba0gw9nMjHEIZ1lymx9DM6+WCZSqAVnpreXeROPabRTo9PI06YKho2
kcZgs7b2utnuqiw62OxVh+bFkuduYPMjGAMGRDc2pBbZ2B0cSEN4rM448La60JBu+FdYgXC2MVdS
iqNo2OZWfwzZHXspnoUY46zhYSaaQyGDnYvWQxdIRruC/1MmV03WfE3jsHOZrHh9vXEmNGlux3XB
pz2SrQAIASD6cezrV9fL9ok3XUODGZob7yxs4CUU5l4wr5ziQ49uWozT0nBAMjjpBhbzZhjeQm98
UPQxIRWr1IdYayKFsEo4ELFdoF/IcKB7ex/WjMD8HmLB7ALyM8oGzOLAIChElcpyFkGykeqA7+Vt
dM4dPXPW8/oExT8JOf2pTMxryJKvI7xEMunMpnpTVOI5ReLQ+cZiSH/i8IUt+cbVsEtAdpR1g/p3
3j3AmukdaHLmoeF/rUmso+DEWHMeWlYuFmeEQuSrBigrkY6kPD3LKn7w0p/HKXrz7JR7wnCKxaC/
6kzljfqVYdPWLYGvIoiq2FHliLW0+rck9MejfwPe+zdWGxjc6wiRX9R+0AlSvYZPFPoYi5CZXlRE
qW06KGIKUEZ4anEZZRDvE/dQ6j91uGu4G3nmDvboPfQ83DYAovOBT2COM6RLCKbp0PvDb5sysMfe
lpLPEpFLqYeckiB8R+oWz/5sq3hTshkeS5ytA4sl/WmOxJEutxF6viipf4thWIUOTVcms/WI70Aw
pO4j6hGOHw+YnO78U4yPtDE8BXARGkgHRMrehT5TPGmpgcbZ1h1ZLp7SdGGAmm87ulO0BDb64ET8
2gi+QiGwWtZYO+CvWubzIJrNPIUtDKfbmJRouLHA1oWwLx5DS9rqOY7hAQXjXq+pdwWXfQW7hc3m
MeJNrWv7lXSQF0Sc16DFm+Pk86EdQ9Mj/bvsnt0EFh6Lv9ZcuhSqGsE9rMiedMHcymBkUDDcDCJz
IzT9NHAexyOYSOX+I8qZQ5kfZmOBsFg7A8v4CJkJDAj7iKO30In3o7Ye8vJW+8yXonGXsH71MfHm
SbEPLTZzbcOuOV+0xIORIoxCq97lOul8eExHRW8duT9GoV4bjptcMyi4yPDNTPc1qxE4Ul+XaTiz
XliA1QczvBVwToqwf84ma+XJ6D0E6uiV2YHs+FvPxkCM2U5reNrmDIgavYyZvvBj7tL9qqfhFDWE
sbJwBbK/KhWvaisWJTw+YxhXiu2/MRuEXO/Nimhch2pfAIqoM+Qppv/XZnaMZrUDtuPeiCGM8bTp
Qf7acNwQR4CgPJ6OVgrWj8+wDAXhX8WqUv6pwysmpv4RUXhPI76pFPxPBSSvXPPK7NwhxLfQTps0
ryjYmX7rjlgL87W1qOD0EP9BxgPhSPRyRiPekuaK0cxPnV2lSvTqlISZnl1Icni21HeVvap+OtQW
52NtH31TcPd8z4EuNlC+ylrqA5Y/0M6i9Q/TMO7cqgYm5+sr1TJWirDsh71PXgA6RdFCJcrPLZQF
P/OxPVA21/XdKBC0FPFGELMnU6QRHvPTtjuYrsMVEpJm0lGo0TTYKFadJHk0o7N1BIJfBwARMd1R
/ioCpChzkghxCJ3r30twSbUa8RDMi74GCyITKRRcoWmvU+OkJuc1bNqtNM1zH3sbk52jXUQLXVT7
2h3WVtMe8rZEBoTEjJHlvzrID6rmOZwvQSXxDmdri2Arc2Qh4jprVTWvKv0K8++pBW5Sl2sg3xxD
bJmKfm1O4T4Xahen03NQVSsf3TNbICbf6cKasH3hbDano8kMLOjcFRcz+qYcthFRl/pn6699FAQe
dNJauGdDsidJxbZDrpJnpzjgMgl7Mnx/eSgw9JCgB8V4mGihoDNmmcsdbJ/DBEwlNPc+tHfKh6XI
EqaEGFLrLtocxoZjanDGqpvHzl+RzxLF8cYgbwmzhOXOXcPscnX2JGABAWclwgIwItFWlAp3mX8C
SdP25TVAPMhdex9lt1QFdgI7ZDdC6dsADJq075yu1ECGaYX1MYu8TZI4P6FCsyHkVrcmDsSVl9zn
HiQR8p1+izVCxrKtQ0nyWaGMGxB7T0Ltq7hBYvwXtijyXbyasxShRfuiV/0lF9hTdHExXW9jNxVO
rmE/2GD304g0CLbfmqufGj/YBaa7snt503QH4xzkDiaq7hhiSDs72llM3qbTwdp9FHq/yioOU5SK
GRPDXsdSW25DiRKWktuum+9cfTZIpAv/y2a03ZXTw59Yb7vlhgC5nI87+0y5kaN4xJQzRIdIMaBN
2m/Hie4V6/dl5nRYfAIW8JauZhtSigFa2K9uf/Gq4hT66WLI7+5sqceU6MVHUWf7HIdwzwYICAIT
Nt41pTgfnftMOing/KXJtqzfsyk5uO3VgiATp+MJs8emxtPgO8MlSyYsnTgBEI2blsL0LRfJQPk3
gwWU91EhGTA79RjH/OAq424QtSXC6tWKmJENzqpFD/Q0CniCQF0dhRqSwjKw89nxP92iaAKmkd90
t0bLWP1pdcCyTzEnSn50WVL+KR66rrPB5iTDOyo7EpFC5kIy9hh2WE1AFFWwSWLClEi0dIFXlFW6
EWhRpvpcj8XV1Mm5Qn1SJPmzb8AhcE9pGIOvkjkReKlGMWIdq/g3LFy6WUR9EVua2s7WTPD2Aw7J
vgTkUutvUc4Uc5Sz2hgIBsRbK80JwkDKP/x2FtN0aHUrEXR7MTpMf6pNOoYY4gGBt8aplviF/HIZ
qNBAR0OVNvmnqOhvFhLghKNNE+059JxrlcZnV4xrI7W3qui4PzscFi4RNhe7fJmCZ22knBncS+vp
WP9xEeTVNSnNwxjJnYd7a0JjLA3tWfNcrJIMhom7NPvukkKcbiK4/P7k78YQWaMJ2HqeOZO/kGpY
MOmmtKY7hZCV45kWCCQPYjQXdX5IB7Fo+nc/azehzRUJPU65zaIlGTHmGOLPY8mEiDvKDrMRva4E
ZF9jQ30+I751jq5wk3b5ztbss8ZlrcKQp97ZaGCk4hygJDlB9kBnOOvVueQTEz2vYDCJVmKYKPAi
eyHzWUuOds5MGC+2mNk5wPVwV4vfkeAIg71aloidDwUlBVgMf4YEb3PXGeO21viRuYHJAv2ZDf8i
cAH2jhHoLwUWt4yu09j8Q4S3lbH9EtWxZLpAL4YpF32qQuEItbczyldvjvZOEGt2yKiSuQ/GvdT6
6kLlh9YCc5ntc3bxsX5l9Glydrto7DUy3fo0tPbYB8FDK+UfR8llbOzzmJT/LBdVUIE2U9ArOhME
qZS9ael4q97zDQY9BsPKjr4x54YApQra1p24t73Y5IXuvstZgC1z7I9G4By6tAKw6+FcjOrohUHy
MixDvFnAgp+40566CuNQ/Nnr7814r6tp0wcpezrCUlW5m+Ob6CmfTDNau+7414YNpx6lat3UxHpC
RdcLqmPukx4SOiRyNDCSHnAizSBN8p1eZY/GfTNMnpiG4sG0XIDK8JECqEwuEpFBklKr6Fw1j214
3Hi3VAOUZyT7nrNqhO3gqvBgZeY5J3QHTJOFmp3fPAbE14f1x1gZr5ZPJDbtvpa7u6y1QJDArgx0
e5N72pYB5oIae2tDpUo8sdEohBnvrZWhHklhzOs9HAwYujhxtUzu42RkgeEwbCqWbcg+M2vvkgXf
OuLNL5RajxylIdKDUVpnCRC/dcuvrlV73aHVzu3llFWnHG6eyfK30P4F5SMlDo/xLD5tTDpGQdTv
hMCH6COaLwaGuPkt1J5aC7YRN2eR4OiskkdHlo9dlgS2Fvs0Uluv/lbU+Z2cFn1/d6ht6FZwliN8
a9NbhX8LTyogmlevHN7LCS2QIvbcvtP1fpR4+mLd2JhYk7WsYtoj4R7j7gnhSnJfazNQgQ6rj49h
i5QsmYUfSwWoM7DIBHPaowyrW5qou1PoN62AOjyZQEnAPQrnMWTqyw67bTVuPeyRdaMtq44a0CaB
Qws+KuksJnazHgMHoTB7MqZKRh1Zwsg33epMG7LfWPOIRpp9AiL+JYz81o/4zzvde1FV/ynhlj1F
cgak6wdYnLRKIVyjqTBvCGdvboIkXhtw9NmUKDp6tcp0wFd5uLfEZ41DOuMDzPHDlvoA823Cg1NX
z9JJ9zoJR4Yb/ECAP7KIh/sb3nzMIZ3Ft1moa226z7VJ5Aq5RgaiahQiVy6GgUkWEy0N5WucX3K7
vOnM9ZJRakzKg43VlAe7IPGzoj0skUYjM7E1/7Mx0VYL8dBa/eSZONhU2BJyFG9MNDGTaZ2twtuE
UbKRPlIi5Dq2otJKjAcQf0hGsMmY2JwHwWSzcDgcuojdh4ipIWDeGLK5J7W11oX3UtY0Nm06rJsu
pEa0UJWRt5Lbnz6KALxdfzHlCREkV6eLHEy0I+5nmOt5otvUCkhYQo3A9wBAdThnD3WxmNO3oY1Q
G9H+le2LLsNny+/viiaUgSboRQMw3FAiY4ecxme/kUCaWgZ39MKXHCGISCOmmPLo81VXWj49DT6h
eF5Y0h1mG71tVw41rUy0K1MLYgJ72MJYAUf1Vkp6ZozhPQ1+bPRAlij7UptDsU0iehb1Rq/5R4eK
TwiFWV0xHKsh5qOQZ/LIjN61XmvWFRm+y2yQv0bP7tMgR6WeFkOGkjwcjga7Tg1+MR8OzXK+G6Nh
7RT+Slg2HkN3Ffke4dTAKqDM6rQriKSXEwQArTOWDt4fF8qrhVTFYdzVxe5d9Vm/zL05GgytSuW/
lya4QMoOR0r2T80XN6yzyCNv1+k1/QVO8XjwE/zrM5KatngGactQ3PsMzW7lnHHiEYAb4CcrAWP8
kx2MrOK9aCtKNvPYWONBVs6hktO5yrNr3qebIIc7ZjTWLjYfESwgs0UI6zC4QIJusY1djI2BQME1
nC2TkWcZmYtynjP61YmF919WgcF1wW6VMelw+dSdUHKisc+Tcx2BUC8IAMg0jz0VwteSs3M1Sevu
cs5GQYmsssIziiUZw12eQKgqUUMnbnPQmvbal/JM2N26opQAGmW+VxlyiSrp2NBr6aJsPPy4DnwN
Y1X2NX2qWdwdxbRVVRemYmf8LhgF9NfG6ASaLI51t6N3KhOHXjL/ak2nIuPCY18r6r2t9W/lWHz7
iVpOhXNozfjGiJuZEngWUiaB+4Zr3O8/vc/avq0JZJS8hpi1+QcXIoLtlu9GNe3DLv0rwpxAM+2Q
ok23K4dHIb5aPdJ//iPLCyZSrQzWusuoKA8PNiVR4iFLrDUWEBHDd4kvkQOSmBEDqttEXrBMWTgJ
LGlhREnrUYqVuLL1Ovju8uKIvn/bkGMQmshhjehPpOq5MgD/ltq00VMUzP5oPSLP+Opt8JkJcq6R
Mi3qXVSKVNKgxseGeQxZUu7k+E9Dx6SzgBVT2F2y9MS0U6YihhpTmS1ZNPjwifHzBFjV6rY4G0F1
cob8X+r25H2Djy3DapUaLeF+dr0uFBFjWrLPiSbmuin31Km4GpB+6N6uoKdxmo8MbaCcwksj4Fu7
kLCYb+kZyfWZv7Dc5FGnYkPYLwU+tGeLxO5aNg9WhysDhjcBS7iSIvGcs0ucrG6p6ciDdOdsCOrL
csRSYtQ7PjxEZNpKzc6otJNrxksHNRnnIEYuQ8HaFP3JEOa9jDnw8+IUpf46L8S/VEPXU6MG8hyC
1g0Z4gqv1j40QyQ3eEV1dmvUKMpDR+SiUWWaZSBiy642wjLyASNEICzamOYhQMR7P02PwYUcKEMN
I77w1hPV9YBQSk/ig+uyjkrZ/Am9RlA83OOmPSf+XTeyXSj6QxxbP2SGrUonOVSCC7kWJ6Nl9W0S
ZuWijwNOGVbBYvCqj8iPHnU4okqzj6nPnn5koU70LZoTAAWIw63iPXenx/xRlQr4myjXvAbYY7H2
sLZKGV2G4YDRNvzXBIAWKq28dFp/iTBZaj5XRGKebCjOST9tksingzEwvUT/+hLctmGZJga/gZoN
LU5UngfNfkj2WFrHssTAWTh4kEfQUDyVWcas26NP6g30CBRaoNeMw6iLjdmhGBoJgbO4SaLWvnZj
yjUFLGUQN4J6n4reXrI33zoZSW3UyU8FcZ2F3gFMp4pBQd53+lvgI9Bnn0xMtY/XDrcSpOHcac7C
ZrBRYnYLbPrbgTod0zVxiq29jCrMKGOcH6XACN3aqPPaHiNkMQtgZbSfPPclTwi1w6I5e5wQqewk
Dp9G6O+1Pjw6Z1aulMFG+NOqV/2n62j82dHGdaNzBm8X3aK+bHB1weu5aR3Ld+lY9yKot+0Ef0sP
904nrxOfe2mjSsmBQUdWhETjx7NBX8Xj3TY96i6jYLGXvXQVI1fHp2RTl8yXnIDFtaNXcwDDmUFx
78LkIZxoP3bTSz5pLKLw31TpPQebUFrAL1hds4VhpAy2TgC8J3IOOycABqwjKtwRTkiDC0sGfVZ/
s7H703WtvXCmupdbL7FXpspONsHRhg80T3T+p0cPonHIR53tQ4BDpTmoH+m9cWa860F31z0GxASE
2PrdmpxFXNKFK+3WAUUaKU1tp7l6OJicwnh3Rv85YuSWEwxe06WgANgZzRXMLPaJZmVaLyn4FK4e
OFWsi9AGGqN2ngbEFD1PTJW7LzHLIwdrimPVf0i03iI3wbf5Yivjikvnz+QkLuM72+pzndg7e4Dr
H3/YGe8ncpDS5uatIQdb6qjn6F/iQh50czgRZIi79MXSMzacMfqy1OmOiTvHvKASD2PyBEgv8wXD
dgsRaDl+1wEbILytJrQWDVMgG+DnYeShcp3FUL5qtsR1l9FLg4urjV1vBLtQ+y3hA7ZtuR0doOhG
JylWoUBMkm+3hdXWey91+T6kfETh+Br3qKOZkuqAWMqMFGXMpYPFYKuMyBkhuGnkFu8mHHV+Dp0I
XkhaAMIAFT3vGqaPOEHuETh/ts5ZWQCwSkEFEioIGN2zcIOJr4ZuWOFxT9VI9HR3LFNQ461/wvB4
DpTzaXItVMp49+riqXHh4XjJy6hbJLb/qKZ8cUMA16qFlYkcmF2RXvQbbfY5yeNosxEzsJKZPgqI
NCuZmWb7UtcYUfkzXWxVEYzlZQSCOITDDMkpESAjtEZsNacDtcgqIyYsdAggQU1UqnCpL0mDGs32
4qsK5dkOkZDqnU1Cckc8Jzt4djCoWjZGLA8x7lrX+pnmZYvjXPBtUJ9914Pzm3rtZSrnMTUKgyyy
fToivE418xSlfkbEzZNLzHmsWdfKa9imj8sAMoTJmgTGtGT3auINauv4V1YFUkm+cr8bz6RurAfk
akz7dyPS6zYmOYFHRLTeG6j4d60hFwtfWIm8M7f9OXlReyok90U+OsepR2vbFuwVGRekDIyXUQIB
zuoqIgAUEX/VAGI6zWPOwgLcDdx2TfvOwhHZoR9s3bHbirg9+IJD2dBIj86n4aINGagjSZWW/2ie
I45FxbbMURiBywKtaBryg3tfkjdYYdsQcnpvhXlrMrmrOtyzBsVtI/9h2LhFFStW5u2EPPnoeLKm
J4Kh9JGy9BvsoPilMuPPGjGrja722aCGp/xz8qf5wfDocVA7IFkYAIkUPYNN3WR2wBF5mwpJZKB7
RFCC9yCKL82ME9Nrtl9Cna2+upkdY3ZGAmAd2oMaoIao3Nhz09CjjAiolcOOQRnpGeCYCzwCbPuU
T99aWV2MwrtVCUP5uuZ3Rvl3TfLqaITF1qoIt3bl1bKjvUaWut2mrxIcg8JGlBOzhizA/7CZhDWU
61JpwL5iemTPggqcOQ42M1z35PrNMQ06vDez5XNPasgAo6h2U4YAXXNLJPnmKRb53Q/rLx+FvHIF
hggTPx0ILgd4F1Fajkl2cBbTYOjZLwji5ZT+8yRfqebtgZPdBlV8MTl4JgRim2RczH3yAw/JXHeu
hdQMqB/7I8ba3CU+S4o4s3cJF/eT8r8sAM02lIIGg5ZrV7+Opb936bRnCnm1h2oTttGj8qa1bwwk
qmrMusLew5oW7tNMUA1puNTBUxEksgiS9mHX8m7a+aUuAVBSqaJIIbQY1VgyEcWOIWBA6+FzdaaG
9Zn04bLO7HvSoHoeqRJGkFBJqlDVoUoddHLzPHIPdeyhnlE/jNh/yQzI1F7lPyxhvhDv8KcYcwzS
g5oKKcKNdgA8js7YwzDzun1ji93Aix9m+TGsmhNrqZUn8Li62lkF3sLTcZ6LdhvEMO8Szm6Kauyo
tNCO9Z5ZgE7aEYvrqJZBTCPX25i40dvpTgwNL8EybUI/DCry2LVgm5bRwRDpZTT0t7QgGk7qa6IP
oFHNKEQQrqbLBNhBYlD1zdnvMKmCDoz1ZKnciw4LcWD2YxtzCINorp1fbrju19Hg7Bpzr2xbBzKS
WSdHh9ZWRM9ER4+LnpyqtujWxpCRp8VEE1WqPqI/s1HfqqEhT2JM1qNpEz4jV0NWH82UlTd/TRJa
o+cug2MZmGKF8TMlvgu+pTHMXUPBGqHSurn7ygBgdZdJgYCZ1QFF0705tf01qvbNRN0z6smxkSCL
fSdCeCSomshGtun+lsYIuS/Vpn3f6Dc7mXaFTurOqKO0kWlDRKb903feuW26x6CDX5WF+DCk+e7l
9ID1DAhXqEqdEr+XL1OO0wq19xCXW1lM66ZkWWvE+TbASDjkobVWjTMt8yh6aT0DtxtHvAGjIRhe
kjF7MSVZIuzpOYQ8bSbNcErJstvZkfmpEvoxcL+XmIp8rSt/PXEQOZpFBQDNiZlEuSrxFjxJPf0u
Q+fn/wm/Mb3HJpmx4aT9C33nUQlfrkoNWykRmDsvGw5E9J3SePryRIDAZfJevByfettEe7JVN8No
vXLrYYAaIJyVkfvWeeNnNYVX5nubjMTIWnXbiD4NUWV3h3IUgDANll1RDHDo4R0JDMulWd0sJ3/R
8l5Hidh/MsnNt3PSfN8ogeJK7cKGw1R5c1+dIOtoB+ZZUIvZujDGzdMcg6Ko0MvN5LpiWlRGsGot
9SjzBON4Aieib9k5WQVmwig3b9TDc8Zcdc8dm50tUiZpHmLlvfUj9sYgTdUcq8bZ1ur3RrZ8gREc
sSosTk7qna1M2QuKCWI6BsWiYsQjA1ZTCLazbk8HkcwG2NrUb5FfNEflARjnT/5RJnvd2nNenZ7d
pK6oXVu6/CfNL19z+BO+giYgBz4EoWnNWieZ1U8zwpBV+6vlWLEV7hfgPEBsvK7+RiHyiMVoLbV6
gOBo3LRefRZJhf5Lp9e2wmgbqpRBUnFoIiQXMQr3iXzC/NIF9Y9lUb6kBq5vv1QnqdsfPKjfVLiS
pU8NFolfjXaCr3XwRtwHNoDBKmbyBwXhEVude7aRweOdyjSu/gwUmpsEKMpigE5G5kJv7kQv1CXX
I+r2IYjYGzJCj3NQKUWxKZj0xnH6rwczp5HllfOeFi6ZQUAyRcVyyYX27JHFfQrLV1IfV7bn72X/
3TC5CBjaYqWNA2q/5BOAPZumhAXlJ3iZa0gut1/Qu04cvRqde9dJFjgFj0kYrosK+3JWnkQ3frmk
n6VuBVy+Y0d38XVxHqRai668aAnOFbRHIV8YP+fuy/ZZ1PYTlPxKjgvZ69dx7A+OqyBMf0HNWopZ
tsECezLcLyvMj0QHbyoM8T25AgrR7dImaWIvIz3f1OjoSBxtvxtZ/1EQ4+4zyWPp8ZKtuhhOpYxk
sR9qh9UoMCbP7+rDgJPzudcRl1gSNBnzJMQPgMWbyhn3bpslt9qpK8zDJXqsjOzS8DmdQOOC8m8r
JrUEEjgEx3YzuGPggGlxrDg0m5Hwb6II8P+Wxr98Yt+VwvVooKIAuMJvNN5M5GaotFir8pEeBzoZ
71zNcvtPTh+Rb3JgM827o5ZdfW6ns97O0hMaCHubEHyeolBagNTrk42baSsopoukv4Pzj9iiG2xS
6pfJ3dny3fR2dUnkQl6uvKZYBuVXCao+0dYG8OyBFCg33AKaXOppvgokbAB/iWhYYQMm3adznz0W
XCgU5CeOTPYkbHyeKvWKIZXhY9yuYaNV3QmclVmCd99OrOLm2IyZ+88zhNh1a+APYG0aFXdzZHmK
QnVOSDjn/YaGHb9viiKkCN9CSNiBgxb7NsiV18FAg9szAVmA5VNm+GWRcMZnCsaMXt+0T2P1FeOr
igKfVvOfBniSMAFGQX8hPqK+zxcJ2jrHjC+MNXll6fg5TV12fD6Prxkmi6RhRa5xTbS8u1p7zpD8
ObgNY/7MGIsAOBSUbAx8QW5+9ey1SCZsj2YDqbjc1T6fB+Tpz8jct9obW3riwLTgYF4xjS7ZXDN7
J3eVtf3CcDc5tFMrggiMITDcleDM4d/Eb6PjbIcGEdqT8cnXo9eEH3urErEl7Rs6+MPAVNziEmW9
R5dVxpd58V/XrxWpARFbaTaMJXG9JfUhQRlA3tmz7bJiFVsok6hXaLpxtnDp9PPQeVGg8BX5Kzxn
nXeBuDKv+YiiPY9x126YmpB6Zvf7oV+j93lq2J5FTxq1UlH9zZ+tPFTF0dZnkFZZfRTJzmyfJYSQ
DutGzHRrUQ+sRqqFW5z67DnShwX6K/2vYZgL9sAwLwRciO57mNB7nKW6pubaMjZ2KEgn29BkPOm/
Lg28w0BYd7dls+7R8CTzhgd5cnp2ixseNx+YIO1sBPO1IOxC8qPfUrQMbbyfd/QYV5HOFvZr3d7G
+q9KMZIMfxWJBx6Nhc+sh1ixhq8wrXZtcqYra7AkBD6iAzD6YC+L4sli9kK/g+QkPySjuukwGMtY
2zs0BbhjuAYxJhw8fqPpXmeHwkdGSssAOKjm7wGbwMUr7LxhpJ+sW+PBN3iVWCC1VeXvtG7XtD9d
dpnkbTIPWD+QhvJWhFRvN0BPRCnkzNu0eqmPnMEB3NEJXmL2MAifAPPB8pDJEaYfF7DFF8YGGb1S
Ec8z8GmrrFUcLocSsfd2ajdDSCXTo8x+UpV4wqBCh4rWfTOLsth4ZA53A09fETNTRrpoLA3JHP8G
/8GEXN5/BcndcQ+5buBVtLbFjMuwChww3cpjaynPffKhZdlmmoH8evdESAc6GUP+b2mdI3npvHPt
VMGAqv1TMz9+zFKcpV7+M8U1Lm9i+MAfmeNWRYUAiG3DoU7ARxp9pfW2Nl+YCdocJIPFswQeIH3m
35aOi/elRORIA4etIz2JGDpsc8wDsteXgpVSRZfs9N7alyhRVjrqUu3L7oN7bmw6mx+AvW+0gFtT
deC4Y+n0FI/nkYUUbdhKRgjoelDp1R2v7bIWuC8sFkgxOVMu+Y0be/iAQrIGFrDwcL6FNgWMQy/5
3NjXMl6F/iYBwDAZV3PY9Uw8pjmlTb4EKGTbqeH+3DravPD44OKN0q/IW9cDbMHqVVqvJeIu7ZGn
M0kCf8Mi96qnOnRog78hocX9OgH66bQHhztmppkRKYvWwdxC9yC7xtBWBmwwA0AEveMYg1iBze9t
2/IcG28xswQDrkyanVmJoS7ZaxMcU3HpuJCHjpQra9m3P6BCrfYwRCeW12mJQmnVKcTvMYuZRcsT
ml8jNNdcj4b/2wzHaPyV5he41BpdbsmUJR2OWXlTykBVu01mF+ywr0dAe9F56JprWB0rNS1Ic9uk
CSB9OIzBqY3fwujXx88wJB8hrxXHVg9oQlTHztgAGuijF7Q81iWxn0m48fmbAwDyy7WOtzDk82nM
N1P/J6hkpqVvvtPCWhCzjYMYLlAl0Rvkw3rM8Mc8K9SAiuOIV4xYyzF9M0JGhaS+Dc9uQU3LJ5Lu
atoqEkUyCb3mrZkvDKa+zEWfUp7vMlhT4+1sYoaibYU8ZzzX6kVnFG9/a5izoo7M0jv0+yezmcEF
GbCGyr+G8rkY1zYVewC0Dnaw+S6JbmI53hioPBGQ23scLnlzbFD/acD/AJF27TbDlpxPPsf6PtIP
rf3TaJ+utuuJwkjItrMtti4r/VPiihH/kXZe25Ej15p+Fa2+HujABRAx60gXmUlm0ptiscwNFrsM
vPd4p3mKebH50NKRSBArc7qku1Z19c4IhNmx929ANtYXRvjdQEKmTR+0+nnSLJhPiNYILg+YLvRd
M3aFjWlm0FzUeMNqmvoUjxhtIJQZTQfXQTKaAi2pc+DvDPs5ytEguKxkfdZbz4lmAiy7yJzPTX1f
4FOif86A13g8zyuM18CjddjojLMWxPUAABKmfGbi3vIownhnoWzpeJcamxedIB5qO4sLJmlvPRM8
FIUujpb03FTVvs6eHGCrXfg4wypYnqZvQUo4zDpSLRqOlAChphc9cGZ4Dogcp5clb3Iz+IK1Wp5c
uohxRtFjpD4WBggu/aPZzSUrKreBwm7lQUfegRY62gUHekgcvF+FniCkZYHgv6nCpyH97KrntqIl
dLBoyEkOMtFz7/ZfBVX0FNl9aB28dgqSyhsnKQAftTsM4c4bWW0BInIyoGg5XrdjRyem2DcxndBz
XfkXtTWej1RteZXy1P+csw6r4YBc+36q032f3do2xGHrVmbiUGsIgFuHxga0g9B8dLDdz7PWfoRy
Hdixyv1sxOEZ0MVtDRIWJu6EkaLM6Ve23wx5K6C/AE2n4ARiHnov9x/sqArBAyTQWvlB818aE7YW
JEwVor4xwP6tECeEdT0DoZz+2UXDqQ/cg5mXj7kRfPVwy5GlyeKZSWbgmsAQGMDFpcQAiT6wl+dw
481N3aobOpxYWwyXWql9aDqK5AomRzJzNUInvEDzYh/gOmeEoIoRSEGN9wtoXZ5+Kdqgeoa0be4J
zm6xE/Q1dCzgA66epE/OKmcmpGF7NTh6cZNXuYkypQeWRcVPYEMQ4UUIKtXNbeiqQzNDi7Ig+ABe
mZ4pOA8rhP2q3P2IRgOc8/pKFwjSDbPmgUazeFt61l547j6RHmZmXvQjcCkA5iwg2ST+RSvKp7EE
5qaoCN+3ovYuzABN4NFXmNkXQ7rTwrb4FDUlZK0RZXaArSO5lmrD3wcF1QQQFeIso7rulXsxWMWs
fThBrhbsAMtmRxd4R9RiClCCb8WFn2n3ruvHBy9ty8vWBbA21hkgUqHf5KXzSRrGgFwRS65PC0ps
vmNwiqNdjtpAfSv5uZu4dz5hk0yD0e3tc2cQ3jMQB5oKVoN86kA/FvVD6jfu5ZSi6A9GknxuGm6V
BlknLSx3ns37PrfbK13zy61rYz3l9lDoHdO4pcjLe2q6SeA5KKsi2+jHq5BEL0lNiDLyzlIUEgNS
q61ZwaWmqXgooBE3kf5iWTAoW+4PQAO8UIutXpnOLi1p0uR0PlKbLWuGbU8RH2URNNwGB+MUJAbi
fLzMJBKdo/gmNTDqCGVyzTbwxOvS2g+msA6VXx2GcLYlii6FcBEhUgO0CpvxlGl3O1jxp5DiCTxf
eTHx2BkB549GSf8OVtg4Kx5y1dZ0x3OJ6GTVzj4GMQ2qAoVG3XHwsMCTAHKUhLAyIhjvBdFPkLg4
AuPg2opHExdOLUKFOWyQL8twWBsBk4uW4kn+JbTlYwfuL4B+sKu7bt8U7o9sir/5Jb0RfhvdnAHl
k1p7GQKofTYNgqzRX5pmpoZr383I/xFY2sdcIIWiSO0t7SbB86sFJ1CbFWJ3+U1khxdNwBfX0ttU
BshqBDhRcsZN1kVDYp/Y8hngDrBHld3Q2zLprsPmadIL2IbnncuzXPqHCGngMIJLjSub7dQQOutL
y633lq4/pz04SaA/AM/CXVQh6thAnpgceCVOdsvjGDU4J3pIK9zL4+YprHkv1Qp9FdQGtZoHjPk1
8bQGWRQDJnrjuRZuwU4kR4VNFl2i6qfXUiN/nAS1e1o8kc9RZvSDgUWYRHd86DaFQjwNKNzgDugG
xpX8PqZGNV7EQo/tz47oveZaGqGrf/CL1JzOylRHO7l0qCkg6wrUBfEkYMiy+toNAU9EegOB9ehP
ykENWxVeTALlTwg3FQm9US9uO5OtpU3xeUuxjXdKwNOCbmce2khleOygzSCqDFnEUXX4m8ocRXct
LhUyEC7L/Ryf5ArsUtZjp2TWgAR4q0yzzkEVDeVVK1veak0VUtrThUiqGzePUuAh2oChX2KaNoy8
GAnCmUnHM68ditj5qDLuTwwDjUHWJasUsMELtXiJY57LP7GO7J5K+SZDZoVtUoyjkBdNqg8WNfnI
jPET4P+55OlbJhctLRxWuNYAkcjavMbKmRa7RiVj1nCgQRU0wFOlD2asGSf9B0yGqOgBo0MUPiSF
KqnY1lOezKYXUIti1FINM/iZC7dAzy/oRv9Wjpxy+G/Bae95I3rwoh5Q/MV9UwtHgWRfODpYe6VR
Qq8OzLPXkjABM29AadG9768CzwHGQRnQDco7XvsdKqpmro8s3djTqyvpJJECO97EiYUachRKHSKC
ronitmzJrT5Lh6Ln3q+bMb1Hd5U3VS2SybrNUmMK0a6bDGpmdQ1y6ZNMTKmhKdyHsWlu8o527lUf
p12W7Oqxycdn6pcpFlN9j4MZisvsxlBYpnadSjC0PyhP8+QBDWMV29rxncPUB8q+zPiPou3dcLaH
3+p8tNwOxcfY4Y3sgldCBShBDXvaWjD0g88AttvsOml1i+sMTV64D6kmeRdKRe/8JchoijzABjea
r1lnqMfBg/pWnDs1cDndBl/CdvCBqRWjb5s8IQOd49XWadw+ZpXnNt9tt8mzL22V+/LO0PKxPvfz
vqXfa5kdHle9awuQlFVhPhQ6SpwIfFhRr/Zh2fT4X2t1hvRlSSsCv4cxtU3YNKVoLzsHYljP48ws
WiQOPeG7Jm9L1C5VyVwh2D7BZxahW4SfWyef9VCtVnniZ1YbenCX+WarkJDSkqi7zkNwP9SUyxmP
XLj5gJ1H6QQRtzgdrcz73a+HBnjPyAfMH03hdpyfyLUVNLlisBhYuvYez0jy81bjUjY9t6AqEkSh
9akqC7CaQ+3bH2uRZi13RZpQM+SN0HpxNBbnQ++NrQtAUnY8pXe//eW//v7f34b/7f/I7/Nk9PPs
L1mb3gN7a+q//eb89pfiH//vxXf+ScK01g3HkQpgt5AcA/z5t5fHMPP5l43/1XqhZbYtG8JL9wZK
ZWX+seZYChPt+nggsRLIsgxpmo5QSlnu20BJH06JHyAjmveFPCdL7rdj0aJAVDtX/1kk+TZSICBP
W5wLSEz98XTKJYAIpO3MWPe2x0MZ66OSDhmX7jrOcvpkKMIRYC72rWpTXee3cEt24Q9/jz3kHu/q
Q/egH+TZ8aBrn8xylGNIyzUNJeff9OqT+WEoB6sCFFS32m3YyH3a0bIdo++kaffHQ81TtVwdtmGb
9NYtkwGqt6HIdPOYEj81jlHcSodqHiVA0D0enIa4jS7LKuf10x+OR10ZoGFDwDF0YVqmtRxgDFAG
RBEt9JGLrbOvoaJR7rW3rdQ2xyPZ78dn2IYrlG4p0zbN5VRqaZUZOqVtvfxORxLSeHgigmGshTAN
WL6W45hCLTbYKFLDNXxCQJI7d+UGrP/1eE66YG61XXRiPa4sR0PYhimFLXRhL5ejFY6ZPpi4GXkh
8kOWJSirhOjj60lcnFiF86dfLA1C2axAGwSdtOdxv1qFdZO5ZhgALCQhOIhJ/6abc63NOigtRUmf
tNuE7Ffr9olzZG1xCBIGh8aKci1jMZ/KEl6W++ivDKb9LJqcjsx4NprdIz6tt8dXx8rqN16HmlfP
qyGWnQHLrSFUZ96buEUWpsKO8sPUJjd2jDmUfDgeb21ojmXrwnFtdp2+2G16ZQeuB6cV1AzY26C1
+w9TZDmkwi2FAhBM578QT9iOawpJT89YHMkyLBQQVsxIad9sNNCxGrlvOZQXLk2v46HWFqarK8eW
hiMFa/PtVA5WwiBmGGra47hVY3Xk4S42de3P43Hmn7xYlUBjHd0RjrTILhZxrKZ3EYVnSIXGa1XN
WrV6RIcnSpuPqqDDrIQ9nJjGlUPEJJTlEtcWaFK8HZsMvXqY0PLd0Iytco7KQV2DZlDOiTlcWR7E
ofoFDEZa725QTXJ/h1bFjhub5jx1snGvI/YczSy53Ean7vhUrnwyk7ekkopdLlx3sTpM9nDVWS0q
GqgAnWE/FD0Ynoyo0XjRiRlcHRnQIVPYHCeGvfhqqonJ3BUckLkcL2aP02abTE8pGNzjY1r9VK5r
cnBQaac09PZTgcQDR2fzqUo6apWDIKZ9dzzC2gKEsmKahmFZjrE87i3HtAUvHeC3qXE9BQnIjsAv
JnSnqSFCdcuuczxGTgxrbf4MGNw6hDqbI3HxqdIU6nUd0Sa1UcbU6Wxp1AGakAQE4bDj41sNJS1J
9UtI3ZSLxS4MpQblg5GS2W2HqH4Zy4ugu7PxlzgeaO1TGYq7TLddJVjubz+VmRluDF8acnrnf2x5
kpK2Xx4PYZgrp8XrGPNveHXAW7ljUrjCCqxB/klJ8yHoOwdJXefKnUVKsDBW8fT7VJbemchp8CPO
XFImO/4rVmf01UAXi9+RVLnSYP4RMcalntiH8e9D5VEai8+OR1rb0a+HO/+SV8ONg7ENKtQFNzU9
6QYYjD59MpGuOh5lfTwuB6EtLBCViz3WkUdGng6uM0IdLgKwwwt1J1FlTk8d9n9cUMvTniTgX6Hm
7/tqQJOo0j7zWSN5NfqXqGhNF4ObwVweMGEG2aLORFLXe5xIKgjINjx53YsfDaEjRT0pH/VkxyZX
ElwVU1fAexnBojswXs+PT8n6xP/7dy7WsjWRrVPZmHOW69iUu1JLztPh5/Eg6xvm30EWi3mYosAC
I8Yh4N+YoDMiKv3HI6ycbY50LcUVbgvTWeYnUL+R1HA4ZjIrB180DYP+pTek/VGXA7i5wc+hmqdV
EOgnltTK/DlS6q6UrjKVtbwfvKnxKtI7kpQ2/BT2ZbzrZHYIatD8x0d4KtBih7S0KqBTEqgbHcBF
NdQ1CMi0TP+zMIvz2qu7uHZCwjDJYAFeRjpTANx/IYhiD5rMnSmX2R1Z36S3GV+rN4unUFrffR0o
oQtX5z+Ls3huG5pW2ENg4fZFEzNxn3Kc6TJ1Iutf/TCvBrO4digdlU0wLz24MrUTHLKy2Knu1PNp
bYHDgJBgl3XFUlscXYEIi4ovznNQv0lm/m3wc3KeYMHuq/7p+Kyt7FYykH+HMt8eXaT6cRiDhKXX
XJ1F9X0UhSd262oEQxg2LBzD0pdvW+qtCjUKpkyo5kPPnInWev6FQbwKsdguOW2sTBnzp+/c71Md
HGSLSPvxGGtfXnHq8EKXhnTF4uyEPeQVZUz5S8PqSwuzryU9S6OyTxSNVmbL1VE/QZ6O/PBdJUCI
GGpUzPcYZJAdDDSFYb0imH18MPOELC4soriKqo2JacDybkyVE2eBTRRauXhOhltEk5sN9xiOfEBo
jwdbeb5iUwPajxe6RQa1+DpQFKzI8SFAWwDf91U6BLelByPdK5SF4Tj6Lwh3uAevPpkCnIq8ON+6
PFRt3RCZPkHzMUgC86YTVKhdD+gEgnP9ud9C3asRezgx5pXPKKENKCGFo0MZWEROUWxosj+k1/vm
OYqm86YuTnzDlQU5L0NrPo0spZZPWcq6dSANOvJWDQM4ipEpG7v6JUPLaHf8A64cR8owdNcSkg1s
LF9gGlR0mANWuelqA5X3YrLv0wE5ZYTch6vSrQ36aAGd6uNRV8ZHVKpihit5qy8v2ywFMJ7TjQGM
nSPQ8FFJTObRrzgeZeVDKcPkZYmcvWSRLo7aWpA86DFRHJQuJcgiD0Wp4yFWNpsyUUCiuo3eINTv
t0fsgDhaLUwS0W7WB9FEroNRR+UY4Slqb5r559fFm3DziF8lo2FkSNmFJHkdVvfoTsM5DaGGHH5h
UEybNadCjjAXF+FE0RRUA1F4BTaQzLD2zJxPZLBncS+fj8cy1maQHcO5y6HlvqtswNzplJ+TItdn
BjIgQJC2zkty7uyg62ynZ5pyGO7JeuvvTj0i1pbHq8iu/nYy7capNUBhHMewuHtd0nk19sdHt7bO
X4dYrMDOMVVnZHOIEkhOjTClV4FV9k98sFMjWVz0FsVs5DC4I810+h57xIvG7s/fkdQ9bbo4Sgjb
Wh5JnWi1XvO5Voo4u9WM+0pN15DyTpytqxP2Ksq8Wl4t8LbPmmosiOIPLpDq53rMzhL/5/Gvsjpd
r4IsDvCs9njUJQQx0LFCmCe6NuP2z9/1b6Zrvr5eDSQ22joP5i+BxuwsOVFdh8344RfGwTWhC1fx
WjIWh4/bW6SSI+MIq5/Se+nyx//sv784bVAuCVPgVvgXW+1H1eBbNyNej8dYucapMv57DPOCeD1P
Y8nJ4DEG1JNxFmmMOx0FyNFA9M7CEI+7D/Fs0NTHo64tM0dxAZGyGDZ1urdRjcZRaP0T1YNgYsQY
a+hQMJpTYdYW2qswyxNGek2V2gUTmI8vBk5MundilZ0Yh7s4X7SgTzWHrj9sTqSi7CuBOFVXvhyf
rFOjWJwueQjzBKwG5Ub5UrrBjoT8xCJYvQTob0rWMPeNu0ypeD1kTjEfLlTPvQf9TP8BY4nukrYF
vjtLG2zGa7Sxt4iz6Gp3fHhrGRD9adekc2yqd/0ss4NIl4Rzd2J2kQxRbK5+l5iFT/5TGJ2o3K5N
pUu5kUiWbVPwfrvugrYe2njwYTiSidMWhBeenhjO2pKg2cJVymgktfy3IdpyLCItUNwFVXFVT/q5
NyK737UnMpG1a/tVGLG8PI0J4GhKGD/wLiB4Ml14NqTjhRaHv7DI0Qgx8I9zKDEs0xF3Up5tl3wg
WblPtZXhyoqgb/cL7SP1Koy1GFHbOFYzRoQJm/AMlMm54amzodVPpAR/nMqL99mbOIs922jtaObz
egvqs/JndY212Rb7lG0nrvRz3JT2wYmIq4sOBprgpWbSAVkE9DP4G9AYgTBrT1U/UxHTs+NbaF5T
74b0KsLihIimwlFFSwRXpB+HNr1B+uhTW2KVUkE2Fpr7pexzd9ZHPrGf1lYhdSdeEGwnmi2Lxe77
sYzyLEDZbcLvs9LjS7M1DklaIkWAxcnxUb4PJnm7g0CgtejQ3VkskMKcYscJUXrjENO/NpbfHqpw
FjhkL0QZmNeZr3c85PvNTEhBiwzZZ52m3OK86D3YyOQRSKG6/oN0MUtwpmmXgbM7Eej9GpEUcehE
u2wBusKLQLbyx8aDLLgBnHo3BOonIlPiRAzjVJBFTpQn0ajyqCtJ9W3AeIcQYsoZ8l0fWnwykCvB
V3EHje9E4rqCjpjHxoOd7ik4gmW/1um1XA9aSELcxC6vCsgO1kZLPf3exhTrUVRG83teGFGEDBg6
OVDxshg1K5Q3NqFQ0an679oyooVFtQRgg/OuEQmYy4/9jKnOLXWB7dnGgOPVBzoSM6eAV2sT/jrU
/FNeJVfBVCR2lxCqxy4QsIT1CbW5E6eL8X7zs25Mh3KWbdKsW/Y7RQW1FEkNBBD30b09bGzktNBa
9XFOjdV1urd3w9bYYsfc3fXTdS2aTY/VvL9LTnzntb0yoxqoRekcdMslDJzNrV0UXKF6SxMwcdlu
h8K/1k6mxauB5j7ovCXBtc1//mpW8b+YauB5ZCeeh5gZCH3ESFDvoFubnRjTvO3eHqzMLX1QioZE
eoeNAr8p7LQXbMteXJITO5smSO6j2n8EFoPFeHIiL36fjc/xwBlwviGoYC12qASOqIUl2krN5OlX
cmZTeNWt1CA3cUS1d0ON42JqucnZ8XNufZz/jrs4x1t4hyFfjZMhbKB8lYNOQw1sxeg3ex3ad72L
hgYR3V+IqmywB5IKkbm8GKfR0PCnBRKv+eprF7t3FR6AIxnIrs3DW0A0h+PxVnrBQFM4ZMHxzdiz
ZW4G90OLcrcpN0nsmrcgqXyIYmVwiXwE0otFkJ/1Igm/Wmk3bueWyxZAOPno4NZYfjXZiUlfW8ev
fs0yhUsnK0aElF+jx4dIfUHXAW3tE1O8ku28GfKyBmc0NeqOBqjtBtrmpkVOeiv0DchU09gFCAlu
AaAjsHeqRrt66L8enPl2k2LAJ6LAJS4Sft/sMwTEP1fPzTY+R5jxxGddO2Vfh1o8w8Gk+YHhEMoo
kF2u8UXJaIudmMi1W4Nq0Yw3muvs5mI8QqspVkUcOi3iK9Bcp24btbiPJfWjX8WnurCrSwNoiYta
jAXQaXEOpFOXFv58ljqVxIZQK6/6ADV5AOvGL5xwHDf/irTY+RXU+CosqdEmKu53ulcmZ02pDzvw
+JtoMJ/81il3x7fh6veiVTHDS+iPLZtWNLImHzkeius589mP8qacpi/HY6xOICnHjCwBt7h8s1R6
kgVtNROT2xm4nrzoiIFleXMi/303FC5dGi/ziW0D1V3WMdzWbynWU8SqPFvzz9rEiR7bJOuSE5f8
ahxLR/sDNI7gfn27m8iQXBDmyNqCPvPQr7CwbIS5XrTlzfF5M+Yk+s2Nx4hcsiPOR0VJeNlR9v3c
kE5PGQBlr/q8HvMKrdou/pY7VnQVO1BCWxFCHB5HpJQdGPJ9Bg3yxI+YX0TvfoRpzrkwIL934GCF
vx6wYKa1NLAnbjNsCsMqg3g/DfaBzs9Ml+7gw9SG/yCmWXjP6QSaW5p5anusz8fcu8DtWgeHvdiJ
hm6YtcxS3LEax0IsftJwLQkwoW0C6yzv8GBBpwU1SKx1DoL89zlFC/nE13+3mE1BlmPR3ZjRZiQj
b79+0lkhoDKykLqDKW7I/rIW2YUt5CmM2TyYxby/CbQ45PpY1YmpCASCwN/amXVbIpflOD08qRAL
m1A+wbKRJ47W9eHRkGV84n0HwitsqKGOVW7MLsYWIeJx5ST+rFjjhmfHV9aJUMuCYBZofpTYhKoQ
hynSdg8H+xIjnxMn3Ptb948v9q8hLeuCZdG2kzcraXkYAIpyiK5rVO0eq6u2GHucuXdc/ebWjc3q
rGDRAmLVcVEMxhRd4dJ/+oVBI5vGUpXW+87B1CAC5LsklVqnf+zFsBV9fDa21sMvhAH/6wLnp6O5
zOY8VcMyySTPPAj3jdjjRbCLMSc7HmXlJISCYfNEnnGy7/DT2L9aRdw5aJdg2JYYJC5T1Pw4HmNt
088NRbqjBs4awCvebjgOF612izkI2hgYDVv9Y5x1H+1oCh5BD8p7H6ITFqx49T1QM0OOwRiarjiR
17x72M2LiMYCmT0MHiUXh/441B1SkFzNVeX4+9LYp9pzfJWxqqpWFbd+o8YNEpna1+OjX90jr8LO
b4VXz6vCyuGz6YTNQRAWM/kf7cVZtfJ4GGM+TN4dNq/iLE5Wu/Fg5c6EWKkXpKIZ+hTTjcjVbeLF
Zyjooc+SYBs8mOe9J3ZGq18kRXWitLk2xdSeQWnQVZsTu7djtbM4ixpBFlIbTyhnlVfkQkht8j/0
ujLEliQiHmaA/ggo+lPsincpJd/X1QEYmISnFrE4bc3UT7q64XNOqfGpsQwbz5zsscV5cquG7BQE
dW3jUDCmyM971gZi93aoqemNdTqfsmWVXivZfJiK9FT38D1Vah6ShQMpPKKVp7mXymkM4eYhf1lF
MMMdUdyMho5chR3n1z2ImBcHDvNnLciHGwS69Ed7rIu71kGmJY7gl7seN7zZpuqmTFT2eHzJra3s
179usaHS3s6DJuTXjT0yMkMDirL6GPjqRA61+l1fTcJiAwlfQJWRnLf9rApEKZbavNgBawSmNwy7
XxiTQ2LIaQgIbInkCHAXCNuRU7fVXaT9qrMQSQOwVL8SxqUO6rBQLdBGi9WTK70ErY2MFiJE2Tic
Z+iPRu6fxk7N6+dVmPkLvj57+jCbMAUCDRPP1ewen6gR9BnYs/zHoFmnSpOre4JSgACk4pj6snTm
GoZjNqMqN2Ec3OrdeJZEYXDinFtddMBg5ltxfjgukjdctlB+04Jqg2p1dZ9LZH0m00t2TmueyhNX
F96sCzG/Esx3uP0QqnWp2RrD4e7dBEbwSevi58gSX5s//4ijxQWox1TzO4EK+WJYQTmVqZoijDY6
VJ5crCwaoy3Pji/ule9DQsFBQscOPN2yLWlMbQG4jWePHKb2Mm7Q2kJXpTiBOz0VZXERRXBfvDRL
KuQb6/spHziJoj8/EHAbZBN0BSWP7cWRELUp3uyBrDYj4iaO59N7dP98YsS3oDNicbjb7yBdXpFp
U997s0LyN8t98sxTLYqVhUwA0HDzCjOBfL7dm5ret3pQMYYsekxi1N08hNO0YPdnP7lDo5EqC+VW
MK3LG5lsuOQ6jLHTCh/L6Jstkj+9H3nM6Q67g9mi8ri4dUcg9GiujlhHhq5122qavbNH3T6L/KE5
Pz6W9zPm8Hil+O5S2xRUxt/OGNZTdJUsOhpYzyhxJ9DrNdEfPx7k/aZHynk+WQT0XZN6ytsgrR7W
euMqVm9loSMB7hnXqmiscIiIRAabZZiC4M+WqU1izgcAj0H4BmreUa+OaS2NpryQLIUAAZuNqiy8
IAwZb2AN7Q2jjucb4nE6Cal/v1F5nfKKUWiogEpZDhXHaaPwbZZ42yXR5ySguZ61gTrx1daiODQz
qRqxAN9ddQP8NEf6RBmH4t4L4yfUS0+RA+b9/jb3nTN7AZscPBfHweI8iCMfXWMnwv8Lb6sgwXpL
fVZZej2NXybt+/EFshKLk1oCUGJM7zkChRlhfWqktEmdtL0WeK0jipLjv0T5BD8y+qdxGDW740FX
JpGTm5vBkqwTDqS3K8TM2lqrKqTFtKRHGcqaDGCSIr04HmXxhpAWKgMceexj3rVwopfziMlTyf0Q
1pvcbS8aFwGagPIE5gIPoNU3EVK/A8qG4ThdVJp+LvHv+Sf077/eiCvUf4gtfMuLsQrxvFn8499v
wm9VXuc/m/+e/9q//rW3f+nvd8WP7ENT/fjR3LwUy3/zzV/kv//P+LuX5uXNP5xlSPKPD+2Panz8
UbdJ8z8yEPO/+f/7h3/58cd/5WksfvzttxfM0rMdwvBV+K357Z9/NOtGmNzqXIX/EpqYI/zzj29f
Uv7m/Uv18n//z+8vK3/px0vd/O03zbL/yreHx8o3MnlyzPXR/sc//kj+leK2ACPPtWjMULDf/pLl
VRPw15y/UhRWLB8dbqrg73NGo4X9x5/Jv0JzQMiCsivtMRJf9dv/TMH9P3bYP77OujLGEvg0X5XE
dubTEww2MOK365RyakJPdcTw+qy4iL77V5yV41d0YraohJ1L7L871FwP+uFUQr1skJDSKEeCHJz1
AsAjLfGcyTCOzBiRxV11YWziy+5gb6Ztfo+q4f7VZ/nnqF/rfyzrGXMsl7677fDIpbO4pCRMURHF
xYR803jpH7Lz7mDstT3ui2enIi3e0+hxkRNanGnwuByHhuvb6TRjHBjGTPy0981FeonY5jnivAf3
xLZHBePt+UkcBWeZpSFo/KBvsrj0Ym9ywyzBxdOvOveH2TTGM1ZZxZ3d9p6L1TZiuxeA7r3nHLfg
r0YO7z3oNW2fmhGAbavwmiu/GPKfbpH5l1MBC+x8wAj4trXR7tE0fH6goTWVTQdUynPP8yZ74/gh
V3lWmrjRB71x6BPU9FpjbB6B3gyPaaIKfdMCLkakL0kPVduo20q2VG6E2/1oJ1zfgs4zLsUQNBLl
Lyv8XSugiAR1UR1Eohk6o2mRNdJHr/wSV0bLzdMXVwYH9YDhW2Bf+PABDoIVnaImgxe9CMbyQ2Vg
zW6gp3vWdCY24U2j37aemd3qSSf3pNAF5pCzYyPmXUi3RbNlVlhiM1PF7TyDVot1Qlx1wYPu1HKv
p7q61l347brF/yf13P5oWAmmaV2KptUupzD3ENdlQEsxrMdrVaND5jSRsy97vX6x6kA/mJXV4S3B
iAbDwwWokbjXzaKglo3c5F5GXvO7lul4I2nQVXfQ+c2vyqu6fWw00zmO2iOOMWj7IC0psrvBV9oV
lknikNQVw8hofaBCPTnyULZV8zX2VPSkeqmBTxyM6iDd0brP7AmxSaM28KN12q+9r4+7tGo/WiVt
DTo2bXYr+6b8UKusx186rZxvSqbqU6OM8cLMEqyau5ENOUlrN6XD+NT6VnhZo4zynYpBEWxzC3cX
UnnvDhkq88roRvx4/LLFTz4vU3mper/3kTOBQosSeoR8ZFqUEbabtW9e9FPcPoDoNa/cbBg/5FOi
v+CtgJT8GKOKZPXW+FAneXlnu3WEzbVIrQGlan2y+Kmy77ax0w5nOLOWV9hfdpdJA9s01rIQBwRR
omyumhT81RQNPnYjU9l9qfCCuSutwG23vpWl9hZPvfQW+0/MgyojH3ZeLXHzdanQ6HHYa6gDtfV1
PSLLt/GwnMIYMsZVaatrdq42ejuRtNRa7m8jN8t2bpDpVxQOurvUrrtwWw8uAkNVp2HOYkZI9/Zo
lu1lXmaUEh2/uysDu8VdI0+VSQPFb+UzxhPOQ6ua7twHzvXFzmPtuS3c4pPe+PTpmyzDaKwskLPW
ens2Weqbr+TFTXthYr39Bc+s4tpNdeOhj6YUCUynabeuFg0ffQT4kDc1jdbAzLtB9FgYHWvIcmxE
Hv1aeV+nLor1My8TgY0rkVfl22Ro60+FFUffDfQMcYbxlPd7MaKw2rr4JKVebn4Uw4RYJn605Tmu
VPk+iXLcLYMk9A9t4ourosmm32v2z8EYjJnHE8ZIH4yuKT/IEf3DhCT3qW9GLhcznsDZesUVxFq3
2ZMe4okRo6mvn0krLH8auY6Qo+GPjnY15lLzN4URckhhSxlWF4HVlWIvKjmUuyRLu0OJTONNYfeZ
vkGnOP0aikBZe7OVyJPWeH8HW9tPEIPVE13Dw8mPAXoXFGOvjdpuHjXIXCkqwAKl6g7d15tIhN5n
V2bjz4K+o0DWPE3dM+V5FgIpaRI/uGVV/DBM3Dg3nUt7KiMduxzMRAu2FW57Mc6RAyqLWEBUNxO2
Rp9rKZs9GhNoFqd97F9FSEN81xKMGDfg6ZmluK/1dONNpnq2sq7GFzjEkqHnOUf1W6oEI64Okdq+
hJMsQ1rjqL5qh9IWNZY9TjVB+4agdqgMOR2mLOwu6VVaV1ltYpPijBLL49Qs0dntkCqkrKVvTFGG
vxcQ0e+jvI6xJxdwBjYtwCpUsQtbwwXcm+70YMQ5Jld4yIDSOQ+ll1/qdZjt89zusU3L3RE9Ryzr
9nHsxDbChZ13aLUU74Y+aOJzlevG94qkmePQl5etZVAVtWz/cQgj+SExC5BTdmaoOyuiORVOvv0d
jXod50IOnwwng23nTOVjKOr6WxuY0Wffas6wWsFWUYVYRYZBq+31Yerh/Jd3SW7khz4fZ5FVB+H4
siw+kB5omypHUN8nLX4oKye/BnZk7vouqg5/yLeh3tacmyGaZ7somPp95I7OUzeGmP8G8fAdjd7y
Ip665oNlVdq+HK0e7LZnqttAaTXvalbOZVj09oXHL8RmM5TaTww5giufxjiEDKFrH8vB8J/suCrO
8DQcv2fI8R2wuimudacDWtG5vn+J2uv/Y+87luzGlW3/5c15ggZ0U7ptyluZCUNVkuhBb//mfsv7
sbdQ3UfiRvFutKqn70RPTiik3AASyUTmyrVwMCVCFISzInqbdebimKHe/bDbGArRVIZI5gJe/K6q
lLt2NqJbC5mOMzaNhJBZj/s61eI9ScCGYNMQszIJqjOyS207BYTDzLVdopoxdERTY/Khc0TvaR9R
IM8JeOblvk3uihL024WZT6654IqjJbLk33N1nJ5aewkraPBQKDJOpnocMlDRh/j/pVvhvQ6p0khS
HT1qICshZ12QNimkWuQO49lRSKJXw2rzgxYZ5l1FUuiRyRPDWxXhEOh1ijE5QOmgvDWYOMXFVq7j
eZSxlRVkE90eo4FXcgxtGxXiWcEC3bfHDN/yHjT8RbhDbUbZl2jufwMQHQVoQJpy5LeGHh1ydbGC
fpSax1a3qp9FXQ+PSbjInZ8rg3Ft9nLt6S3kpmUjUp/GBhVR0teML1FakKlWSr5A8AzaHkxZsifX
fdOXe9IVyQ7xRb815EG6UMmcfY/skX63CdRpymq0L5IKJ5dNiulUFboDx06x2ot80EtXRYsgmNIm
uooNNNAgFjI8WXGjB2xUEkX6YrY8EF1CHHJIANc058pAiLAz6RMaBzbE8GxyPVehdA2JSMuHEyr3
6JTHYOueu11okP5zCCLYh5kO2V2qak2QqwPEMjFpHrmGkemgCzbr8CKeyHJJc0v/NBeYpLYQRu5I
J2luO+fdQbZC46WktMInrewAoNSU2NhbYIT9LJVSD8lVuBRiRUyDMSISNFjs4oYU0fiEtAJk97SK
FcsZ68W4xN+OgsgqyexCTtb0WvAufpPkcH6MKBnuTDRqv+n1QO/GBDrMBKz3kMBu1AZiZnP1miem
+pQQ6CMbBYFqYlK2/f0UF4YF3Y86hypX2X9vc6UAeYJm1m4s15BVtM3ks9qBY9FBVjhDj7dVwZzR
dtBMD81WvcgGsN5Tq6GPQ64rWYCPd/9qyllxJDlEk3IkUdTtJWjSYIxu0i+g942OmYWtCcapmB7S
iuZ7qoZQGBi7HuJ2FfgbFRPV4CJr6kPajpAsjKBBAvpCiteOZA7NwQqXaHSUKVMCXZ1suhsqOYXS
b0oXfHUqTXWLLrd8sjTQ8FJKyA4U2XHEQNRFgavx00ra8gooHylIFyZ8V4LYZVy66h4zp+BILkOC
ASYVzJn+kiCUaHai4NNc21/iVOm+qBHkJie1JNiSmhSgzE1k0+sR+Q9FqYQXk1ag0bpo0QMqul1Q
2w3ombNGrV8gvBs+K8ZEnlu5T741eqntjDaub6WutZ8biWiX4CzV7i1cwBSEdjF5mJNMgqAlxCBT
vSVXNc3iHxjL7aEyZI4Q5nl76/3/esT/YZgklBxXT9/NigT9v/+zLkj8+lt/lySIheKCxZqgIMM0
8QTH0/LvkoRO/gN4Dapy4CCRLbD44Y/+W5JQ1f/o+Bs2ymgyGrZ4sP8uSajGf0yUSthAuoKqBR6r
f1CR4GrGoJhkdQHUPABwAKTM5F7QVW6oRm6QGLp7IEPMQavflf2nVtMfVxuzURN4b8dmOAqAQ9H8
AmqcK4Mrma1JFXhzPYwrHWbaBS3SyUran7fCFaexGhstbhWoSbSvUevhyiu0rEywLueJV6vyAcJv
h1CJX3sbykiDBuLW88beLUlB9RvVHBnoE6AueDytQjGDm4Mu3hvN6jJL6/u+phdh+4dTn6wzYaM2
hrotK+2jeHRa40jRMYDUKcyUY/aNGtPsm3ZSCmir3m0cjGBeSAEpAFFAr8MdT1NDLm7Cl91rh8WJ
Bg1NF8hVGXgOqIvgjLhS7dt6dMbah1lz9A8IvH5dzAekbSSgW0k8pUD9Qv2hGoLy0+ZaVgZY0WjV
LUiKnsZQXoT+U1Fe6kZ7R9UftXwNhfvz589Vgw2sBCUF4ClQGsQ6bJNbCUiZqWFKWAkEZw31UQto
UOzyC6n8PnqlF/uiGt77hcEeeBTQjbBAsct7N6h7pywiyCXz9DKCPAmAgW5d3sXqn3s2aqSsjIqQ
BToAg/OG2QinLFYLCFpAMiSHNmsXfkoawTHxTFtv2wcAwVuHT0dZktu+moDqBWoXsWd8lR4mr76v
75Kjfb1ANcVNHsGfBQGro+RB0eD+/MG9v7gmq+UamsL+Q9/v1EEQwkEVAZVTT9UvNHSTVZJB6G3x
zlvh+iB/LW9lhbu3ljnKk4IinqeHO8jOd4tTBJJnCNayZQVPSbYgQMdQvz5dS6TJtakliHgt8vOl
KwDMgAQJg3DJzmIUswc11vPren9/wetJ2DgMQgZqydyxTWBbnLSKRXIotCjfJeUj3rcy8FbJXt3f
qEtBNN7YsUeyYgcZL0yLLaKrtLVtgK/gm4cy/AYWKrPHIVRxdcGkfR+BuJE20ChIQpQqEn0AedIf
duDevAFFcdwqdGYBVuK+s8uwLJq6IIrLdXw71t866TM0C67s+KCpD+cPaMO9MZgFPAbwbApoNtkB
rvbPzhM9a0yaeOEoq3AH/RJ6Y4dyaW2BJ2wa0hjGC0gDJDJcoEWQH7TKQphAY+Gxiyyva0aUlYAq
Pb+gd10TBFqkQL8MGVz5XQHakYyo7HrqHQZlEGbDL8lTdTG50e2XfJ95+/A+/3ze5kashUmckwzZ
C1Bvcl5eECgrJz3u1SQNnmn8MPA8bjDEncUihOkblmnVnGWuAfwau7+M+kc1uW3EZ7DOkhnfq/Dr
qI2OKzuYkIHy1w6Vhh/pjuyKm3Z/fnXcHTZxVoBVsG+krgMDzSMFxhwF4CZRE6+vXyk09oSDupxr
vDPAhSUIzSM9YgaW6gt4592CAmo8/ji/CpERdslXjp4vNWRdZgviaPatWR0y7dVIvpw38W6jkB8j
TQHSAYfEKANOTaQQmZ66sE28rPkW2mj3psT7iAWgjRgtKaZU+NOXenPoATzz7AyS7rS71qDF+wET
tgaUDiBN6juoDrGR0rcFpGE0ZcIo2lUtCyIOd1nQe8MurQxwpw21pSmt2yT16i4MNLo8kyL11Sr0
OlVE2rd5IHhK4OmDtBu0kdyB5EOOWjnWMkhHBf33CWpagt1iO766j2+r0cAnjTyA5Qgml/1QXe0g
cUsSaORIFMzSUPgZ3arB3PnFWEH+1XBz1FgiiJJGUPaBKIc9pW4no/0VNHPS+0aWymgnqVWAuw7+
urxQPMPKUreypAEifDX+kTaPQQ+yLO1DaSzDVzwuIqhkUuLledW5ddVOn9NmhjpuNnsJYMlRBNHU
Sbm2QujxdRg/cykx0aVq1PgQFZ2JoXs9cbOxN28mYkDxrzE06Kll6Q51DM2HImJzBKtjjaK8YTgt
GKtnp1QAei5yNFCg2Iia2vlt3PIJjJBg3hmPS+VdiCk6OctqY4BWXDzcactFGL7mFUjOZSL4OmwZ
YokPWhSso85zArRKaZXoBCQejSxo1UCYC9qLkSUFXf2n8QZuTsCJzNAFcAB+kAwzZEpIJui8yWiw
BEUu37XKbPlSYt2e3zs+NX5zwbUlzssjKHeVFPIWnu4MXoam6bNxLPwCivWFo9yjTTg7RlAEFPLR
VyLCSv5Z85dxxCKMH+PliVzv9IoZVtzbCYXx0dVeZ5960RFqTZ1j7lQP06OiHv7WjcYk+S9zLMqv
onhX5zGZK5iLFfopQcemwPyK4E6/+1Kwk1vZ4PYTRG6TZKU4uT5/yCTz2E/hbtLNQHBsm2ZYxoDH
LUB4/KR43qQIKY2SeOaDdacFhd8DWbwf3NGDlO2ufsR8g/uh7QN0Ucd0IyhG+Rnj2qzjsRpNfGmh
fpLFz5olyIQU9o3j4yFbENIFfEF0HlG8mK01QOwailiX5TeIL4Gbzbc85S68aQ8WoCqhf34bNx1i
ZY+Lv6bdGTMaWYlndNaxTHuvBtDhvImtg8JuqSbiO+MgQnVt7XN1l2W2CYEzb2jQX4sb1yxnwLhE
fAx8avd2ldZ2uKWgXaxjRhN+p86uQgD5KXwQjd7rGPd4xUdEvmxcCAO+nF/cVkDE1ws5Oeps9jv+
nNIgy2DEOC8oPjg9tEHwCjRlkM5MH8grVoZ4gpQyqaSiWrC6LownP4x06WBUYy+4VW/+xfsfDgmc
HsjE3pOitOaUy0uNT372XB3q69ltgt6foKg6OMMB+mqHxs9uu+sSBR/LBeYGnCK6d35Lhb+Bew70
QwiRRCNKPWgbyZ07yRoFmUlpQFjXMPsWPX6rghK5ZH9XVSi6k7jtr5dBQ0aQG8kOIQHy4TRVvo2L
BSnThLS3BqWW20Pva0cGcO07lACkD1nzWsEQnyKqiW1e4vUmcmmmpnfZaEzYxMbrf1aH+etyEXt0
P7la7sgQxRbKxqjsUfa/HxsILU7vGEATepRTWFQeDBAEBUMwu0BOosvoZV8xwerO3dGKHejWJE7h
pUe6UwSf0a1A8nvNmEc8/QVEksa+bvALKqBZmvq1EyWjW5ni2gB3vZc+nY05hgH5GO4KIOowXnn9
D/B07Iee20ruFSJTjA3OLewMwfgMTfsDJPV886g6qS96GW5Gxl+XDWOVp3uWZQ2Z0nZhdxrKbKGN
FB50LpEpCMCbSQYAnyBLAJqOAMR3aqeTy9osIlAbdF5zCWXWi+mic6Cl9nO8wedTcH2F1rhVhYnc
dzWFNaj++sjfvWI8qF/6YPHheVUwiwZ9WDh4d2CgfANc0CJo33CelxR6Aylr2NNa9RupodhtJ0GS
VsBtWE4pqYdmpA/nQxQPuvzrW7OyyTljktAplMo69fLL6ZI5SXSA+u6eusIEcfMDAzoSJIdoQYFT
4fTsAD1Ix06GjzTeEhjPYKa9TfzCxfndhA5UIHbJTXTzwTP8ZZWfpbZbkoxa27PkSj3qgbKHKmeg
ftZcSNQKo9dm6Pi9RH6g2sCbq+s6GFNbzVGtq7ESMDls3rOVAe606rnt7KpG2ka6JXOaedzPXex3
fSgYDhQthLtnitG0o7xgIaUJJEqIPrqI+XTzsQJCqP+6g8ldLikJ7UFakK8Ngf26ePHn6THxJbfy
k9ChuVM8sgNSvsdHkWgdV8T92+N/G2Z7vHo5RED6hDHF2gZ7vg3jxZlrzSddd0u74fO4NILPCQ+h
fmeP3YuVvXy0emgh41ZbuXY1zdF9oaVHbbG9as73wNbUgJ+qd/ICTdq4TWIXUx+fzl9y0WlyFS9J
hleqmOz01BDlhPJg9qV73oLgbvM9rXLKAKZjaxyTeLfkI0SWH8Bu6SUA/Z63tLkWJubCNPnQf+ZO
T9OgyIcZT3SzqvbbnKePiS38ymyuZmWDOzE5GlENG1G+Sw917JqP+WGB3runfwJaAzS9+m7xx4cO
tIW7jzxiMKuELxyo+d+LOBKjVOoqY6uDxK8Bc6MkmCXfvncrE9y9Mwk6JQAWJZ4EMb4jChI+4Lj1
125fR6BgU4Pm2EApMnf1Qy9i0tr8vq1Mc2cn9aMZRhFKZBkUnW9UfbKcOIRM81jP8kUxqOATBGrs
UjL79OXPvQbNIVTOGHer+TYRvrqDttppy7iw4pyleHIOVXQ9FjxrtkLz2gTnNEDSyHFd4grMmOGB
3idUY6v5XjU6QTzZCl9rO9xl7oHYa5UMSwH60DG1+7rtHTMC/VJ9Waiie721KOyWZYLUB0gCfoLB
GhtZHVUd+zY/WDTyRjvzEnX5wNaBWMAkGNhjPP/cklq7BlhaKvFMKpqvFqEveWhPTimb9+e9gB/8
fwvFa0Pce8zsAYIaa1ScW3/yxnszGP3FG3e127y03uw11Csf4ieBUfZN5rO6tVEu7ykIBWFCAaOQ
mXVVN3aXC/S88ILR/GqnH85b2wpdK2M8uqSTQBU5Z3LqoaTkJEnmL8pjj8FAhDNByN90jd+HxlO2
YTYAs3OYrfaGLD/Gku6PkLLSBxHtzla8Xy+I7e7q5k42QHNxgQUtQPFP5peofTy/Y2/11zPnw8/y
muaoTITSFFVTtIKerKsGZcu/PAOVA9Vt3XI3XACdC+aL1/i5hbhy48keYNKeqGCwdbdReQHdJ2P8
VPlJfzmq0gGwUlTlFurO9BvNL+v0Oclk4MQnwfltegoBlxG6BFC14fu9cZEYkT1jY8tq8eNQ21OS
3FmN/EW3x+fzW7z5kDJXtpgvrQ7RSjLTKMeZ3TstMMBjXAw+hL7dtxvwpRV+wFl6+u5IUW4HogtU
TZg0OrUnUVDRk1RLPXVHCp8d4fLS4aW4HPXjZDjNTlRO5XvNf0WWlUXOTXsyDDN+SerN7uARGIx8
NXWqF1w9Zae/vbmjmwmMZKK1brrMyjDbitXWQlZxkeoRhkk2qjuJoDfUWzQBRUlHE0evoggk2Obo
CU508/avzHJZhELVoUkG7HD4tASzPxyqG/s60d3WM3M85pDAoN7WjY7A7GY0WJnlHKldVIKuN1Y7
BO2zcgnssPc6uOWhPYDc7s/ZYt8dK/dRj5S5aSYNy2yIDzDzPjSyQxkJNlO0KO7zN0wpqIdVLEql
t0bZ+kwURrBvogvBffg6vYRcC1vH6MaPU+j0O5zcIdrZV9V1DNr8vYhNfPvKr06K++pNRU5LGS8d
j15ax+ptmHP0wP3uZHANEamvwBqmZE9vgYaxRFvC/JoXH9pn1UfD8jbHmOp8id7JTlRTOH9eGPU/
NVbKk1lUPejYtER2F4xO5IaAuWD7UkOl2wAiVQPW99SCTKcOlOGIzfK4gCHltZsPgxZYyYWuiihQ
ty/yb1OcZ6ip1Pz1GbckkHKkkWeqj1b1keQY3aZfC+K8oW/aCbhpJAtanHtAD1+MdXONMaI/xEv9
fV9/2eEhP1k1z6OdZwjDMogWm6eEYsZmqvGmftbiSZBrbfvBb2OcH0DTqwOLBU6pTyJIjF6Dh11w
bwV+wCMqOysiSqtiOWFtHLJ2uC775Q79GYgsZ34Zk6fzYUK0IO5bIkfgj5bGPPUwlvhZaQvk41SU
CoiWxH7D6ntVK6GeNgouzzy7eR5Mn7vYS/ZYDfiAdgyahW9V2l1iDNYTV3QFzs53WpsGjKT6iBPL
88I1qm/gmXcwUCY4te1nxm9v59GVADDYYdLg2FgffjiomV+D5fxH9anx1UC5Un7IoFkvXUUTfB5F
y+PChlRas5X0sKs2QVLmzqxgQHwsgvNe8r8E299+z4UMij8pdJb5My0ukDb4w14encSdA8VHX3f2
PmQPIGbALjFfywModMiHFlEDlxkCGWNwTgW8dOf0n7WfuZ88iGLv5iUwANC2gEMBlRj3KVGoFYMv
BNbsBoM+AIVY1vKhHVzZ4CIHCPfDbghxUGQHXKK3YOhxh3FkL943O1UTszhsfv5X9rjsNDLBP/OW
66OXhpwJI377dod7B1Xui3jfXeUocgkObdMXVya5WEIgHzKMOfSWRxevl8RRPG2vdZDqUQ+g5H0u
v6iyk7uFoLolsspFlzKOmqWX1RR9qKde+m5YL6EpkiES2WB/vopg3RQbs1HDhmm+0OZmRN1isj8U
JlfbZ5wa6ecpzAaW0JAdvpneUN6wI5P8+tXUQSzkGJ8j4jJadMkTdaE2C9bAGv+6AVwYoREYyrsC
NyC8AufHXrovJWDr9aPmz/tMJJfCvvzvnmorY1wwaS2lTmqMJ/x1FZAnjoG0+wcPNNG15jIQq44z
KHxhQxtPCazaLTEvQJ3wILnaDj1RNGI9uvtILEGrC81e0DKDxYu751rfpY08awCZLZKLmd3bImp/
nr9oW96ImQsd4qogcgWU59RRMCSs2mkByKxp3EvJY1dfZFSQ5zBf44/IIkhFIUe7oV6Jf72N8xqA
2ax6BVcUFLdafzBNv0ks7wOLeVPnwJgMyK24xRRy2CwxqAS8JbxJ5dSZuqdE+0PSp7cckanRYkgF
6FkAAE93rBiTaWgrFFB72l7gS+3bEHr5wDpWJrgwpJpzYhp0QPBrhjzo+kw+RGlP8dACgjP8yKa9
UbTqoOqR+edIX4RVkbPa9mhPN2BwwBh+DxqHJvx6flGb331MByAw/GWI+4qwYfmwzC3WDpfd9p6F
I/DNOIuveupFvz9vbdOvofAOfBp6xe+03sJwNJu8HlMvSQavoC+Wlu6V4tt5Iyy48J7NhuPw9IUY
DNDBp66gm3ne6KCG9+ACbpXfzFAQrfIxsMh3XKRcCc6b24pBYLwE6BljhhpQVqfmmnmo0IxG4tSb
ipOqVwVwQOctbO2ajU1jdJR4NvL0uXPXA8/YVijqZSEQra/joO7G4cd5I5vL+G2EB3ApmaSnESvJ
ZkrlLhXSsTIX7JRgHWyOdf2NHaQKFLsyTIygaekx3jCAd8BQXv7dQjiHLup4yoyFPQcy6hB0bKxK
0NnY3CoCLQRM+smMdOp0HQVmxjNo8GGoZrK8uFseW7n+dH4RvLLSWzxjtNAgz4Ng+DtcxSI1g6UN
rH7d7abPxrFHZme75WUYO+WluSt2OzB8XBr7eQ9st3ve+Ob6ftvm0RU5NaGUWGMHh9H2MI4CMsdy
9wETEJ42UKNmu8hdGnNqZDtkJsiYBIMUXvWN8YGsEYTw/zXBp/zGooMQwYKJCeU9C0xIUvdCzdt/
tQ5+Pk0h1MDMDB7XBGzwSv8TA9SCy79ZhF6vg/PnCgQVsWK/PSuGy1a+kl2IpRoAYu1NP74GmWIj
7/vClY7/AGy2eWNBigwlEyDq8b9TTzfVuJ6TEUmjPl/r/Vufi5Ru6kkuedR3mvYlcisUaEUOuGkW
rNIYyGNsrPxIEgHPPMawsKudRFy7BncSis6VLZJKEJlhKdIq56+sSItQdURBDoIzi3lVIlj084/z
HvLmZ+8+R6vFcHsolcZoTpi6Q9si3LFXbnTA2MbuH2CxNu/tyhKXdRtykRtjwrbN+wvZFtuPWfo6
3xYH2atvLG3f5ld6IrgCm8Bm2wLZLKANYPp8g5uuttEoMKwis/I95i1yFaKgV+V1vxv22WXeBnJ4
lHa5HwWS4GPCIsT7bf1tlW3GyuoEzQfQ9cI1lSa8WJrYbZvB6zBRAkJStw/pvlqkzNHD+c9TGDAc
g/ETeokMTcJdx1SPo7SlZuaB8AsKP5Kz9E1Q1YtgoHzjLNHlQq0CVQlMzDCKyvXyqJGB1TbCyyYC
3ZKmYL7DFM35b5kAU76tAx2OqS2+AkOznFZdSzKPgI4ehFrQtpT8886/ccPAw4DZWpBMqgSHdboK
kNdh2MKEa1TpfTS1e3C+OMij/vxjAivgkcCgBcPxc3tV2RNeUFRCWNJ+yPPkhPP9+WWwQMD5GsEg
B7IshANgGbgPvg2tcGibwEDVfark3M+Gx7zNXdAXCJxaZIhzagjdxDQ3EejIMrm0pq4Rv2rp6Eqj
qB6wefgWZjNBqo+m9Fv+sbo+RC/0uNCxpGLWvhhVewmgSCT4dG2e/m8bb6jwlQ1zmTuaFQCXtF3u
SMtLGkNESvt0/mx4Pk6WKeFwfq3kDa6/srKEOW0w/JB5mKKbguS+vW5B4e8CDsS+U68LlD2d6Et3
r2bufCHqGomWyEWDDuydbZJImWeBv9KV9eVWN1PdTabq9fwyRYY4F2xI1UN9C3vZN7nbVeE+zUFt
ByDbeTNbVW5QtWKEG7IE4Di22O9Y7aY2AOdHe9jRbgZP9mkgXUdXum9fAUjjqPvIqy8UQSVic2kr
k+xSrEyOtZ7WGKXOvWnQjgt4/Iyx8pVYELe3CmBYGeb7wWgCf+ehEbqc9STvmDf6U+Ko/nKRuMYD
iOVQbxOl75u3a2WL28VIBW1UqIRwi+yhiRvfSEUVtq1NY+TFMqIeSEBszh+SPLOHJMWm6QWGJfSv
CUH3F0Kk591h4ymNef7fVrh41A75MvU2ikTWAtpRqWVPAuhi2BbAAQqKiKFyMSqZ4Hm1lfGeWOV2
b6QzlCpSRMHRXYLm1rpaAqTVTCnb8shNq/vgT9v/gxIp2zM+zK9XyzliVNutgkJS/gvQkv2wr213
wiBRs7NM5w/5Ot4i19oe93VUwXln6ATBo6pAngk+ymhBPs1AO8hHKz0WfFy2XQaREhAa5BV8GcGO
W7RhWMUPZOaFb6Wm5WV63h3NGsxs5/2G/fL3O/nLFF9MADNhF5clusJAI91Zyr7qf07hsFOj0NVA
IHre2FYCCn/5bY37/htRG9btDGvW0/RqIcee9kvjdiHmioBGciE5emV8aDOxX9AHQfaE0brToBUb
aVrMS5QhaH0iGQAJqe2iSidY2UaSCyQCUVEywxDkO475Pu2qtmozUOoFzWVaOT0YHHXHfqm/onsA
6NridpAFbh37eabO9CN5EH3f3sjyuZM8+QXcm0IrIqmHSEmON4US1HgfPS0v2qfqNsZtNLxpr+3B
f+qCUwv1wuFK7Rywhg1VIB1Ev2TDe09+CNuq1VfCHjAtvkT4ITQ2A6PVvCyW3RA+fH7LBWYsrljd
qXpEFj3LvcQa/WaIftJG2SsS/fbvzHAua+J5244zDhZs4dcNAVqnhzKpA+X1Hx8xhCc8NCRBWU64
mFarxaIXKWIaSAAD3Yh3IHJ9tZXw8c/NENZLAKSYUYdxblLE1gj6TB2P3Az5d9eiRnHdCNGp7Mfy
zri2wvlAYoBOzogVyAZPX7XoYoyMwxJiRrITpUEb8Qviqr+Ww6t95OAcNdQGy9En2wltfHwwYxH1
N3Jk+xb6/Oc3byNbOLHGOUOcmkqhhaggK52PT+relBZRIBHsnM3lqVYuU2oj0cLwQ7QH8zQQm7Gr
fAIxBHkwHAL+gHyXVF7xcn5lW7cJr2XGyA9qPI1v/dhxN0K3B2bLaR/FGvi3r20w9p43svUCgGPL
0FEAph1fN/YrVqEhLDJVA0czyxdUJjIgeZ3iVnv9XvcndxycDkWqvgNmrL3QJUfEZrh5eivr3A2z
MiBx00xHEhlWToMP0PIB/JOOdxo6DFgcvtyc24fhUIGMFy+cVJr8KklctUqceFEv5O5zM30R7CZz
Bf6SrazxvccQbHADsVDgGN3RZ6DXDBL0SILqA0HSpQnMbd20tTXO9ykEDs1iwNoyZSBOpc1HPbdc
u1FUR8vpq5WjI35+gVvntbbIXQWoVJBC0/DyxcSuY1c/kun7vzPApeaZDR0YUsEAxCha2rutLtJT
3LrN6yWwJa4cHnLw0RTN2LQGD4C0u8MUjEuk2enlPxTeYinq2vV4bFVPKi3vBqylafUEqnjz2B9B
lFztlDkVDRJtHgwDlLOONHq43MGARg5t9QW2orSTL8lsm/vBxmTP+dPZCkloEUM8irWk38lmVyC2
B10C9i3STL/Ms3tJJU5EhYSQG48JHZunonyN9BD189MzGvJoJkmP0MfwVFEUtG4cYPSLOKNX3YNt
OD5+JEMyNAzc2JiIwiQdl5LSVknKskAgMqCCG0/5NyUcnzUIRJ/fwK0buzbDfeqTIdXBtQ2kDAHG
Li2+q4npsLvbal8rcxYY2zqttTEu9OVzhSd7znaxQZ2yH31Nkt0azN/n17RtBhkSeDJM0IBwh9WF
pE0qGVlfUwxOYl7XleVm8iz4UImscNeWoo3bKbaB2kqSYsZXqb5SK6O7OGwEQXXrRYQ+sY6hehSp
1XfaskUH+SkovSAE9QjiPaIDhFH8NGCZOi08VGBzCpoF4cDE1gqh9gMWFXZ/MfF+6vRNgWl3VcOr
yH7IrhcPk1dXyVW/C71qbz0oAG8/tS+dqEix+f1fW+UCR1cQ5GsV3tHyLh2cInGtn+rylPmSD0Ch
Z1YA2DrGi/1cAyJ/mwWiVW8vGmV09qwGdTLnowDxNGqk4/k5aZeS+tRUObg8RBKLWxOeIOf7ZYV/
UuuFFUUSe+SyzzJUYzAqe5xKr/9SHADAdyXPcpOgGfZMI+MDlxDsOOBHZS8IJHKnpzrNBNIwKUy3
5S1ZHsNw8qEeLDCyRasCRarfVrhTHBW57fU4xpMIL83sIrqw7uzembxor2MkpHRtH6R4IfR+nPJQ
IG+96IhTiFLxrb47NPUQA8BIrMtAt5+utRzNHnz1Icsl30Z+nPYK3REgOfXUbSHXiIdu6NRB9bXL
/PFTRbxWhIzd+gyufwEXJYZe6ossxy/IelDlh0vvIEmqBaFoc7fXVphTr1IIJTOlSKewEn6Vbvpv
mOVAfc1yhoscXLG70dPdKnPCl3GP6wpilss3IJ1/PupuhSl8IiGuCs5z4Nz4zmGFoWiABPEj0kOy
h0wBxLfr6THO3AxxagLftJMux2R5rQXlqY0tPrHLpexY9oh54jzzaFU5Oo32kqkK1kaYo3BpNGyA
nBm6pXgB8ZOUWgna5lDD2nCAHbgxFC/zIz9zG3Z5Uc2R3gqa5n17tXiGW38jPogSwEeS+CBB9kC1
fG0Fuc9YtYobSMFZzuzku3TfuM2VuHW8vSG/fyx39+IWUTuuUY4gRveUpvInmTZ/qwOciBWuleBE
NribVRWTMittioS1LU1HpS111EERRJEtONvJtnO3p0Z7epYNbDvZTR4EQ2KHbXpxKG/T4yxUt3uj
2T53ytw16qwsJp0McyjQHcy9Hpgv4W12tICfZ8etHiZ39rK/Ssh3wCOVHpyOALHTBZqoD88O6dxv
4bw6niGbsyz4LfSSLV37FMOy4ViOdCweRNxAotPkkk1UR7JoYXGyVQ65UUBKSSTovkUaZcjoRUEq
ARgh4AVPQ5QBbSh9hr6aJ+17n7WiFtlJQGUgO512gPoVpHp8GXQNtew0eDri3QBO1h9VGQii1EbC
e/I7uKWOlp5XDdtX1hLTg8w36aEzjlbxkl1pu9nLfX08NNkun3eFftULIvUWW9eJeS7fLspWMTuL
9YQhbJj4y0ueBJkLDSIXE5k3uYFEVWSSfdDfedJq57mMBrygOeQUUWtd6jZIkuvZulbKArJsoTPY
1Gn671E3BaiJuFP1h8LF7MW5Xi5ffgCPllkSyHN5eq47RG6/5+1ymbRUgK8QHCpPtLxkZtSU0Gjz
oELV+ZCQ25VdTB0oFaXQm8knSOp0f/7IwOAJthWjNGh3ylyQnSUaQvsPB1lGE1RioGC8FFCza0Sn
x2IOf3prO1ygzQqNKmQxsbSfRgyQgqNcsulsye0cNCqsxsvvCRq5Ikfdighrs1zkbdQGOVWH5eE5
3N7JhHb3uVr0ggAvssIF3Knsa2uesLgxLi7kGfJ3oseTyAIXdhpQu6ojw2CMJP3eS8ktjRrRfDf7
N84dERdSlqoHfcMAJ4/p1SRd2BT4wSDGFTsfukRmuNDBLpIyxHgG4j7dZ9U9UX8ai+qTeRBlO4L1
cAGDDn0BRWkEDLPdy1EPlgPj35074foySxSGVsPCQmiiAKpE8kOpLvfnt2vz5BUZIvYGgc4vz2WW
o0Bu6im2azZrvwd1/ZAmH4kBv03w0FpzNCGwY2IZTTwEYT36cl1747IIzuN9CGCQAODFIUiC+h1f
CkorpYW4J9j4lV7fm6TxgIgO7HAS+NdGtsXsABeKbvJGnUHCwBvSAPAt582BPipeC2Cy+jjPwRus
QvjSfh+0T81xIQb0wOE4h1AzKLWydyfD3MtdEztgHHXrwbixlFTgERtQhFOLXLipjKIbdcg5eslz
+Tx57TUNkI9cK/gYYuIN3CW74Wt1Vf+xl5xa5UIQBFdjqbBhVSI/8vxzot7aqWAYfaNowl5dKBGh
hQ0VYx7aaxhlk8l5B6rl3i1/MimFfke+aWDSq/bmE6YlPsuXVgkCv9ERYc823n2ntrm4NIDh2c7i
GhetTpVLOyWDK9dq/mSN7bizSCHJTg1o8GusKc0j5AnB0aLYxSVIvSk6V1CG2ymlZgVFZei78yFg
4+Kc7AoXyNKozWc5AlUXUDuZk5LkBjMfF3YT/XmyfrIFfJ8ZrbIk7KY3NrLwyHIr0Cj/P9K+rTtS
XMn6F7EWIBDolVtenU47fX9hVblcXIWQuPPrZ9Mz32lXtsfMOd9bVzudsqRQKBSxY+8mGAJILqnN
+uW8Mq/rnpgqyxwo7WG3eYVk4Nj7hDzItRaStUFM3BKfcgpjw/suNxdqUiv1uH2h+WNT3X2/Qeby
JX9enX8u3FV0k6QjA48hZgIq2U227RKkw2i4PHmWWhWwz4cEbdl+86JHUJJVeC8jL5at5Ym+nipk
wF2gM/R/yChopNAz0oHnUMyO69Wz88BaCV7F8cf30/1fjsrfA125AkBzZwgKYiAVoPe7B2eAj8xt
4C6sbp3f/iAhX3Wz/7wHlyX+e8yr6CRLcrcpRoXUxdydWJPvbX1aoaL8Z2Ty5xBXHkAKpckObUCB
Ug0EDYDHU/uqvJjTr+/Xb22frs4z47QYSItx3OrXlNwKkvrs36ee/GMu1+xcAM4CMzxijLkRx5Qz
v2YkHJgR0nhvQ5j7+xl98R78c7irbOw8ozNIMByAPlrazI3D3ACBM/psI6IcukWXNfaxLzChf454
da6hys6lo4NEHKInFI9QZzt9lLdp1ETUY9CwPdNtGgINvzLRFTO8TsW6DWub0cGw6a6F/O1f7e2J
d996DQLMoMWxXr2YFnP4p3P5l+VfY0QFQp1UmtjKYQ/d50b6vPHKbvPfjfXv8+RDSvXI09D4rahH
/6NH1J9LvdjzJxcqe9OJscEg9ez4DkLqt03z77O2/DnElUeZIL6toK2Oq6D7WaSp1+MVarprbnqJ
x79bySsfQsd8yvNF8gNyKcckPvVoJw2HR3CDHJhfHA3Q0ghPdkv7+YFGufd/2MwvosXPbuxaUy5N
m1IHvQpiNx6UD5ZveMZPBj6GIaARu3NCZ2P75rbc0PB7w10b98rnuFYxWnrBQPgMiV8hNai3bqf4
VbQv+VSveYMVi71OlzSQUR+GHpPU9+yl7j0o2ZEXO8r2hV+Btex37Nn+ALqLzJOX2o/v15zDioO9
rvjFlugZRAcx/lQHTvwi3caTcvP9iq55oGtoAM/BvsIbuljTUpWpAmjbJR/kBJppI5C7Bb2EnHKx
Vn3+Kvz/bEL0KthIwRSmyR6zszZ0b/7gIWTpWxjwklUdfyR+GiLnWO7X2qRXPN+16ko7VnnBBDbV
bqDxnYIAIxzzpI5WVvXrUOpf3u4a3GHxlOeswKqK37q/+Lh2a166AELEkE1YOxVrhnLldrjKURFp
sJSt6D0onHmz+dAPa/Jwayt35XYQ52o1hK+XtvmLQgWLqpXS0VdP3j9M4ipy6eqxpETD3rQQkPGy
7bylAbnLHlB2DWN/7SW44kuuUxKVXhKRQsQokCgjWepiuz9d8Fz0PfeoO6/cuCtbdJ2cKOtakzSf
cDOAt9pjsRZHLI/N0LZ6seK3/pcw/l+2d02qrs2GIwH5Wh7WuNxdY8M633h33lmyUVm4BPLZJr5w
7qtiN4FDO7mzoOTktzfDYTWiWpv3VXzTQZls4T1cIipdHObeY5lHArFhfrbTO7+inv1bo+h+WSui
rA185V76TDIhdFirHd/UtuM5/ZtpG+HKMV+5Iq452a1cuk6T4OTlGTiFw2TyNMNj7wmmBVTSUh5L
h2Ay0EkSWklQnCt0a64xB5nLVL6JB5xlKT4FNhbVxqbSscbmHZiKkPSGCj2aRa3Soz/ANXWYOo/s
wSAEXcdIP7JNKX3DT9CaU27WEtVrXt25ckVdgbKvvkTQ4E2EB4fj40AXDGNUIg2Cgs64qf3KT29K
beUeW/FO1zmXvGNpMkgswjhe9B5aCWh2+n6z10a48k4aRzMPWWIe2c78CQz1XTQQR6wUT760Wwa4
C/ShgZb469H6aTMnnlMK8tcMFTf0AaAFQcq7BnKp/8FcPo1yZTK0RPA2OZhLVbieUwI7l60djbWJ
XFlC4tKW94u8WfGUncbAiSbLi88MDCjlj/LUn6DS+8qfv5/W2phXVxQYwko2Lbz9eTfsjDTZNDLe
iOw/8i2fVu/KEhIyiY5qMPI5nS6GNbxUdhFyu959P5svncunYZaffzKFqkpKAf3cJUJSu2ZTbAh4
9P8PTARfGvbf41z3kpb1/1M7yJYsSFcBRZFHf+mMVLdDYAbTVntIVnbqy7CToKUBtP0Lb/91a6ml
d/WQEzAXuZW5J2JAQXSkSJD2w+Db5sIPqSXdASoMzplpznC01IBOoNYmoau5ceiIWoHY0UCXjluv
CcwtpnntUD//bVeXltFDRY83oIgyFdjpq9LPq4gmIpxdtv1+i79aegK5Yosw0ARB7PnPLRbJZNod
wyHpiwGqVPdtOQbfj/DVkcDT2sYyo+sCfe9/jtCYSDKNAwov0j7o2dZdxFXbNYa3LxcMcBzDXjjv
3esugamq6nkicFpTpu07dPd7GZi4qeS3Bp/XKHu+XLNPg107ltmVUNzGYHGTe7FTeI72+/s1W9bk
H/uPnnTbgNgKuvivYgcxpYOAXimCtaHvPFYCfYBwftyIfqI3Y2q/myBHWPGXXy/h32Mus/502GsJ
Ctt5SQQ5E/UTKCJUpr2VI73oqtp8P70vTeLT9JaffxpKol1QQ+4OaV5nDkzxk04V8mlr1eSvJ+SA
Ysel6HW+fr22cWIl6N7DC8h6SJourKetsivPAFvH99P50h4AVgd+03VQ/7+aTp5UaT+5yAlUbQKW
66yxA2ZV9r8tJERcwDMXoVq6KAhf28Rco64ANGzQDvnWSty9mbW/rerfr5P+OcyVGYh6NMYZSvPB
GBsByuWPbNbXmnq+2pnPU7lasKwGccBfrDcaENnC+Jmy9wzEwvm8kmD/ys6AztMp8Ie2/g9sK62y
qXPQ2xBQS2wkn09uX9z2IGlcCcy+TNtaKLjBLSO3Dj3VPw06K9GM0MYY6C+qwh/DTY3C5V/QsGkp
+pSjv5aX/gLjuezTv4a8fs/Vc07bfOGpWpTO7EhdiIDkXrcRNxpgiNpmQJk2gRgpP+chSJ4e1578
X8UGn8e/ylS3iYJSHcX4+j7bkkO75btuV0TNypP8q7P1eZirmzAWdpvLxeqnDC2qevOUxs3j98d3
bfeuuzlytJJUbMZUFvLfRXqAPC/Bh7OxImSB9tZKddb8yrt/ntP1EUtmN+4tjNcGYLXZVa+jHoAy
T27SqLhLL8DxB7M/huaxOrXLI8kfz905f2s6r7st34w1iP3an3N1GuO8IEa9KMbkbVhZG6u4dBwC
wBTI83bFh32BwP7TahfP8MnzV67Rkv6/rVbtZtcjz1rIQ20OtDBbihyBBALtsdy0PjKOyWoN4GuH
8PehWZbi0/AuHhr1UDm440Tv21hJy1ahM6zEVF/W9T5v8FV4XsXcLcQSIBi3zZMFFcL04oTGZgbX
ALIcqACvcvevTezKASVZaia5gT0cfHez4IzbOShbNCQtPfJliAbJ7FIC8rLi+FZO53Whe1AVy6SO
02lPbTigNovS30ox8cuc3KfFvK5u87ZsbLmczoWWeA4av7qMB8d3NnKpiK31e6zN6Mrf6G2GrpvF
kwNEHzkVX2L/y/f+5su9Qhe1gbtcB23S1UXOgHfsUoFFIwQ7Y0whG95b23j8fpSvjfDTMFdeRkMZ
CCJdmIlzGQOwrC0K1WSz6DaKoxUpv9qMK7iHxayvo1br04jLxD+dLs228ZowQQCa1nHuoY7ZH7Kp
BTB6jofijldGt+tkYUpvaFP7P+ihgWv5NPqVa6k7UyvR/wU7icOFVJEEaRAHRr2RaFEyHwi8uYW+
LN/5P2BeFqv4buZXfiUGsX+j94gAE+lnW4mUE+jiS/Sy6EEeonwRfr+3Xxrpp6le+Re0OdKByMWC
knM9W347s5URvozQPo1w5U/iJnXGWmXg2VSqdAAoKaebaSy0o9m1ya7OehDFfD+nxTj+sYSIaMC8
SQgoy66MB8yeSGikMNdOTh5JHLDrWJ4LH/r9MF/HTZ/GuTITDtLQYkj+x50gq+HZcJM2LMU9Wrhp
w0W6HYnSBzNQPr8FbZb7tgow+XJ1P/0NV+bS8xbqkiMId1A2OYK/65iU9htrhzcRr/aXf7mueHnr
EF600Dp6tZMJmvRLDlHHALyfb85EbnT0ZSSZXIULfmmUfw90HZCCSCQzRomFNTdOGZmhsWWhcTe9
96FCT1W1r27WKvorU7suM0xaVsg2HjG1xPanYUrwNEImUbb8/nujWRvo6lJAowJ14yVg4/xjNlXA
6x1JV5zn1/760/pdXQvSJGOScw05vVvx1PxwtlkYB71vTJ7+boR5yIK1EH5tx5aff/LXIFj/n+cR
Ebeiz32uaSuHem2Eq0OdM30u2F+RrurOZpb7mVW8/v/tzdV5phN3ZsAqQE5CD3pxMiww7f8HAgK4
Wz7tzdWBbYUyZjbBAIrpriggpF7ddN0aE8SXXuHTIFdevRuoqpwK2YlSceYlOTAUmma/aZmxNC2s
hFUgEvvHdb0oay7ZT9AP2QYIEP/c/taUmV60aR+kU7xp2Nw/GX0itqmSw75lTXpbu4PTBpx147ap
CN+M0Ku/S4ALBjrNHf0+qSYv5hzUJlZrb11Zir1wM2dDW+iT2pNV7GrZJOdyVmJnS+RM62F0N6Rk
ydaYtOTYIdp6ghWOT9yYkwBBbLbVKwr4m5mZh5EXjZ/xDIyMqcjPJKdTZBZTf6uB1fyG8hR6GA2j
Yd0nPzWBPnWeiDmweMWhwZrKbquljn5bDowCuK53BzdpQR/V5Bb3WlMRGEtsvdWS9uiaiIkvx5of
iYxbL9GS5LnUUhH7Ou+Kd6ccYlyB+Sjfp1Q2RwPZnhton6hdWhJ+66CJp/TAd8wD0+i6t5lm3ZOd
GmaUNhY983xokOSoXJf70FoUz1UFRXQ/L5P8UaCJ876b0ua+cJ3W8SqiAbPDzVkHtUlbcOE1WtG/
pE5X4w1RN+xnbhcQbgEOjW1noZKIj3p3T0tD+lKl8d7sa+0Xz6XM/amtx8aDECGUK7VChFkm64OW
ScMzaaG8oRd2SFjpRsQVYHlq59GbJQNQeLScsAVr8KPtZOw2xUsmJLlKCbbaZke0cw03rirQ5Dc1
yC84qTZ7cT1ZPmVTAXA9CBLFlNSVJ5NOtZDsmTtfY4l4UXmRHCe4uF1TOgo9Xm3+NqkBxeFsBq+Q
qcp58C1znEHEGf9MLIUGUTxroKGFBl0Hu38phkF98MrRH82i5C/cctJwJHYdNdyeMl/yuLw1WZZG
GRmHqI+z6VaA4WrwXCQQfpS6azxxe+S3VVLAj89p7Vu8tCavze1+T0o1PVRaIzYqdeewGe3Wb6Uq
bwfl5jeZqGNQq8n4aDRzfaunGTkLl8bH3GrKrasL2x8r9qtMRr5NBYWwQ5w1ezCiu9sOq7yti3za
GnMDBVNSsE3v9lCXIAwNhM7SdJV3jbvJVRufK9tIbkZTbw9NnVmPyP+iJiKVoQGMmiIeybjc4gWt
gF8TU9RWkxHGRQ30ldPIDbozuq2lUc2LMfFIcmJEWp6rnZUaPV4ABgvwdcZ2tM3xBv4l35RWOUem
XaPGUmpAhOdWFUcWB/qgYpa5IXUKGGJn8O1UD8LL7LLZxENrQ1G2UEGNjbxp2dhti7k3/Tm206Ni
ggRNSYDch4AYeKuh5uJX7URA/QLIRsHqyjeNlPmu6tyQssrY6oVtbwuVZEcbPJjnXu/HV3eWsOtE
I/uuzoQPsUZkSzJVH0HIMZz7RnMg0CGx6Hlqb0bQaF9kDNw+yFnYsdo407iZeBqMzbjPTPNWGTRy
+/YpbttbrkG5Cvi7Jm4OaAcPuxjKi3Z2R8z3MXZ3lfWrN/AsM7udIdOnIh5OTRsfWRlHZToh3Y8K
DNj8ti0B00Ldhvk8Pg8aAJOgdzKnYq/XpbfwQbfWHFbujth9lI9qa/ARh2rYmTHZN01zGnm76VVN
PBI7ESqhW0BBQnCd7iGFdjQJecqYuSnQGNfNNPWILrZNI36qskg8YsuP2B5BJmjqt5rrRG3hsKDl
ZuyNMyS5sv4xpva5nZqDjnjaI6aMxlg7Dy3KaL1zN7L6YM00ABjEgOBa8c7SwQioYK9NNd8JQfZG
po9RocyoVeKQu8N9ktc71VP06Ce3RVc/66rcoszpemziN6BUu4hihDZc/GzqAB7QKj0keolmfoAB
QCcmva7L7ieJHF7HuDcBPE7GTo/0zrzVdPZqtumJDpYV1FZ/ns0CvbWk22Wt+tBSPWAN3VZzBVA7
yBM3VBs8UVdgCdNHmxUeV/GU3WRJkT8ATFl4pqO3Ho6P6UvbvmNOY3jKIW+WORMP/EtPvBVIIlDa
em47AQYwTRApGDXLM2bjOXU7ARNqAD+jw9bKwU+p59Go3JNW2j5r6luzZO+9Pf6AAu1OAkV9qsHd
+lPCSeO964LGvWg/AMc4MM5uRyO+hXzNy8w0GgiAzb00IfeqZVvXmZUHpYybIVXnBjQ2vmyU2LRj
TX1q2Bt96r0ux2M1tkJTL24TRva1HQdx3IQMYUeXcrDaDHSpZdTQ88igNJtVw3sKHJE/N8VGm/KH
PMlfOzru54V/jtrF0ZngYkrWhkk3H9U8PhLV3NRmfVdOkwgyHV9Xagr3oOb6lJeHciIH2ZRBb0M/
pnPharXkFk1TmyKJP0YJrQJioarXcOjygKc/ZD24yFXrBGBUzHyhFdHAMyBQTa78nupQRezNsBLa
DZI5L3zgb+Wc+fCenhLyTtQCxLcgNNEKgq5uUD+U7fTClNhWOer1pY5SEUL7Oh0fxYh9LhOZe5zO
H0lNBchqWNjX+kevgxbSbQVuHcuPQeqZdNPR7rl5g9flxcjKF0HnIRA07r2RgU2YLzehzCJGsm2p
iq0z4CYHO61dN/tyAiOiMTomVk/ew3i4h1wO5qrhlE6u7rfgbvRmPX3XU1TFHYiaauPPedbJhs0t
yk16dmK1tQSKeQezGuiw0QtziAPaaciP0JbgImmYeC+hRvgroYwfINFqQuXdfFboSfZhJsqr8Akf
DHLHtnHDvtf2c13MfgNFnDfcXSoshrQBAnSKMrvYz+hUVrCSPHHvW5NCO2CuVZBoQxOpjkI0RVOd
J9wGkBgjOUgGdLBwk5OBDxWG2KCGccsLwvfVNPpUpBsgCMM6N2HLAnZmqg2xpq0oOGSjC2p4dVae
htaMrA6EXlOH6zSFjGPll3l1X0wIzVLjVOr87FRUemJcCG31RvmNqXK/b6oaHyCo9xu9DPQ83cA7
FR5rGM68eTaEGaZllp/ShKFrt8n2jV1GHRiKmdw2ItvHlQiLLMFJyoVvioXiogdDzJSV+5klR6tw
LQ9KHug+KLNnnQNHL/vayzQrSufC60v10nQ0QjNoxGipQ0TGfk8qRJz1FDgzea4A2mDzDDPSXw19
isohfSRaAzrOPA/zJW3czxGo6H13mN5aYFi9RGp3E6URsKwPTJiPwkmE52TgVTaBAxFxiIh4oTmK
LM06VYg+vTKWv4w4/ZnY5pMNjVJPGaj3p7XhuUOVes7onuPOeTbIfFpiFM/OrIi0DQIh4543WDAN
ZkuSR0dMr9w80R4E+Vpzdkt2nEGUjAx3vcvd+gjgX+FNNntriv5usFLkg60ggb5JAbc45ubWNduw
rPPDpA2TpyY+eZmeXEa9fNWzzPZkbD73U2+hSyV+TabqPBvzDhQjfmwOd5yRc5qMkOIeRoDNzLc8
d092Kd5Y44IUiFQ9GLiys63ij1hA4NiazDc086GrL2VBprRz5SrccCrbuXrvGdL4gR9uqkl61fhq
J0AlxLgbXJsfbTI/zqnaaTUwBK0YT+i13uFFeauhZ33oYcbGTe2Uga6lQW5inSe4jC7WwiLHEGwq
a7/ojD30uiEghcdVW0YQYfEHAFU7e4oYt7fMin+DOmZjahNEp6vKz7o29kA/9MH17KdkOOkO6x7B
uPicxNPkUW7ezqL8sM1mBl+WgtqaGzDRBa7C0tp8AYg3OSzAoL6azdKrNEPzSgPCmQMQpnJIg0YD
g61lQTrLtvZmbuZRYelQNJ8OZm65W6Wx01TwTapVhxwd11jyizb3G9JDGNtsAqiNhjYFq4t0mTfN
/WF21Yfe2DH8bRpZmbjYQj+XieJbVma/aq1Kfai3iRBNiJfBkfvZLu+nxvkAhu8OnOF+ErNQavVh
wDtqwt8vp59j64ajQy9i0N4gNQdB7moTV/UWh2inUtzrzdKrpQV50QUqA/2wwn3YCeee60lAcKuV
CMh6x4g9i9MIj9pdO9CQyC60HPnGIdHsObS4n4CtGUvjkPZWaMfsVNF6O85pUJtVZCUZwmIL3DEz
fHuVt8qLCYL8DuV9bXp20dgXQDHKxNMchhNTnwsVynnY2V3uFSOFOlQc4hxsyxxkkeyR4UJrS/1O
xex+4q0ZzLpCwW8snhlUwfHb3XNLcTCaeS+SpPTwpvKLab5Anb3wB9Xe1QI5gDmLPTGko2f3FBA2
MgSOQeBCgGBCI3MpHvAEvJfE8fS48ppEvRQEYQCgRunEPC1N0EutQPCtP6hRBjVikYL9pi0LugLP
YaZOIiM7q8rCxG1OZHSgwLrU5Tuv5h84DGFPiDfT0UtNecw1F7tNPD3LN24Gyp+0uxN9cdYEfp7e
jPa8T3lxsXkZimpGZkH3UlbfCDwlavUAcJGvD+PDkL3l+ps0LiWZNkKrn9rWjQSKSV3meoI92fWb
3vxs8gKLByb8AV0HpvWYdSBtciCq3HnSeDGhDwKAj1vxU8bjfaehd0CC4qaUniFOYjhp4oGlLqxm
+kv7JekrcPW8w/dBdGbeVXh86Nqj1ifbNB/2dgsEDNeQI2UEHgHJAaUHffNh5brvFJlXiRqFlDME
5D2llydLgA6BHlP9RyfNUO8Mvx3pfa/mU2PEYSFhoE3m62aB44GXv3wpyzgkibmXvAAtxEcC8PVA
mzCp71PdPtK+RQ74yZjPqDt7rEpuM8Cw3ApY1gmeU4U2Al4ouUWjDa4Q9GKXmulrKvcSNPSV4pU0
xQ3VJPYaTE/GnYW7uoDOccbxAEl2EP9C0KAdOOujpHufca8WM5oQyhmnrj9AvcbvWAw1umpDsLZQ
XvNHlkQpeEFcVBryogqF0vc5ubPaSCMcefM+IAbUH3dG/thlryWo7lwmwlym0VScDYlrgEZGbwda
8oujxGrPfaRZO1GfjPLGKvbMxS8oKyhJxT0mRcAI2s/ct6Xps9FjbwLjxACVtTp5TKxbzXTvq/a5
5RubEFTMIrd9QYut16R4SirL3U2I0r3OGkEy6ry7+d1Y9lCsLrcDIBh4Qp5UqUd2koY0k/u8P+nZ
sJcEPIDcOSjLOTZtglPVT0En2gdnQmsGrAvdBQrEJeNrb9cnToenxv1JyOChMSDMciidTGm3r3AN
kImHBX9kctrFNLuzK+syJXoU59WzYSIMYjJMsxllS+VpMboJ3A5EstreosJDROxVduenFW6Rstia
eGoU7s0gd7PWhoJP0TxMOxvcXd5k9uGIbofGCJ3kwR0+JlKF3LrU9susWwEpzoKek24/u3PACi1s
YnqjZRtqZYdGBwK+hhsVA/YDJ0bEngMYFOj9kJWp90IOyJahSU13946tDiY2IU55EmQWegX6RzBm
e7Mx7tIuCZsEusjdTTfC+8bZkcCaC0nutGGbxmzwZP1BzdzPSR7ZiM6zUkEsdwbofjiAc/mhqbv9
IHkke6S3JPU1LLLN0Bvg/sJ7wPCoNZ5lzX70FExpDpHnzKiRUBH3So6vs5Eu06g9U9NKn035feba
P+AQtkOpcd+I2ztLtYGaCB4CWeJ6jUCkWmS/00nAi5sQH8jK/kEY+LAeyz4AkO/GjOnWdcsj/htB
VKndpJXmF/qNK6ttM7QIi3F7cnFWugY9FdPrqANk/0mO4WA42JDsNymHgCClpJBdMLrxFE9JJJH0
irF7ucKD1Ia/z3TcPH3YIgwQZb7PsvqoJLi647oPKgpGoPq1qM5xkj10Vf9zjAe/cdMt00cPsiqA
Yyr0ZP0mI/q69Zc+BotXnIfIKZoBNetDFyPyhWEOFgJqJGFqflMy89hONvJ9Q1SVsO6aMgTWjuNZ
y5c4o9cmCJUbtKXPS+iNOndJA1SF3hIkHxp0LKbah0bne42VYYlr35jGMB7w/hhImPQEPEX4I6z8
WAsaMtgEQc4QVLg5XAqenpGBX5liIOA7+75V417TTC9136VpeGTObthwpr3jSTF4bRWVczGBqQer
neF5OmY0UCKNOvRE5xWuDZuAhqsdL33i7CvTfRgdtUdgfrHJU2GAyLNI9khuBaOehha7zC7Q/2h4
otWWYG/nug8d+DdNDDcgRn8qHRGVFdkx8ZjZ+KjRyrNFugOgKOh1YwGPrR8JNR8g44uGEsSn6LvT
cmdxecUBicobhBpbYtYvtr7o0KQBBItuzeQBPAg+Y+mO98RjiqHUF44p8h4MrYtODHfahbGDIl8G
BGIhoxQZgKp6N2t7o7m5nwIGDL/it85F6SJsjKPZmrtKiF9GFZJ4W+ggaYx/goLdwfq1WzYYO8Ml
YTmbgZ1hwzS1jYcRtJzSa2kcOFoXcPvYcEB6ezYgdKy2AoeA5s9W18F6wGkJ12PNb1pMgngALULd
HguahlWLSIwiy2DvFDZLZgIXCcSZyRPLNtAK8RNcl/ifJdijZ8gIzKrCO+tXgjhDh9siyAzgbb6P
zerFAP1NHE8vJnM2ifvIRwetTvq7lrZ7aaaR0y1ZqSddwp3O80FquLnGcadPzYZmPBI47VmFVtmc
dFtjdOHfTTyNs4q+tEl1yqV2LGQ/4n3d/kIZeTfGjQoVQwtK05n3cmp+gxsixjOxOEE9EIEVHtBQ
lv2V69YTsep7hw6XJMZsJ2e4BUL7AQQo9wSM827Nfmq1cY/GgQ65xccujXjfRsw5JXp36eg96O2C
pLo1nZcSV4pqXm0D0lcGD2Kj3CUJbjnC8F4Hf6mF03VqmAsGOe1GH2HkjbXpUxYlvNxO6ncXs0Ai
iyqczLdjpBYgJoM0slO+i34O+SBCB/+07MEbcDe4mpdaP9PYjBL7teuHLXVPFI/tGZdbhvZMzfnd
Yj2Br3aF9CjuYJpKlLelr1cQMU7IHrk2r5PbsacbanR7RrWNkAppt1u7T3+gDdMrtBwoY1hOnW8B
0Ua2vONbSqfpZCYN0ksNqM/rVzaeYci7ep4Dm2lRMWyHVgvG+TVDzSrXu6ifn1mOHJfNN0gC7Khk
W5q8OCzeT2V3WCRm8k56uqj8yXU2efGzh6iHk0NtKXW2AKSfNXCCebM9Xng6P8xQh+kpjmC+T83q
bIkZ3vBh0Y2h9JyhnqH6D8gCsxHXGjKTUODzkylKZLvN8wastVAQUUDdD93WzQ1PJ3cmwunCRONQ
ddOMFycBt13+I1bUcxioX/unVAKT1l8yvOMFFjbL9iRHKqO4g0l7GeBkS/DBZ5Q45DM3W1+hut6S
oOvwgnECK92WYJtDCrISyAqgzZ08WEgHxdl4QG7Da018gfqoAHel8+9KjBtNAYM38x+tjZYA7gS5
pQXAP4Qlh/ZsQVrEEGo36va2J+eqPHPnYSjFpuqfY7RAyy7xGjxi7EdbJH4nUr+PN47G3ganRneh
Ec4JkkSLYr3EGxeJKG4f3P7J5PI0QWX2vzi7tuZIcSz9Vzb6nVkJBIKImXmABPJip52+u14IV5XN
RYirAMGv3y9dPVOubG/l7HZ0dITbFyVCOjo657ukbol2M6AsKM/6vF4Tc4qB6Ql7JNA5m+I8V1tj
HIOkKAYfqJtIte5NMvWXrdTIKt06TsosgtXcxnbJbYkGnVlUa+EYN4lTxxJ9Ej/rp8tOVjeTlNIv
poz4sI2OO9Ij3lEWZDbKigsNDSJpUDVsh0pmSKtha3vaRJVgcGDFx/rIShAZLSvqMhSl1WJ3QdnK
u8RGpE4Ve4M7dLYRLVtVUt1bBVxPpTtfuHpWKzR+jLjndphPuCO64rvpzbfdMF2gcxeMhKLa2W5t
Knc1QYMLCkeG/D7kElY6ZdTQeLKH2wY2hFb5Ja07BGIZmPOdW/bhTMd9K4oHKfUNouYKOwu1ou4p
lcVuSaebTA7buqa41L4ubbc2h/LOUQneWTHFNpoC41JEvQNfxawNpt5DARXpmpJu7Cn0yasGZ7TR
CXSOXPrUEfNq0mWMa+AVOiwXqN5GFu48pDP8JoEnMUNiCWYJpG0hdQ3j5wjeOcGo0x2k0m91XmZx
OveXENwGjsH56vQ1Og/W22QmAcXubZCyKfU2Fz3KWk5ca7kpTFTBxHAxpM4lWdjKEcVFPoEXXsu4
0SOwpMaD1v2x6lv6GS+u7YTH5txsnT6NIHvjL2O9TdgcSrcOE5TmKMGLsSDtpAI77+5MMQbpSPHj
LpKXKSgrFeKCu+r4s+y7zZyh+UfdFc+6tYvbU98BSEma5tqc27B0HcTc19oot6m0H6ZaRC0e3Wi1
n+r2ap65nxXuUzE+TPkY8WJZD3qMj6f8VMm41VNYU6i+SABwTB61NhS0qyJcPO+WUGw8tH8dXHKz
MY9KUQeJrgIClZgUacyQLg0qx+ba6rGReiciTHxXXgpD4gRPf43zGL3E6WLw0Dui/V7MaI+mO9nx
VeP10ChCcmCC02/mcZYtW5fk15qVMdLBEHL1fomimDfnUW94QVekFwkfIkZRDlroDvX5VKHllCVx
Xld7x3N2mQm2jpncLJXeAziFnAQvjDVDIMW8tnUS1uy1acF4V+3aAw13QL2LdXJPmuyrJRQuYM2u
supDm3uhdCCP2bIgFSyEVd5TYuF9DHQziXzbafQlUwkZgP4O6oookJorAhJxJQ80t9aUIHuTOb8b
ZkxOWm6NATKPxyfniU9xY+K8WvHKC5R6sAx012jYNC5ebwM2abaCiNHeO7I1uwUpgxd19RRPBfCr
pMOah5qtWg7l8gBP4XWCWMRaEXkD6uSdeZdIFM6tFH3pN9rmgS55TAVatTOPLBzUfMy2slSx2ac3
Q2dH1ih3bkGePGvaNrK64t1kBDnhcY06M1fAGMhpBxrvhUzQ4iTeRWOgUp7Q2BjwDtgce5qtTQ2/
mC791g4M4tJoDKVVua05agpdiVpEt51y3Amcxre4CAtz3NUoKbfEXo26uYElzAVdugj9+cCU4tLj
U1jM8z0V7dVCk6jS1r5xAOxHl3+NQLkD4OmFNQLKVWgk2UasZBbo5UuG5hVcb5G4P9odjVSuV5PA
+vScOlQMCT13o4U6F0qWj5zC4nksttDr2QpPPqSZAzp0ZV4SyJA2kxMvA9Bo2g3JWF2OhXdwLIUU
op9vkwyXiwE3pqrII6eoDgWsrDclR1KKMg/g40u97TKofRmo39aVvS1wh5oWPfkzc/ZJjRqf51zm
BeqgCksGDZwVHem6IPlT5c1fugl+J2LCXZQseNtuaNXHLPE9PVZWYC/Ww1wQdCfnazEVXyENf2cO
1hCQpnuiS6H9uWsBJffUY5EkSAR02gRG6fFdWebuCkVtGsCK/KV02odFWugLGHTvVKgayg7lnzZP
NtVsbh3tbknWPmG5XaO0uXUydXCMLHAM+wradMjsW+OpEsNbY6fPaVJeOoPqfVaA+9Bx25+WrEUR
133R5vSIxvkr3lTn1wum1KlueJNtC9kQX5es8YvRNNZGSp+rZrxvFC72wJbMKGLN92Ks92nZ5YGB
hYqyQPmSw14xWnLSxKSslzjPpsvKYt0e1m4IuI1+XKSxTifxYMv0phUK/aQUN7faeNZL7kDYvIAq
yzS8gqfc+POIHuNEUCOsnAdDFJts1m8omno+nGFvuhwdjE7YK5SuWkxM1aCOSCtfErpeWIugQdBk
aw0kAXR0AQ0ZasfX0pQry1sgINSoNGqW+rK2UFhi2XJAbeVpYB7KOJWbriow93xjJF8VnBqjpHQe
8Y43TkM21WKVyMG9NMhzdA/o0G8Z8L1rjkumboBJGptkTwpjM9vzEqtGbHK3WnWaX6eQcwuWtjB9
Ibzv6HC1Pq5agB13xaZVhrvWEv+L2w3c22YUbmyc8n5fGrdz6+pLWkCknACeErigIYWALr0JC30q
xsXgLyWKES1XuH5T9MWhg3i7mG7hU4NOey+rnhDWHicLahp17tzjgKJrq1i+eqSTfrLUbjhI91vZ
FQc0Kq/ArZz9SU5kzcxsp5IGZcikSn1RLAee4pk8lBdbIVVIGySmmFO9Thod6x77hOES3VoE7ULH
mv1RqQJcOXbjyf5ZpE6JNmrOw6Xo0HZ2gVPIGFpMqeVaq5akV+iESjTDGyh/oNcHs7lrAP+QrmKN
++XYXaWyEgFYIgactpLHzEKZkLSaA0dRPOmU3LWz+9KkngiWETbIQgBYw5OJoT6JxDHprZvEttDX
NtLVOIomMIlGPsmcF7Lk95QXIoAscx6kmYTwvsXRH8HcACfggrsvyidWsTzICHJtkPprzAk3A3NJ
X+En3AedMWzGqkUTr6q+Gz3fU3sq/MZEW70qqIeapDX4k2lYeE12iUYyLqt6GV9I495IE6L3jYNd
3rddgkYD5NxMF8CRFjsNJtS4B/Y3VkIxjIQB34iOklHGEgiETW1nDFcV3HiB5bJ8U0I9aSElzsNk
tDdswmJY0HfbuBRckjyn5GCN5rxRivOYGByLqTA4cCFpi/2OuX52y2OqVtRqQ6A5iipj70yvgvQT
7FxoGcMzvQko75Z5ZdRe/0X0+BrrE2Qruzc2Lm+nSFD4bDhmZjwMWdKEPQRyN97Aitg2swdXmOTa
tmsTFVwcf7UGWDU0B9wElqrMd5ORjsKHI1IeSyQ1MeJf96CqadjRpa0uZp65t0pzK6Jtkz70VLjB
QlOoY/V4vqITZcAKxOFiKsdD0VXJlZsVaFZJ0161uWvAWBqZ0WzT3KdlYiO+VLhzGDNFQ9gdN0Xh
wWcKrnvrTGX5bZdIGiW4ssZc2eiE5PUSUmvAxanzcPciVrqBkL+zHSlYCsDZo22hW7ntiPaw+x20
ighvL3tbY281LmpfvTQiXE6reHBLsUVQNi+GbKmjxGU9tLwtGudDN8dTZ7K4T+0ZIcZ2N7q3q8u2
67IY7kCw98gSuS41Wl9Tou01ps7aZWWvD10ztAE6Cu1mguSy78yUhLOlDKTqHspv7tDAH7JO9JXi
g1zpLCNPBe/o5YAeM7Y6YMJVZrghmgvOg4OAumlrZYQzwC2YLVV1+2kZu/1CveGigCd1XJOljAVS
0whTO2OZz/VVwehXYjgN9mU9IdPE6nCdGdgjbQHuD42Zy25u+QVCuXeBlKdBFwINl44jrJm6d7FO
Jv3gZpOza5nXIioYqokTp1s2I5sp84lroN2A+UZrtmtX1DCmV2D7sm8dY/N+hh/3oeBquJkYR0oz
t1q8DpUB4wGPDKvcqOSLXES7zXq3Vcg8FM79oratg6sMeehAZ8fNbup6nw8uVBFqZntoGBkMzWGU
zkZ3ydeGafc7yBnA0ZOoEt0MjarI7WiW6GBNfadugPxcmD9APBZgQ2BDYnSjqsdWGApR2C5C1GzU
nekKDseHzMoul9KrrxmKURHKZbBdLFuxFTkp0D9B6vBYmam+yHUuLyawDeKFIPvFmFmJyKQAq0Qu
Jb4QmmX4jLkJgF5WZAcij68Aitj3YIFmuG8nCcrBw4wNz1I9vbo1QZUBO4ejz42N9iyYQPtHwJbz
frAhWQJr9ELAkaFq9bJOO4am7ZQl051YdPEyNXiPLk1w+qRDgvqsQBMYniUs019TyzCfGy36nXJ6
im6CUyN+NGN761oLfmHSM3oGQ7vgLOTwbdqBu66qECuWCsBKPXfPqsnY9QJXm7BG9+rG9UDCQ2EL
XfeVyTqn39hcFntP6xF3W+pV63YwNOrVk202QUEmB62ORHlHYI1LkJYWyM4RwK306wKGdRnmynIg
Q9IAubByzdLc1Z5rTvB5oSiA9sKb0lUB/OA9IEUoFOtGJBAnpVZjxouaHfRzvBy4wHSu8dlEBpqE
m2RANqZUlDc9UnwouDeu6zylBCMjWaxwc2U0H19U1ZC3iuTIRExaAGsjqeL2dY0Y2gQ1sKU43Ahg
OvACQ5Fkl7nj9GJL6sJJo2Wtuk552QKZkdmjF7l2sbSXqVa4SuEVPx2RnzBAKMwMxUu7plVgoJRI
UWEdYcA1FlYjwKlykNoYCUEvb7bd+X7RTSNhFW7rN62dulplYoEYkK0psjGIhACnauoJPuZzbRUA
5Ca4D3JtoyAiO8MeQmkMabVqiAH+pYsX6NvEbEokA7KCg2RRlrfYcTlbAZHKzc3AuVougaxzgUOf
FTraYdsbZTSlonrwONKaaKR5H0Oda4jRiUSvbLLRkVhn7uwwH92+ZL5qe0SAQLDSvV5gRRvlpB7u
Oml1yVqKSmM7tgXaxkNGNp1rQJrS6cbvo1cr6o9wgwRWBEq6KOUpCiI/V9berZXtBTAXE9eFQEll
YYoHnVXrDXh7MiKk8d6ISvsGQDfwAJieECQsb253hSXaS555IHKU8OfEdTKzbkcP3ZEWKCTwNRX1
Yp6PZJ3haL0RoqjkWrVDeeFNXKiQFRpIZjqhyiAMYOhxmwbErMwy1FVcOpCgZHQ4MDjrRXxaJCzU
BkliL+l5UC99+1gsHu60XVbsihKOBArt652XjOjaTVgKNkMB1RNiigH4qv2lSCE2BIfuBwVwg5/P
c7ljfbZs+rmYDhbL3c1k1BaKVmZ2Q0sjWadpPQFD2+EQlr14oHO5xFriAMp5ZcGCEY2Ims7pRqBX
uqMa+w1+Kig7cHTvrBL4yzoZvDddjWpLUHiOcfs3AgAwNPox0wIwrcrWQOOgmtNa7QGxFZ6V89TF
HoJ2LEoIQTs1ahB9VRohV476KnrGYM8jR/uQmAaNFgGth2wwNRrKbhOmCiqkJsWFQqWNtyPLILbJ
VCQhalPVrdQIPiNhacA6FCYzVOCiIoPldJFMX8yyBW6pNsnKmm0d56ND0cvu5UoQ9AcNCwbwBUoV
7gRIb6mYvSv4ZF4pYabfF96WhT8NY3dPuAQ3AFhUN6hlihDam8O24aS+SzqFi27JdbeabGt+rhBF
N+aSc7CsBNq/E0RCvnLZlM8QwENPJsHToimjo3os4S6sHdt7hhSg5YS1mVTfRurNq6QmIm5dBX8O
uyFB1tvokuZuV7y2qZddJW3d71PG7StTEGwL6GlIiMhkSLxHWQAFo5xsqI5boO1RYpy7+0W4DRBz
wlEC7ZMUBao+t9QLk6R4bLDpMH0pCIpA6uTInceudUJSYRDUCtROgFSAm2ORfDWVA0xsh8QZF5x+
46BceNurCgG3tMfvkILXd0ZLEJcFG6eoq8AZSBf0LLw6s9dpbbqX6Wh6qW9afLl0l7lFv92dxRMt
xv4GHGXeBQtPkQHVDo5AAOX5FaCO9dModR6ztJ3glDL3h9ybCAAPE6zoAUHZl0jnH8CNQHDs7eKL
pb3ikA9Ze2Oj23jh1dOo/M4g7DqrPeNLXY0mwBlZYcBgWjsUSgWqQhWfok72NckZYNoa+cY3J+fm
9ywtx0hXPWqPwL5Eleeqfd9V7S3tM7UDxHDZjjmsN9E8movdNIojIr9Yv7N9/vsXo6H+n3/H19/q
Zu7yNFMnX/7zqnmtboH+fVWXL83fj7/67x/9569f4jf//MurF/XyyxdomOVqPgyv3Xzz2g+leh8z
fa2PP/mffvO/Xt//yt3cvP7jj5fvMq9Wea+6/Jv6489vbb7/4w8TxRMQhv774wh/fnv/IvGb169d
9SK/Dt/qT37t9aVX//jDML2/WagqwLnAhhg/el5g60yv799i9G/AZcFZk8H7Hb7GIFlVdaeyf/xB
/uZBLAQEn6PfmQOlo6MaWl8Px+8Z3t+YCxcBDzc89ELhiuD+8a9PeP2DmPlj4jEnf3790QCKnmjC
MiSjnuUQgj8Km0PQmH5lE3liKSuR8ScjcXD7XwhBgQfZOccKDFxRbvqGPMyA8LSLuRPgAn2YsM+G
PyFPQaidEJM7JoHTGLMt74TmOCRDMy85PRwN9CbHB8YtUDu0qgIW9aA7wyY+KM/b9xxFLj6QVk9G
ha/Erw9tU7Nv2ok/sVjcWGtnU/rAi0RAfEbndAzfNbB+GcqGRBOOZ9BGTczvKWu8qLq5AqvoUFwM
IQcXXl2g4QslRRdugfIS/baNt52uLMjqQW33zOye0PhgTPjr2Cfv9piMKjXwJ6RbwgdS87GS2Rk+
2qkIh0Php+Y5KOcQF4sVWlG/TiUdLKPq8XzJJY3kGuLMoFD3q+IGiD4fiWrw+/Xy/mY+TOeP4TgQ
Uy5nkHI6VVgyzCHzCIZrQzc2w/4FR+WK74/yKd4NNNijEQ5U8pLG9tYO1L2O5ZWM0gidVAiyk/U5
d9dT8ifW7dHyl0GHzMU0YAH/+vQzmqB8EQXqn2/9iyGj4VBG7nXT+Ueow7P9sHzpWp+kZ+iZR9ri
x0k4jupZUIyGJT30i8wTeqZAuZ97PQHscBiudIfyoemZAYoFtyVdrqia49/P+sk6wlN6x1CDaAUz
dwSmk6esJWqKzViiqpY15Cavs0Ov3OwMIfRUAfLHKLB7taDUAK9hdqJMU3sJTS0Ho3SrCGQPI3lm
IbDtqQ9S3aqYzRtt3KIiF6JGdc5R+dMH/DD0CaUSrPihbpPjA3oACkAFsglV45xTh6MnYef9CW1c
raAPhnhnkhPOK5D9tTkYNnKUC3cLOBddi3iEfIo5BuV539fjh/51lWBBfhjthPzaDHbLWw+jHfWZ
9cVivo9nxdkaULT/YC98+nSQPcO2hEYGrJx/3Qs2arBuxjHe0ThS36ahAV1v1Jtv/gPlwXNjnczk
KAWySIaxgBBZd9RHi3ClwhlYFb+Lz6k2npxR76/NsaAmhJgDm6BTl1fhSNduHaSEOTcSmB7XxxJ/
26wV/omroWjOaCednsk/BmSEugz9etexThjFuTuQxWsxoGGZh1rPzx3uh6uGZxe1sYRFD4iGXIBv
oflaZea5iP7X6OKBVgy403tUt+yTdWNwVCGoQibdhyQDXMy+ASOqTW7tqIwE9KkkiEXt2B7RySPq
6D47K8FLz32EkwlwFlkXWuMjmHEPds8CECAkYcsoW32bvrV3rL5qoAkcQhIbDru/j3Wn+pLHycfj
2yaHmMVx95zkBp3VdBN4EWAqrKbQ1ffoScQcroZgO/fQd6r26NA38bmT5D1mn+zWj8PaxzztA6kf
JAO+AFr2Y1h9UXvEH5l+sVbLmq1QC5DsEQgAuWFRvalCIGgjcY0OLl3n+epexefUzv9yrv+YBveo
i8bAvjuVrWOsr8wCRmW+c2k/lY3fQpQYfOgn95t5wdZ51J5b9J+EK0zAzwFPEollFqJtBwyoVs2m
+j7EMobVLsiq/lHa49yePgajv073z9FOgtVoLJPLQOPw6wwVd6MqABall2WHCtKZ9XQ8HH830kmo
qieWuM6I54Ly/4q8q2hnt6OPWnFUheTxnPDaZ4fML/N4sn1db0F/Q+HJyo28qaJx/W0Jmv0I9apz
ydj/sk1/TuLJNpXdQHiX4tEQKd7URb6G+MVWBs4mWS9BuUdr7VbeVsE5/ZDjn/3LjEJeBfcq6uBe
dbJVRAvmqQSdEBwKEKWTRNzpTH4zZAZycNWtlOi8YEEB7vcv8tMV82HUk/QEaMm6Qt0VxynIy4AF
mP0RcM5RnENLSKx+P5j1yQFn0w+jnWQkfTYIECDxjFOAStISgc1E7SJioV4f104JjyHvrVibkdYv
9QbI1RsSeTEDyHY9XeTPw1W7aaO8gVXYuZ3z+QLDrFOHw5IPr+HXSFV6AEXLBMG52HQbGY7rdjWG
aSCjKjirCv75NPwc62SbeoC6jFU2oBpTbJK4iaAREAxuTCII7EVntRk/PXY+PNnJVp0WRZ2a48la
ME4CJh7pEFj1c99ce92aW4HYey0iIXi172cR0Dc+SuVA44MrV2fhDLtbtBL+9ME5d0J8uv4gBIQq
AoGrvXmyr52WVllNkifwXz12VZdfyunu94vu0331YYST7WwZyOtSjKDA9mgSgK7ssCJ3aAEAv3Bn
d/e/H+3c85ycs5auLUdo48lwVTgMl8QBxWZ++/0Yx7/xl0jx84lOM7e+T1JvtJMnLJ7tDx3sbH0+
G/0kP7Rx4frXm3nfyx+OblWXTp0NBkhiTcDVBsbEPkNPPsu2v3+az3feh4FOgoKk1dJNJH0esrl6
5E3ZxrZCbZWhtDWBPU/dG6vI01Vv1nhnYBB74FssEG7o0bw/ozb/eX7w78/C3tOoDw8NgkTvTQJy
ESyW+7JfNZFeAwUP1HKAuhS8Ss4VM04FBX8kZh9GPNmduVdKNCPaY0icwkGvJGJhEyZXuGIc/fnO
7bffv1XcqH8Nc2idzS0ET47xvnvSI0CtqIj11osNGPfv3yv7NPX58GSnG69TQw1O+DH1cQE1vtJq
Y7nfXPmYojK+oHDNM+AvgHCRvoC4VB7MUbMv16N5aQDqtEbhTkB+Cm2wWz1+bRYfGeoIAIADkhP+
vabotrzlTwZUr+X1eGAMCdx5N8Mzq5O9a4h+WBHFkKjZtPB+WAxMdZhsYHOwSvxqC4XSc0nVp5H6
54y9V90+jCXcFtYGULdB5kEj7Ikb9nCcGR70F4o983ItHYZu3abwO6jCnTuWjifcX8IKirAOij64
yZ+aRgMZgnZDDmunxfaJd0/kdGZFfFJXwiXkwwjHpPLD83GH0LaWyRPZooFxyMMJSfHbcTa7YFrX
ERAa85mM4/Pt9WHIk2M9Q9vRmMrkqbw4ynXKMA29vfcFYiLIHOvH36/4T2P/h7GO3//weLXBe/TO
kyeAX/w0WbMrsCh+P8KpYu2PaPFhiJNoYcweNqoAYvmCbbOgjLAlNjT64Yab4zqX7drNcLdcpqtz
6em5mTwtifY2ZE+87j1Q0cgxbv8VGo/yDdb2/PnzHmt/sx69k+nsvAKaTscBzXh6KIEjKIYdFA+q
CO8QJoSdAxyEDVDLf3JPPPMqvZN5nicwB3KNsdE7DBvwOTILsgArvX6PUhIiCAdRgDm/VvE5zddz
u8Q7CdE5NHZKuWDs41XdYA/HqzryQ6CoVtaburEgBXB+0E+zpJ8LyzsJ1hXqgqoGMRcPrC40C+Rs
+WVvhO5LH6MI5UOO5aYpN45xX5s67q/O37s+PZmgtElgI8084pzcf2y7hRfZwp8qWq80IDPQn1ol
GehBwPz8fhedG+nkzpNUS+LMnD/ZFigDxn4kHKTFbLWY1pmAfm6g4wn5ISBUwFUtY+o+uT04ClCT
c7VPnBsLRMvfP9Dnq/Xn1J3EVVrO1Op770m0bw6DaNedKw6/H+Gz4h1C97+HOC2WF2ULAZGs+ZEY
HasYQ1TtEbKD/98h+GGkk4hdk3JwEreGVk9U7yscuejAeAFfJxsw5YGHX9WwVTTe2Prsxju+jr8G
nJ/PeBJwSNuqqjIwcrEZYMB3zPyOflygwa+gwXrmnX0e3tDv4BgQjR9y8tLsHjJ0EHd7OuZ9R5n3
gfnG+9Ur8eG0uxK3SXh2bj9dKD/HtE5uJ0baQoyqxlvUURJD7+7h2ItwVnM0QD0G6BAIMRur/0/K
CXoMvChMUCG4cxJLO+WqnLfwPYFsU/voatoBWaXtLRIOFrpLf8465LM8Bi1XEH7Rm4YHxsl4E2is
Xb8kT5yF/VgDaf1/1Bl/P4Q/DnASoC3DKYrOTJ5saAJr59kwujNr47M88OcAHjkZYJloWTBIB0JM
CNI5NJyMK1oD/nmYF+9MiPo0v/041kngt52CWUmCsazyDm4bsGYD950G+TjcpnW1syd+7VQqYNaD
De28c1Hl/eX/sufgUgEMErpjno02snXckx9D5FDCuUiBGjsWpi2iMWUK+O50BrwHEoDN10p27bfa
yxTIxtXAX8y+zXt/6Z3mWQPUCuaOCW0J/Bet4BQaiCvAjwGdR2cDWvfW4NzN7aBpqJLctPwmXcTB
4F3DV1lC0p3qbcC/7WMHdOUkDr+G4I2GXr2iwBeW1AImDVoEjO3avCm+t3VS9uDW8Okugz1N7BSL
aQalR42jPAPIK36DFsM6LVMJiHU5Ok/AG9tvSz3BQ0o2kLyZqSZT2CVpRkPBJ1Vvc8vKoCKU4HNy
vdwBP2NDYaGYRwZcVw/yIkCJ06WdMms/4HrwTpEoXhaoZEqIk1ET6C3SV1fAAuoHq7dkfWkB6lRC
gC+dIO+jQW+ZAbi/oKWTxoYEySBk2gaUPyv1eHCdFMCtCpOerIwqJda6y5ej7rQE152O1gSGHIEW
kAKcEh6UZJ5deNeZ3fUCWNATYB/gHS+JyaHYYc+3hV2rYYXuXLWfyHRUw28G8t1So0kgZaFBqs0b
0JdCNnrpQ8pccZNCyk9APsUywINEMxb4jFluDDXRLXHs6a7J5g64sNFJgp7z9iZrhvzKNprau1Y2
m3lgyKF5SGw+vFJrpBc2ZF6/5mPaIQWfsWh5C3JF1mUgOUMk9CgYQJw3QIkbXDqHxO6uetEY13k3
lZfCIOR7lbWgmXhLA/lRYQDmvThVsnNsXd3US8kBQ6tzMFVHyCOu4DIIdoYBoO0B3nX5NVTGjpw9
IdmLnQriV/DhWrmG4a56bpbP1gSD3NGwd5WnqpWycgDEQTC3XgFPJ9+y3vG2VVN4saXbChGlwOXW
Auoe5DgbDOTc8aBJYPXIeOGCFtTJCO7eAlT8zpjlUbgI4ukHu1fyGYB9d28NRvN1rCgu0e5kgpWl
xrEKdKrpgfdc7sCusbFyGK3uG9CzbzsxYtm7IveejRZCFS2vnTUaeKBGT5oZvmXnuIQDIQxVC6Hz
gwOwNbjMnF5jV5XrXBQOonuXefDqSLsrmYs7BW49GPFtC+8rZY5QGgGfk0aWN5XPgKmxPdyv86fR
gRQnzQS/qhob9CHAJfFcQs9HxrcD4ptVr62Geau6hWxc1BVNszcgqnzJyYRWkgN0egTM/xhkC6T2
HTHiBPMyzvzRImrNWIOei7adCJhAlLUbqCpDH6BOYFIsgeMbgOx9Th0CXbscOqi31kj6W6+b5tXM
xvGyX1gPYl+O2qeLgCxAWIIHVVpDXOZIXYM4D3UvzdFeiD9XYBD7DPpWEkEAUkmpRHexZ1N50fUO
YIO8hDofJCH187D0Gmw8gRO+4TKWzBbXusmS50lyFglXc3AaWxgNT0m/pbARC4BGhORxZ0BRlIkm
ZT6QTR6048DMC8vadva8c4fVYAsPQVxBamWBHga0ogj0K3iDrTPT8lnbVQ64s6vJcyryMbQMVVx6
aWu/CjNx7zKvAvrPyOQ4+YBpGRedHhcPWhjU+wK5cQOiBJw3jwCnghcMBkW+AofWep5RSxh9QEX6
S50u7X7qofejane+FOYItXqPVunGBRj53suJGWeqhYlyCWW0Fp+0TbcMIpShSzrbXYGcYQMKjQrB
18aNCoSu+0anvoK4khTmrlNdG8I+6XsPdSwLomBNZUDLSAQOKb6mIEm20KuywJQoTEieOdP9Mpd7
OUYtsCReiutTBqGkJTRAtyWIj2xcIJeWWW+GDdGXxgWFv0tB1Oho2DuIeC2UQKDF39/a4suUtluL
yQuP52GZeq9GiSsoVhLl3w0LwEjIBu5KOVyU9I4JVDI6+sBxg8J28kkGaBQ4ZNByAmzT3WbtdOVB
aXBh6HUP2MiLe8D6vShT67Hpuy3QKhuVwfbe4xc4+GKVOlBKyA4N9AV4lQQD2K9FBpsFGwpJcm24
WcTcLyw3LiV4sk6/7xRIdzqL0qa4Kq3prk8eiYFO65B/odP/UHdeSXJbUbadSk8ACnjzmwDSZ3lD
1g+iHOGBC2/m9EbxJvYWKOmJlWSzWt1f/SGFQqISCSSAe+45e6/9GOQ8U5rs5dJX/DXuRJNiit9L
LKimhIg/ejCGCX9W7kbia6Yqz2aeAnJUoGpdtOalZR16KA0tHmotcjV+nKR6zQzuyjF56IiA9KUR
MLBhkJVj6i/dnKA+jvyyqrzAkbyBBJjIDL+JVOA5xHyuagHAAJBn7tz2NzWZR55l54rfJd1biax7
nePFL+p6O6MJrhf7GDvCen6Z63GbRdI2U3Tfma9a56FGv9MW+kqHnxKqwVvSy/mKTvLRmaVXuxUX
sZo80EmIfUfWfYQepHsNthbjW9Clp0YQwdOiyIGZKl+NVkxsljkgPAY4sk4y+14W1nXN/k2Ja3ds
cKRksm/oxjGXy9sAfi3Kfcw/5bUR3/WGtrEdoHlafiMi3eug9zQgWLsidyswE2oKlMDEDkc9fKmp
IXikDsem+mBU+nEaoJvVneAyFXsyEj1LLXYY3qDbTTshGW/GiDGTiI0rmoQrDTuvviBQhulSmbpt
2nPvjEPqlo3y3sT4lvoR76T4ptT5tWw0u6RSJa6KBgO6MdyKVBQ4x1l1kYXF25RM6QZUoqeGwtgP
mQ7WotuJHsuSlFfNF1T/iq8P0RPL9rDKBk08Y327ihvnKkTLABt4bSQ9pyXkEV5f580hWwxKSlvq
DE9ERb01nFrZjCDlD/Mc6A+DFR3MuD5YEOEmhPRaae5DVcEvJ4tmrSStvkrUyb6f8j56nTBPbQsM
Ei5Mm/c6jmmKqpXwCkuj1SZrklf3seXOhh5R+kWcayi0g5SVKWsI2/qiqux7GNj62kCidVnXarRC
+KejG3bcwkrB3w1NvlUB+O1L+IYuaMjMHeYUu7phsIaYlgtMiSRsPdhbgwYDo4p2Gt48rOTtSw7+
pBPgyFuxlC+8oXQJzFrPKr2JjUDnFTwZVyMcmbWs2W+yGJzjd8ufPsWAtpqhTFYgVsaX71YcTiei
QLHnbC+DtisVuqKJliEjbS39WE1m8Fzq8wznu9CuNLZTQH1siXnINCZ3XGn1qw1v3uq7da5o07os
Or8bDHk/hA51lmEUl7nal7sBf6vm2kE+r0c97Tf2GEPLVASNEJ0nwbVF377UtQNkG4et6sdjWuwY
Jma7UWlaN3ewDliTMQMMU8yXqQUjFgVK745dPB2zBljFKmxq+Zq2nQ7aLcHxsHLkUr9P2zSie1Y6
x7Sr+FubMfoM+XdNJwPNKNUoKtD2A85Ix9LelFqDZmgYA/XrgOYe72ghir3cCeGnemFveihCF+rQ
NNvaCtV1qXcOYvsUixV6968afCXPkSs5P0TwlwFDRvoOPxt9hLG26nsA9tXXqO6y3DOx88orRQUk
EVYaq4tSxi/tVMOdaBVF2WMlsTcdIHcBlGkSa7TM4fUYt/NWitvMx0dsE5xuzPa9auXtTZ8NxQUV
ubLNKxWVbBibNU46LSR+L5+nCE/P1BlUYfL4ZSij+KKHXdysTVGEe1zb5TdVYEkNQH/G2Krn8Y4k
acCR7aytmxQGpaEETrsLJ9S52MpDcYknUXko8QG+17iyyhV74wXqqcnhe2+roH9tKT3OcSrtIroR
t0NVVrAMCSLc4NeWDljNtWPYNc5D3DfVFc4GbSNT7j6r5qg/mFYZPDRpVr9gWK6yVQMdZ1pRdaeH
olSCQwfMd9eASKAw0PPOx64Og1ELYVe0cdJ9LTLd+crdxdi/lmAjVIG80ROhssLn3YQxcm5hHOJx
uU7nILxs5Exa25JSntjNV5TQFX9SbnAyFYN1oFGYH3KlZjciNNUlLQM7Of64BDSKOjpQOgQvx2bQ
aB8apHmRYtD2MB7LORXGJV/K9PrKCe6LtK52qtVVPigFyJzV0KIRn5OI2qzItqgzkxunEc1xmEA8
ZVFpHHpJD/k4pcHrZWQJDsnYzvaYY7tX2KNWuglKTX6h50BkRNPGMQgsZXltqcV0YEUc+K2qLv4S
y9W8xzNbsbEB6efh9+zeKisjlC2dhtCPu7C7mUZ2n1skgYYr8k69z+tJvFaGDs5Hl6vuImw1wNAQ
BK8rSeV4WfvKxxZPgRxMd3YTFs+ksFlepScWyAu2Lm5LH4+iQ5jHGlSjverkFE9t2M79vQSK6HIM
dSD5nYUDizfjKlH0FnKJoiZfdCUyAR23bIxLcywN9ke9+WK3oXREc2TvJGk2tFUbparXiLTw4Bba
R7kt9T24U+Z9nQn/3+fFk133oMrXDBPSa0IDgsthgpFRAzHdKCC6H/EeKDf4rW1/FoF0MQSOfmFM
jXNj1lrwWHQq3wB4lIMqhq6FK8lTt89BjL+nZWqsp0bv7mOzF1tHROFJS02DXYhRuuM4N4dKlEa1
z0YFqJwdzCvBi/hgLGD4yBmKN0eaGUfGRJV9adlp3NZLwkLddTSgp1pXv7BPzTck6RVXZtkLijbV
ZgvdZkAdneGYG0p0MIizeMb5JfyyLWzfHvDjDmaW3UhlJm8blraYwcUixOWwAB+H5ls/V81bJ6qv
TWzLmyKXGuyjo3pbzK2UwRKIQZyZskp504u8nV0HZDHNjq5TqTUjE/siPLPiyOh6SRuSrPBVDltY
tI5e0gce8spTRyuHqwCbmcSAxJFewp4X9UoehUz4Ut9goFQn/b4xUsb8cTa3ruD+HnzIDsW+xCt8
QBkb4+2y8JuWetHRgdUznKOg8rCollkEjK+APUr2AHqlVcEIw9koKsT4QxSSpbCGOjxNO6vJksvQ
tPtXVZ/KBji8Gt1ZzQSeFdpwAQdwwmi7W6Twd4kdjCq6A6nsTo6kVbdjltnfDJb/q5EA53WpAY5f
2f1oq/to6IFUt0EC+12LjIbnk+vguMpoWHsrDKSHXLbj0J+kwAbH29q1zf6/z4x9AUwNI20gT9Ux
o+qBfjjih59bx4RwxgT2cgpbhPhZr++kxYi86se5o6S0mkNXJ+pNM/W8MmxdFJfZFg6DSgu3o/Ij
9MVELO/EZX9FjQnvx8mGb60x2U8QRkzQLymBK3EXH0mFTTdl2gPVJh8YtlyvXdWGLO6pp0j8jGJ5
M+hppriAF6ydUzTCx+hoXMzSDMxgnkVEglycd1T0fcW7ENv6tDIsLbkmakAYbjcmgopNNUiz5Ol4
GutU2jqh2e96oVmPpMUQhhLIA5tDlVyUJlHqfa4WkBwo3i3gXor8BAYufcq7OD2Egb6wJ2x7oyu4
8Fe5MBfMgla1rGQNDSI+pc5v1CIBIBfovD5xWqyFDu4pqZPmnoPLkNzYUmHDNtqTqVX9JqtiAtxq
KwUgMycaj0hSW/Ghj7kzi3HWvDY0Zub/M6YEbpqY4h5/tvZ1xm98RN3/Gg+yejFOgEt7vOE3kjrj
dubf2aeeh/m9JDroLtf7ziOmhB4G8IoczjGbJ5nFCsz5pF4gFbUvyhQ5VEM0DwyHPriE05096bwj
38qu4xMDoTnXLRvlpyLpij3m2fZdBOr8Wnb6QM/LaaaFrFZF/26IbSsIpjXbME1NR7Iq42H/2CRV
rKDt7ZHBxKILCOIT1yndS37tM8eOv/wXRq8fBWo/HfBcYaSPZoaB6/sBg00GemHTb6ns/ARo0KfS
uzMz0c9HO5vHqT2GycABMb8MPHHXRlC76mTwszuLATfllR9se19xnYdizk70s9Cn/9u508/f4qwT
PefdqCF+XL5F7+l4p5ZhKLIBk4nziBqQiBDRr9T59k8PUPZnL/xfeQlP8WtdNuW39qNx8KMB8X+d
45AJ1zIu/I3jMH7u/u//+dFt+Nf/8pfbUJf/0CwGwo5q4zq01GWI8Lfb0PwDox1qFVWjIcjMh3vn
L7uhpP5h6bqmYjfE46PY8vK//W03VDAjqvYydLAs2rMYvf6N3fBs4oTbUKGA5ki6SugnQSMfn09N
7xIjGWU2ccDXzQGiV/HywwW5+nMg8qOh8SfJn4klymZOiH+CU/menvbDmCTBhUxoSEgPchNuu01L
dqq0SfafqWC5Bucz0I8HOpcgNaKWHLPQdbDI6gLvLOz8TomncnKdYIKiZyis+ynL9b3eEwHStViy
A13Ai2v0yr6jAq7uJBIK71tNb1iUVYdtHMsjZWc7snaU9FuXCsEpi1VaxO22DRZAxQSBxEHbFfVf
derDOzDP7ZJkFcQvEXi81g2VgJgZfRylY6jkTrZK9S4gnGuQxpe2YGoENRv8tjvrlYlEeA7olORT
bKP5DEPrraYBflkbVb10XvIpZxZpRDdClVnnJHtiDdfmJDU2nC4+ELLKCE6wpQHdPFsjHFSLsQu5
bppop4k8MbCuTiKtuB+Z3/aJ9GjY6ogxX8mP7Ith8gMSAY3mzHH7jKS7fCL/JtsrtFM0d4I4cFdW
Uf6WqPH4NCuQFaSujau1mY/UJ0rtxHfgH4t2M0nRdEpIp/Pz0io9KOghRVcgp/U6UCbFdqPeYl80
Y1g3fPADSrgzMlUmvGbQqYVknSV+lSRwXvxE6MpTD3yZHSHp2glYQGd4nGCaPxdUmOwl9GXXrVQQ
odNxoKgPxD6o9XZXzk7wqqYWGnEnGIYnYj01d9Y6h4TSgcWW3eDCBRs2tjWh1Kma20IKQA/Wg70H
BAAcBVaWcyxnHXRp0OqPbUuL1GOYx+9eVIJqMk3t+os2sPjWYa5vnExhhzk5AsZaDrhb7nLopfmk
0CHq7WRBV/SOm2LQvKZOycCZOpoAmtFy6/g9Vw5qOmv/7Mz1l6yd7VtJtP2RngmEk2mAFEL4TL/H
tZ/fmVCeacnHfF44l+OdrmnQQwTD7OPipoXjaEsIEeGQJE808dV9VipjQYMOxMPKCKs+c1srM25K
s5C3xCaEb2Wq8wltHk9IGotehw2q8j3qMQYGnxBfc093vrouMlvZNbmdALAaOqPxjagykIc06MBp
UWjeRO4IsTz2xE9IpFry7ChRtkujqL8xGPRdADBvtspQZfdxMxcXUggwiYQ1+UA4GZRloqyOtlQL
Ot49zeiss62tHcD+tHLTbo6JCGsyIMRM7T3XQp0WhDmFoJnaj0YZD7usbqRtvRSMBr4E5ECOBpR7
mqCHSUoQ34YJQJPvw7/72piqR2cpQQnxoBqV1JI/S0RpeCVDQzlotlnZIOWpZBmW6uuhVAGuJcI4
CSIbTpXW5fdiKYBnQoM2xVIU90t5PC2FsiIqB8psXu7MpYJOg4rwg2Lur5IofWI0+8WJoI9gfFol
EYXvDK0U+uAsn+D9VNvUijt6HGWv3thj2h6GtIu+VkFOyB2rvb6bRs26KHKSGafvJX9M8+qQf98I
OJoTOIfYiBi4NCCV1K1RaQ6YD6fmiIrV6fDY42ESrgEn5Zrvajtuhuv8pY/yhiDkAHRB3Ghyve8b
mjh0RBX5Jood8DwjXIvbwtaq7lQQFqiSf6TBWKtEgjSodybQF03Qy5IP4i/dJnErTxcjBTfzFQAd
mgEY0Lai/hZ6EA97TN7ZSLlLp3rAsL8QWIfwtZfaBtyOnB0M0XVfQ1o+l7lcjKDepEZ6BZvB5zHi
VUev0COgh1mjqDdJAyl31UyydYRdNigMHNuGRDBYhddSgV14h5lgWiPZlnUo2zFvsllW5WtZy5KL
VAoh9dtcg3fwv0SHVbkg37LLDXGpx0N9mxF7B4dPCRPiOXJdfkhVqd2OjsTQ2zRhwqxaE8ye23eT
cmAe0xMT2Ec0sRIy/N7SSUuODGhHCPBNqd0VWjFc6JBpfQrG+AuwsOSe39PQXEsZyTaKp2hXjgSv
yMogTW4dGV3ryUU43slzSSoahcPWauYca0/lVI9E9kIhl0C+k2AQg/Z35LumUucdcWrhxizyIFxl
aUtCYNeF6yEW6QVZhNEtG4vx3ZpkYZB8MtpvM5Ftr1CKwR2TfLdWFFXaWWMS7vi9Z0YhgdlfGINu
rGvHMq6EXWA67ITk7LLKYnkyIrs6KaNQHlVjMB6KyCGsRQcVV7ljRTjLdV/YktjQNU02aakRhaSq
5jVzPulQzejIfZnsxdmfoezyGkjL6AB8N+MZqoZ52oreyU51n+WJX8CSvs8moJmuwlgEyD1tzM3o
qNJDUU2a7kpYX68VS6k1CMaSAebENphp2gFXJAXQSYIZfdlCiK9BHGSvUVrTMyiAUrGG5U1xovHL
Gy03EwN3SW9qN7LNTZKhb35ocBGzBEDSTF1p6FuYuWmVvxSSHu1kgpIedEdont0R4tEIpb5rha2A
9mRQszIzA74wX+o4Dioj0VKpeE9GkqRtC6nLkWpI9uVoJsTTyE60T3sVBHBlkWwUl8gn2LSTkqk1
F0oL9Z4QRJBdXSJ1J623hfjCqys/WWPcHbgdk8G1EWG4BWe6sEDrMiVWq1G/EhbSf7EHuMorEqCY
I4kpoO+BpoGYPNEHiC6IpL0VDFJ1Zq42YS2TE48ZU0jmmisG3ux/iyCqXwOFYIgVco6ROJE8WAJP
a9WltdpcWFAn23XRDXENK9eCtCnG4r01DW0fANMkJxM5pzdK2szOHrZt6cFAjaEANZ24izVHaz0U
NeC7rHkeXhzJMp9AqMT3s1PXt1ZmNUcz4Z3KTDlg6NfNyLK4Au2Xto/JaYTTsVy4bgQLK+cVeO7a
EmtgZ7Da82k4BbDl7rtBiKs2a8DuzHwY7+7UOoRM3T2lq5twZUGivCsnq6vXvTCyFyXvM3/KTOGs
hDwnV/lsON/4DTqX+I/x1E8jJ1FVIxeHYNN7s7H7G1JXBy/PTP0bRlLgAKLQYkC0FeyxMuI/Qsme
dKDJapNeQ2SFThuEo01FqUO14W5hoAVauNPekyIabodOrQgMmo3bOFdgILahleTrngu+tHamZkv+
iO5LasvqWNBsYgUOGQMhfxoiZ1U1zkT/M2NJ6idTeR9zfQksFo3z1kCfJIC2CsMHCrQlPsWIccyA
WWtYIIR9baUhV4TWX924Sub075keTM9cEQKzhlo6pbR20lVrG+I9zgbyRLoxkuK1qnVEG4X51OyD
TLEhGOdaem3QoHttxTy9DdVUXU1ThEmHHjQ3YR+r8jI5b0omVgGqOxqY5J9U9D79PGrJTwgC0D27
LDGIsyeGhrwj8hPBN9aT1RRuhfrlqw66fhukxMcKpw9SN5hmaQTHoCmvadARUszIjBdUrSevohja
xx69Wu+q4Mi+ZU0q3UEn4qsYpY52YpBMpnt1XwHsaqaDzOJMk50/e2/XccdYVNVE5ZqliK+c1sHx
qOGn9eikzXcdVUW05AvLAPyGKbyeIFJB2mdlvlMGi7fLFGK4Wk1jBymsn+LmIegSClXJJrRrUuLy
eqaGhsxNnXwLKc/ZBDTa+cjECEmc0trxOShLYYJkH+RTGIbAN0pZ2WS0BJddSh8/ZjUzjJXeMnL1
raInh3euU2QegxwY5LnRfj5hY6clxYsPjUlfMkxbldPCvGqA95ED1csRybpJBFbUYrBzMUfAmHsz
aW9BEDcEKsTiFAczHKVorMixybs7XHHBXk/s/InKhulkbBk9yF5RTw9j3EQX8hTqtwwl9U3h5Pjz
+pHpIWTdXo18NChQ0Dvq8pU8KXQipU6aidVq5erBHjo+XKPFN0SSQ/uLjm8De4zZd53S3EUaEV0n
HfG/mtW2j1EkNV/6KCiv7KonwcGsqq9Jx8LeUp1eFZXSAOuw4ujannPa8oHqVCe2X93FqGYTtLko
NZBJSKlxWWd6uSMsrtkJSwZtbHft9UQceOYbYzl+NWuL3XNUm8M+l82591UUNiCfFYFWI5ua7A1A
I93r0h6U0zimjMSS0YqWm8epWjhhk16RDNBaJw3K8glgIem+GUJvdZWPYyWvqrwztoWdBs+hEeub
AVkUr5KyxgHICxT+BtnXxsroY5mBjtZdsOuDfT0xya5XVp4FsUeAtH0pKuy7WxgG3yprlq+RCpQ8
407fX5PhPe/aNFdeBqGIN+Qv4n3k3Y1qQmNAoNT9NtYUXP9VXHkjGcH7UOTNJWMTm16XaBljVupB
BjN3VIM2B8wVZpsIeRwksW5aV2E1X9a20DdL0LZfTzyvjqDhGSd0bonBoEioB8KfKtM0NjYzqkMS
BwGpjRHFX6Wk5m3f5PpW4wb09ULpTr0oQeRZodhqZQsQAdmccGtdg/4r6Hsim9XHW3IZ2seZmeCb
GQbVNfPx5CQ5Sn/TIPKpeWNkDN2nAXxz2YUEY9WGsguznE2FAH2nwyM1w61jdcT+2ZFKysdEmgI6
iBVFk4L8yFI3Bsu/H5R1vVbanPQ4Xa9kf6x1dCXCGEyCwsoGaRWBzHfWRFRcCmdxm8xDeULqNm7Z
junHxtbLZxEO+b4vNLEh8E/vfK2xlEWmkW3J+ap8MzDax4yp0wXinGLXsw/iVcjdcXDUieGd1dJ3
FwnKzcQm55d2zpMEEXdTVpl6ybhd3ZDm1b8QwFhcKh3DL08v5G5cBKLG1lKc9kJn/I+eJiDQmMhn
EM8jhnWP2h3tg1GXDxLgNqKOhHplsmNCQDNGxD6MxXW3ZM0yjoG7F1RKLXhDq/qGMTqRlMNg6SSq
KD3cIcaTd8MgT3vB3Zf6xdATezB3wDtHS/ZbMQRb+JZw4oOmeQRnVlVMP5P+npjd9Ihdf1yHc0+o
r6mkb2ndFB4ZptYjKc48C6NzK6abNmjG2M1Lp3iBDjwVaxMNDCFumkKGDY93fuyTQq9WszORJtqY
Q7gOhNVvegVM+6qLA2UfZf3wgHSOKp1m/CDzZiGXe67KeJfWo46bBxguQbJpre+FlESnwdEIl25t
5JsmIgJPiumzrWwpYT45jTZToEqPs/exmWyxBszJpkAmEnxk+deWILSZnW5D/h46pKYV2R7uaHWr
qagprCk0JMomPbhv2ZRYaGXrgoQpPddGOg+lgWoDre+lpAfhMyhe0ost1SH7thT82siPCQ6tJ8x2
0hRdCvZs22wyGeJb4aQcIbnbF7LZO5cs4VIMv0SgQFHI4aBnZAjtTkxp/Y082ujRCMLUG3O79k07
WEJfzHJ6rUdSmMmEaYJbVWmktcjoPpGbfF2RlBB8NkH4SfhvgZaiZW/apqzLiGc/diiZuORBFRJV
PH6xN/VO9cW6uFxs572fFN6CovgvdNSXjvkHbffZQc+E+JJOQKSp07Qc3NEbd+RMepJLuPVe88XG
vPl9h/RnP8XZ0c5E8ya1WW0XnCJ3MhZ+1WdscVpoG99PkRec9/kpGssp/O4Uzzq/TarMcW1zivR8
COjekeDhK1scGF6ym9deeWGsTVc7DAReBdc0xbbDSVGJoN+Z++7C2Bo5F55/JnHCE/weFg6XIMg9
4Tub0hOnLJA2HbQhNs2eJD8ReYv3c76/V4/odv0/BxGf2UA/vZBn06YZymYr1VzI9AGx+g5Ez5oU
1O/3ioX8kK+SuX9NPz6AFH/sb/9sQ/j461ln7i/6pdQQpKetDIgi8zHzEq/eApLdio3xCfLiZ5P3
cizWXZw3qmEo5tkJNmOfymhoOUGmPA+aB0z3NgdZ1UEg9sDHu59hZ9SzAQGReR+OeH52CoDYVik5
u++zJZej4KcLvOE0b9ttAFV7WCFJ8ZfngmkFdliSnXhqYmMT335mx1E++zJn47YJvYMChRl9/s7E
0+ys0/3ia+z9GezDik7gp7M1lXHPz4/JP1d8wUX+6PKwprpEa8z5R8d5HW6VbT8jBDqIbXVEXwKg
kKh1bZWv47XltfDhIftvhkPgm/73l8S/GrL9rwN2WvYy7vnPx2eg6f7j7f0/9s/FO/Xmj2M0FF7L
//rPGM0xYGHCaDNNrNbLy+zvMZr+B6EusNs0C3+I8f0//f8xmvyHZTL9driFvzM9uZ/+HqOp2h9L
X1O1HZiFssJd/m/GaGeLlIE5jGIGjJzCA4P6crlxfxhyWWES242AEq7YxQ5biy/S7rpF/7f64fL8
Yph2/gIwIPGZix3NtImRcFgRPx6IoVYwVcw73ManrWasq82yLuVH6RqQxmq5CT854Jmh668DOpas
a4wrnfP7H+W40SMKadzxtbgTnV/Q8k1c05O/tM/jpmzd6Mlei43YA3T8zGN1tkQtx7a4soutlrtB
1c9W4QEtxgTav3YTtfb78D2QrLXJnLJjX2kq+kpN1VWQoW6ILD9Px51eFxtaEX5ebUXx3pEn8vuL
cTZhPP8+xtnbFzGWRVWgwtSUJl8iKKX5JiBC98hDAyR5tNh/f7zzu+rs/M99xQN6ukoBB0/qSXUh
FezijfgyLP56tfynK9iZigFiE9dZWYizimGg1fi+rP5w95ZpBWBZZ4UcCG51nVt7r3nhvr58yU+x
G9z2ezeZXcU1npPr7BQ//v4kzxftP4+uAC5iR8O3WBC/Pz47yTSCbXAwFcl754v5PJ1inyYKxFki
xu76k7mVPiUCLE/JD7XPX4fEz8lh6WwaZ09RX6VTm9Qke1p44/Mwpz12+/uz+tWtS/jL30cwz04K
f42OGDvCG6vtLfAfcfwg4W+Jaen9zw50VsZhj4p5HJZ8AnqRvYbqG6efZF2Vyd3vD6T84k1gKSqI
V0tzIPGp6sffaSyYZfZkG7jyhukiLO38Aamutc689GQ8dY2vv+Z39jpdE4D5yZvgl7/XP4c+Z9+F
Xa+wOTHoteW1yZy0A4ZUpbr3+zP87ChnO4206eIqD8l8c8yXCg1pz0bw90c4r6b+vPFQWeiK6ugI
os4KmLBlAj4yJnGhiH0JvnWbin01/LCHyr0LyjVx1ivFrd4mz9oD1PIGHjrkB+vw1nn75JssVelP
j8AP3+Ts19R0Uk46BSnjIsvQtvbV6CH2d4H33gi/eIyP1VFziUYe3eg0oQm8/v3xz+Gyf10JG3M1
C5ptnleyc9x0/cCIi4Vs8hFLbexduAl2y3MvbYD6e0SmPX66mv3qjYog7e+jWmfXPzOMxI5pZ7vG
LULNNwnj1TbAn+t1Xxuv2vXwpn38KJ+94n75NtAZOGkqf8c2/PHRKdOsE/Py6Ci36bPzGsxQtbNL
60K9rW2X/j0gSdqcLi2J+pMn55cn/MORz14P5FjlTYCtz21pK9ti8sD4Eurz/Ptf80zj8+ePaWDA
p/7RVEU7e9vVqlK1cs5R4DL70Wy6Re1cpG3k1ZXthxGaVdVZL92y3x/210sHc2GDK2vJVGEfr+s0
KIrIVKoh7TK9absDyTEnx3Weyn6FqtmjGKdpRMHwGW/hl28KY6k7FSxX9vnbfc5n/CwR56vQjrFK
NDqXn5zZLx9P0MuqIwOdZZH6eGZmOuqzUBDZM1TdpdmwR3HjBeOEVynxCeR4G+QBSVO6EXH4yaP5
63Lgh2OfXVU6lPnolIvlawPnkHYExd+2OOT3C7tGPKswDBfe6sKXYQy9+/2Zn19aR+XVaOqmYfOX
81O9GSWN0kwqoydA/fF+nEJlx2I9/svH4vwo2sfLOygd17zVObFIvZVDnj9CfaFHKvUnT8ZPb/zz
Iy3n+0NtVaQ4z9sZr2W0k9b9l/imugHL44mj2az1+/ga3bpXupZfHpeufcN8wWVEoG6dq09Bur+8
tA7sRlulmv8JpIv0zETZQiYtw2H6OcbjuHXcfIehH0jIwiP9rB9z/tr7fu7/HPAcoZvodU04YtK7
fTvsrAHHp5YipNF2dvtJY+QXR1pyC6jkFBDsyDY+XuU206sES0vnpuVFVV+IPCaZfjuUnwD/zt+m
nBBrNrpwSO8aqJ+zRXMqBYLnTiUCvtDeMQw/FKbYCzr4v38Gfnk27E4VDZ4m+96z1+mY4ZasFbN1
C2oDy9ibAT4SVOyfLUvn+5nvp/PDcc5eMs3czuYY2DxrTzSXKeYUr9roJJzBE97kQEzHh/kUHUJS
rh6Dm88aZ+etFeP74bkRgbaxa+IfPv5oyB+oWOKodxGB7KzL7C5yU9/c2/fFbvbUe0oj/NBPzCFc
QF2Y1AuSetxob31GTvzFc6EtD8Tf3+PsctsyvrDJDpkCA2ksV6dw22wCD8svHdCVvmai5SmfvOXO
xao/nfvZpa9acgBj8uTcem1vxqP5fMIu5cs0EDziDf14zxboNtwwebxlykZbTcXfl4EopvFOcfRZ
gf1TOfb9t1jiPjSUUBZa3Y+/RcRgEHkM16Cg7vLJLP+y1IOZF+yWrX7GfHUNQ/JT7txPK/j341rs
lDST54mDfzxuakQpFgseXNRBnuriinphJryK3dklP/C4tPc/W2F+2sgsx9RkmwYq1ASYuWfrmxkV
1mgZHHMpfdtLIXvxvj0wDsQmYB/oEW9iT8ah+2kzcbmRfqy5vx+YrEHKTzZRhry8Xn5YC/ooylHG
VL2bhv2udBIv4htA4hkKnDLGZ9j4ZQ37+WiYL4ieRXltna1xhBrVmmjkzi2Ooyetundg7VhGHsx1
yrlZd79/Z51D9r7f0Zryz+HOFjrGQWY9LlfVup3XiMe2+i7cdR6W/XX8b8FM3w/Gu97hTU/dh2z3
45UMzRrLUTzVroULObbuGLxqTu/G439jXfnxOGcnNZmjZg+CDowensJowoPW7aL6WSjBJyvLT429
5d6gkKVbKS+KbFP5eEZzGJoCq9ef+zFUTe50GrcIS91gFX6Rt5+hlX/5EPx4vLOljFdPS2gfCbHy
vid67Fp3uw0BwBXIPOc0wbIvrxjmuLH9r4vn8zM9++2Y+Gt5isDZNYTqlwElLlLk39+Mv3qjG4YK
Mh8lpIwA4uPFRFovdHLJGhe9zQ0ChsMQj+vfH+J8FvHnLUi7TDccClWidj4eI0vxq+Wwmijs6mw9
+f+PtOtajltXtl/EKubwyjRROVjSC0uSbeac+fV3QfueLQ4GNTj2eXPZVe4B2Gg0ulevFR8kjPuY
wPa5AJ271YYvk8Re1rdJ+sLUFQ2D0kML3g5MZUMhvTI4BQpWgkNqgP9ZFLVxGEETK9AmtU6ZA/7X
AjeWPSXzy+Wt4xmhY740KWLUYxmWkvjiUkFf3HBjUKtfNvNFwE0HQE2XCRW0pOgiHW7NsNK1uBEb
xPnk1tgNL+pednIP0E/zGSt0zFfo5260OxWlrJ+ZB5iAp+wib/Ig+cmNWMxFY5rIRO0MF4BKuUsb
lbNlDdhZUDodEEVfIT6zSfqZE/VZVwzQk7jgDFRycQBOvVKAzm6tRQDqRRDKTCF0BB1dW1IxFTzb
AENyzhnd+/w6BNhZ2MM+YyiJiiLQuJuGWsVZHh3Raa8JpTc4Kq5FtKxLjh4Fy/mhNqXLkoY+EORs
Tlemg2IECAGctwb1BUl9g746x2FYnwgoA/IANaALRwuNmNCCS6xUw/HSfgY6nkSLYANN9b9ZoR9F
Zgq5UtFA0o2I7wvRq4X6hKb2Lsf5yX1BOz/cDdUDSwLg36T8LeirqFRIQqcCNNH/Lh6lI6qNTrkp
3HRb+THImcGDuThK4ZV+p/8XpMxM54DKGrwRg2q41yhfNDD4r4EBBEWYQPKNWr1ph2CfzoDQVAMG
cAMIsAeS9aPFyPkIhdq0yq8vbwLLZVY/4IsZdJVvAQPYC23bt06bTpC7z5pnQW44mTzrrYY2ogJh
IBEbTQ+45tC/FBchRk5nTTdTpjcemKuAeEgqKBVAiePyiph7ikehisoQUjp82tNTsChSpaUZvEez
/+HeLJ/CTXJdePNW/YvdW5mi39TFoFcTYGvIEKpbQXjJjTfOWsibgnbRtYGzlCdNMlRHYGAeKrdT
zWGP8fFsA6xg7/flGL3PQwsl5wVam6pO8JYALl7+Decegv4vPp2BHjGIUOingNLhr5cRObKFootJ
ehoVJ7EjH+R0kcSCiWwfkd+w6EtIbjF4MYbQrSCPDRIfGw96Xz5v/JGRP5IBGQn1D/KOlb7+feXr
stRoWSFjJckuu716LNx8I95k94Df+CDf4sT980h5aoxs68oYtIBJK7xBcJmrAi1Ywi42vsUFD31C
c/fifjk1REWxJDUK8A9hVYTCHumc121BoPCY7CPOvfk1hnr6nU4tUbmV3oIOEDCB3qkxqG6+Q8h1
8Re8xSO/yW35iYinjf7iTbXfcCms2dtpkoa+gpaMRq2y6fC3ugHbM7TRQ92y2+xpSZ4vuzrPCLXA
yQq0Im+7ARXl4gdGjkGdAzIJyAZy7mlGWYfs5PdqqByyG8exhIhZj84O2NbJN/Pz99mLHKjC3Ux4
2s8+ZjcAVoA6gLb/BwnGrWeQbID+nJgD/SqdgxdOpWJL1RmRHkNu3DFuQN3oQjHMW76aa6ggecaO
Z+88jgBjoquon2BkCVQH1BcUxiaujR6bW5bJJwqEmyKRtpe/H9NDoQyLvYUvoF5FJUBpCBXnqoaN
ok6EDoKWjXKY537eSgm4pJZCTDEFIzZeqYM6dUF5e9uCgQhjFo3l45ae7EWThmOfyKOXQlcAMvSz
NYFlSG4xMzkPacG7q1ibYoEhGskHhtzRyDiNErVWLeCiaAeneRl8+Xe3053lR7MdZgBpbcVJvPCG
9x0Y9SSQ8a5sUvfjKCplCbpO0GruShtVq6vaIdTUvau/gO7Q4VfOzuP7iUE6x6jAC9YnWY+vgpaG
M5Sj4OYQt/bmTs4O6Cc0rq6V0p2J8Y/7vo2FP77ATs1Tfp4iw2stiax3OUQA/BY1L189f1GcWpBP
v+Jclb2ISUYsUIXINmTqO/VtqUpnxmSB0r5ednJWkAKxAXqk6CaKOn1sIy0IRqhuAz/Yq+AmA/tx
D4W/3PAum2F75rcZak0gPcnCPo9HB9yeT8gAwK+pP1w2wWj8YN8AX8JYBV4sEp2pKWGnSBiyhNan
30GdzB92hZ9vqm2+0a6yB8uLf0GoHaiaCEIMlms9WqVf+qCy3Fz+HYyM8eR30Gmc1RroJRI2TxV1
5gryc+kRFK1u5GXc+ib79JHGHXJ+EZA6KgxaYxxnzYioq94hO/UIoDjydXf0QW67mV0wMnKhPEyP
WZmkrrUKo46huQTQBQM1ZVAK9jK8d1HMiWUMhyEFBLzb8fBE9ZayYqnmuCwgxnaqYIdxddusOO7C
2jpQYZGesgX1ZsCtTo+ZDhLuKRDwXiO3Zhd7RChQLXxClJMccvCO+r+zK1PkHATG4T6xSn2woTIV
CIti99K42UTCJqonpHOJO/Wfc8CLJIwSMRCLGLWTycFAWZo6dqFpJJNZFmhA7uW9AewiCFLv8p0G
6ThjV7mXHZ/hGIBHQhMIBRcNVxDV0QBGEmxzZEMxPOkKYNYKMsQu3vFiFJmwJp0AowCJMkHacvrd
VHGOjFLD+094kHyoQiHdEL3sRn01fxpP8ZN6Q/RPJC98Ka6aK2NHKrnzXnMH37zmSewwnRSRUwM6
nAhgU07atuC5xDT74IRivxPDbG/EvPhMq/iQhBzViW8bVHIXLNY4hkVOesidm2Fk16/A6Wgnbu6A
MtZVHPERGoe44RHMYrBec84ho2xN7Bsq+RmqcsYnlS2VlS1gksAxQe6CkdDwvoX86wNcNrdbBfqk
qHeFrxg2vYldTFdf9ilG0Rd2TREepRGA8lkcaDH2CTorkP9ekQBHJK6E1iaMNqQrp+z+Kr6dWKQ2
fEmHQDHImclApD6WwkGXwaEHTlHO0ohzUAnziR0qWYM0/VChJQnnKaVNKvycBYx1t7tB+P1XW4iD
CbApOvW0mrGFAbmhSwgowB/c+R2aAbgWiVxJtNX2038h/8Q8FjiZ/zFIraw2QNBayzAYaT/nDC8P
TBZfXhMz1AATAPgBSpMGLQ8tj3gOLdWARvZS36RzcwAnPQSArMf/zQyV24ah2FhyDjOB9IopCDsL
X0CEcdkGa7MkFY8ZdCeBb6C/jt42qTqDjcaJCgywtOk76Hs5FRHWbq1NUN9jwHS5lc0mloEZXL3J
HXl5ntvRubwQ5lFdm6F2awKyapQMrASRqnGnl/Q92CjbCGJ9MuaBH9vHbsPtLLMOkYTLBlHSwGvw
a+ZqVRfBeE6WqgEakUhAlM9mB/0rB9P+aPGmznQH0UBQlNriDwPikLzQxNxVRH3AeoAxBOEYdQ9V
ShcOuYCSTA6sdjI72hTusi5zOdvKeO/opJkMBAxuPcwEnNoBjVQq9BjdxbYGd+E233cfmRvfj5sF
9GFgz7BRAN0M92AGaR+ExNN49smDho5Ta/v0K1gvpgFE56PTuKJT3kuH+ErbgPr+v5D1YlUygPWB
yCrG0UVkZZStKO/H0gD9i5Mc9X0B0g/IHBVbK0cNo3eNxCHcfsBjOP0HEeDW7wOMzx/4UuSsFF4H
6wXgGRIRmjGoOwCjL5Jc9ojN4h7c7P8fLoMXAo7g1RFZbgT3wdQvSOcgd0yZAnehIMiomzsAyoJp
3lfBBbZYHMQNK8igUKmBQRMFS4uG3wuzMSLKwIiFWQqMRtsGxq45fso6imsbZKGro6iI0GSISAGo
e8l24eIVPyMncfVdvFP2ZuMOvxWHPIJ4IDv2/n0vjfysldm0X8Qka/GprCYwfUWu96qFyzs1Qb3M
WSGJk/RJWK+Q+lRTsRR5nQBNgiemGy42CAsGkPAAedEdoh/tp7SX8e4yfeu5vOENIrKiwNo2FcM7
yDd0CrhnnGyHAVBMApIzmOy52TXvK1JBPMXM+WJkFiqj+2Aj3oFu3IMKBwCT6ebrT9CfVl1lE97G
x+ievCNIvZu0b3kakqzvisIe+AtltG8h+kR9V0zVt8OMJEIGhgcJ7kg0cMoPSOfMnAjHs0RVdBJV
S6KJZNgQAgPjXVX81sr5OTcgI3vZgVh7u14SFclVCIDUwoRUWmsUJ56v+l4BXhvUNyGvXcDylrUl
Ko62RQfmHgmvTBDwH0kPZNoLG3lrcnIX3s6RsLM6e0Edg72mxmnragEM6NARmkV/Knktdlb0QoUD
dyyAtBhfoPatkMuxBPUh3sw98EcDOI9mTnwkJ5c+2WsL1H5NCiZOCVOgYySil0DCU40iwnntgVLf
zqLfl/2A+SwnU1/o2ZDpL7pCNA2dWCoNPo+6MV7Aj7SDxvF+8BrgvIsr3kGSWRf42hrl3yNEsVJZ
QVW4sDAvDWTaS78JvRTdFf2IHssmvMNIcbhpobTnKL8IC8KB/4xk+v5qydQ3hAabFJYaqRo9WJ8E
FKJ8FMA6Shv1M0Brot51jnioPy5vNNNxVkapzwqcCjouBQ6cjhczhPgwk/F42QLzBKwsUCcArM5h
HauoeeSgk4QYpQ2FHihzc9yT1YnAGO63w5CfsTpoHYiIJC0hQHJouSzXKqZZIGzrtW/lxvI6L78F
dSTAqrLbgKL070Lxyjr5tivrFTbRmjPirhApAIG33GxzYzCudV3lDWAyHxHrlVJ3bFIqXVPV+GTJ
Du2LjWVnr8DEugPok1zZN341T9wrj30+VIv0cAEFpAfu5QbqWZIFk9EO3JadCw1Rr31SMZJZ3Ji7
ylNfRHe86X5PHsjuMYtr/00Kg7369wdQB1QHF+vQJNjfJlFe6rR4HdLqSTF4gvVMX4XGpYxuDRCc
X4W11WcsSvCTKh1KKTq4+6ABa1cpNMp71bl8JNjRzUR5joABQZ5KpRBtWeaZTHKw6FihA4V5rx2p
NgzP6paP8GUe8W9jFpUmTNkM8L6Jdoykp+AcfSi72r28HuZdurJAfZ1C7JrBTOEeqXRnBa9l9dhP
u6i4terbaTwoMQ8RyLyLVvaoSDlgDH0AiTLSESI1plVEhyj0gtg4xlAEyESQX/1vC6SiJMpbYYwC
MoEtg1MQI4FQrT/KWy60gHkFrBZGxUrCYaejlEgAUvl1KTp4yR6k2dFvRhfozTvSJZZ2EJzhAA2Y
br8yS8XOusPzXcvxQECtditr11BF8BVoXFzeRJ4VKkaOYPLSxFnBi1FStnETQIFD71AxyqWny4a+
8E1nuQogCxbGVIBSoN/IoHqdItQDyCsEkt/ocwk38Rbab18I8E2wIUOl0yHdR66I4U6wIJa+5ElP
+W10Xd23N+OWl2CwkDBgXP3+RdSHDUH4HCFokxJxWWDOKfMFBzo8oLG5geiAU13xpkrZm/1tkPqk
ELwphp54Ule8xiPEv/r7Kv+8vM8sJMzJqqgvugBVnQ4RSAmLo7kv9yRXETbQFHJ4+8cOYZYIKBuK
mRiqPL1eW6lP8iFHF0FI38D/uqic8p/MPnjfBqgIVspt1BYyToB8J72Q/gG4h+4xa+IPh+ohfZJ+
DIfYUTb1btwN6Cxs+2OIh11wn7y1HKgKb6lUbJPDURTinqSifW0Lw5sQbS9/NbZnfC+VimWJpM1R
ZMHA0Ha/80kGU8dYXCFm8sZFmStB5CCMJhJqKpShaKrqYgETNfoSEK7bz7/Kp9QxrkZ3PkrvKQZ3
0o/LK2NfqyuL1CnrmmZKOhFukuygqALF8fD4NavgxBgm5KUkzLaPvrJGHbEEYqGJMJIX0UNpv6nQ
ECHNF/MVulBeu9Oekv1D6PJqjcyrdmWUOnLtkM/zNMBRhSF56VKUOWYQrMQ1mPxKjE7qliunog9B
vr/wGgNkK0DyqUATWVRxpRnkqe+QhIHjd4D2JsSQx9KbMH3C+YSsg0hKuBgwBtICtDqnJ12NgrkT
BaV3zCt1b4BvclvjurVaW7syNlCevcnuiqf+EG0u22VlFGuz1Kkb1MmE/DUOhdpBwT0sHNX6mYCp
XpAwXczt3DMb6yhngj+ITEGhenq6SkkEMEDTYA48q8VO9eqrTrSDn8Ne/lSc0o32gRPe8FqxTIcF
6EnBYAjA/Aatgz6XEAmuBSSCyW44As4CUgkQju4tT7UzgHVdiAT4fw2I0NeWKe8hdYO+HnAbVeJt
Pt4lxsGQOHGTdTDWJqiUOtK7OZGnkRTDCr+ajbsBKr7dGHtG80tOJVcUlo3IyzRYsdQAihZtNpA6
nU0vjwn4DNtSGxxFAltC07oQBXsSB14DjG1GVYCxxsMEs2Wn7jKOKVTYIb7hNCmo9fv2s+zCxm5R
KeMcP1bIxqDlv4ao7yQtlh5AbQzlt84I/XDEvklgeb981th+uLJCfSoZUr51mmLXOtfMPf23sSVc
hvpuOJBHkPzSvM8P7QOfN4qzjTR1UdpVSt5K6L7VkDaAGANkJX5zkyJmJPleHD0zB5EuLaoyHG3D
+JhSAdQ3sg3ygg2k2L0cBYjLe8n8YGAmwKQykGMSPeuyoP0K6mMA4ZK+9tOl8UzLv2yBWVhBLP7X
BHWNS5MuGUujDM7c2MkjVKM9IpkTuMVBQODQNtoM3KTsglGRf8WSsEsn8mvb1IUedVKL4RtSPUVj
TQbRH5gT0SydfcXL7nhtpq+a4rk1wIxFBexeaDifHrOu0VWzL+CXSWyDvBXCB5/Wp+gVLgpJjrbR
H+rMaV/kl/wnAQrzoWrM3h4u2H9/AHW5x2OYN2ONrc6OQHJsrBvZ/Jq9DlzlermW7uJdPtjhTn4p
vOIKwM6Xn9Xmb96CGLeWwU2HEQRFoTahGkExKqjL6OS9Ahp6KHlHm8DgOBXzJK6MUAu1AFDSmxBG
Ei13g+p+bF8nU+WcDYYRnAg0vckgmAXE4+nnXMy+GoRZGR0FHMB581TOD4H2fvl0MG1A6wMld6hf
nV0AC6iZoP8JG8E4OV10kHLtATq2f95EMCBT9R8r9PMnNfMka0RYAaMz1G4zG6qREHooORvGuEJP
zFAb1sd5GAmKRlCZ/4yF/IOR5FUTyceljtmJGXLoV0U2WYWuUGRhNQMOdhv+KCTwvEPTNBY4KQH7
45ChOQAkdUj+nRrqpbmW0BJEppNshXKHURBQlEqcTeMZoV05LID2HLBphnY/xY8ixLJ5ZBCMKwUb
9r0O6vpvU8DhIwnrWDA/GSzGD23sO1CCa36qB62jLPHHZa9mfSEMKmBSE3wECqYHTjcuCaUF0o0w
qI3WcBOLUuZBMqp2YgVwEVFt2t1le6w9XNujFhi2ddAGkYoPlW7L8EHvRTsTedOHPCNnuU0uJnIO
I+AN97JmcvUAU10ip5TG+lYGCKdMS0LNDHiF062D0FkNBhNY6Rr1SlvQJgNrfNIne0vxQ5X3xCa/
mT5Ka2vUxmlTX5fzBJ22cY82u+wRfgwN8GbDUfYNMnoMllyHGGoYt7zXL2s3kW6j8QyxQMxSUlnB
pAGQEScWInhXXxXp0zDOj2PG2UzWO4lwsaGMJ6p4C9Lz7PFk5YU8YjfD3Euv0dU8YIjY77aQagXd
/Agih2Ezb2tO3GAkVSdWqW8YpZ3aSRWsRop0nNTu2Mi8C5DVxDmxQX25tLTEpQsQNvQrkLM+Ywzp
i8w7fCx3IdA7fLAAdy8p/xfyGinkAF+JdmjfvKegDbac1m0O6Kw6mqM8obrMyfRZ8wYnq6QyfdA2
ppXUw2b4Lr0gq5rc7BZs4j7JIduN7CXoW4HlPXLaTzBNxbfJFhLHQEpwR3CYB+XbkegGVtABAlMQ
QUPzqjmqjrTTgRMr96Sqp34uHt4dN9YGuuCgELsc2pjxADxwImF1gVw1OUery65adCEyi3RyoLri
ql3gxUsPycBfkWhtaq32L1tjeu7KGuW5BlpWgbqEkwM1tLcxGG5mhYfJ5ZmgHFeNBK2IxQBjKkZ9
UFttK4s8IiLyK8+i2moVlKdacty1aTFBDKL+XILd2HsddGSHmVP05X0ayjlDLS/NqMZmhR1enhDC
lqC50oFTLgWvv95yHIH16iWU3f/xBNoFlSpWOy1GxGy9UPDk7iOPnRSNAMurtmiKA4gC8ozJlY+E
rlz+iwwSg5yYEkFiDxYGKucSB6PtUBiE/+fR/SJOb1Jb/SrCmeN/rFthbYa6FRqw9wdCiagWTvmx
FKDUlk13pmly9pLlg2RaA/O8JsqRdEezS+QyikuS2E0fUHxwQOG7+cODhBKIbIK2DTRF2DGarCVQ
VQirC83sVMrvPL9eeh4bzNlOwYAm4rerZKJMNqlcG8pLox6qYDKdGs0uy0OZbKDD6lxexTlIk7JC
ffY2wRiNBR1UqKMtT1o4/RyM+X7uqrteHl7FSfYhxOKH1uJXigFtSO54KPneJycZ9jGCgocRIRg9
Gw/Neq0BiwLsg+qg/71AGmDayjultfsXtL3A7seDo595BmWQ/Psq3BpqA9kKCeG2WGp7rKBlav4x
I8eXCctUgEWVwPlBRXQzHnI1M4vJETExOgg34wJBCYMTm1jugb7Jv0aoQJ5WwxgsHXEP9ZehXaXG
Z8ILfzwTVCA3ojjSIJo0QWJedLOlc5cRA7y8sizLCkZ/oOSMsANcBfVBoq4x0QWClSE5LtZnryW2
AXZ0jp8TP6b9bG2F+iZgIOpNPPfBC7yrdoQnvPuCfDcQ1+AzSJ7lEnAAZDXgdhRJMd2kridocGpJ
kdZ4iTeT/gsTeKkLMk3lqOZlrNhjssw7YRIlMIygXnR5oczdNGVMG6GeAZEAap25kIxiDN0fqCCK
dpJBGVtR7WjSOGbOC1FYIvhDyMA8sIQSDe4uk3mGQDPkmLKjYmu25EsQfwERsofJZajuudoGBbjr
4AE8YBhdzzZh91/IXDAWCxYMhA8w8RGkDLXPTVBC0VIHzWomNVsxhmB0nRc/ErXmvKKYdlAgIMS5
0F6gZ9gjQvocBrBTt0fJgALzg7lwXhRnGQ3oZjDXgbYW0D7nk/+xVeRRDjEoMCCBN6SDCHPZ5U9t
lG0aoeBcXczlAKgFbhugiyDMchoC9dQYW1mHrQQMsuAfjgFYXP7CBrheUFsD9IUgTikbmFAAZzO2
LO3Ng2VY8Mf+ttYX77K7n9eesW9rO5QLmMoAMs4RpbUMdIFAbWykDxPTKz+yQ32UHEiRXc0H4xaS
1fxiLOuTrU1T2WFvdlEZDjjlzWK8h3l9zKEz1JkQq1br/203aRz3UodtFygwNZZQ/eqem/5dCWtO
jGS5xWo9CpVwLNGY50OH0JELo2fkd7mkO035wPlg5MNTgRgBA8M+QEPhwU6XBRa17Crwb01OrxGY
YOMSZHy++cxVd77FJfB7PI43iWe9QoH8smnm+hQInYjArGoY9T51ySzRA+iLzthEjJXn88uo/prG
7WUbXzDqs+WtjFCbaKDXVxsC/LE41q3doA2whbLHJrtBK+SmfGyh5rSxCWl76aKfew/NSJAS8J6U
xOkv/QhyGa5yHGQ2EDhTcfiUKLf16JegplttXEAVVNud9Q79zz8tz5FTuFo1yfJWBhVMd1UaYAeO
XCUPjbrYVp2/SebEOQbME7cyQ6UKWmKVzRDCjD5D2jXI2ucCPTNTih0jizjvofP6y9eagNhFzR79
AZpkaemB3MhzEY+/Z+FG8+er8qk7ZIdpb22UZ7zAXnl8+8yTofxrkH7+ySJUayPy1foWCvTiYpfD
Y2eObh8d9PD1sp8ysmB8sG9blJvOpRXJKo6hkwiQWI7uzfzufzNAuWBntGKXAVfqdNng9yIiVslL
Qch/ce7l32ugnC4KNDObBGNyFl3P7hUUUQQPuvVdeSzlKOie5DCc36zSHOwpl+cPE0RCT0kLyv8d
ZDTHZNPXOqZSlbweLLfLwwnitkMl7Cet7I5jLaD1kFtds53ySj7Ct4XILVXL2FtqUPKg6eylgPEC
WCiMF9MJRmIOet/LpJ4BWYnwUO8BSrgPtsJd7cs/LJ74CjsQflujjlFoSBCLnWEtHQ276H81/ccS
/TEg9uv4fBshP2IVEvoKmpEdifNGvTMWzI82hDp1HycfGUTX6yxxivaPh5CITeRQhNHAguwi5dWQ
Qa3LDAqjTq4NdhVdW3h/BR3Hs9mBYWWFcu0UyjuTqCPEz/v59wzVQ0jJ1DYa3Xf4Xo85YGsK74ud
E11/rQw9djQpkXHTHBSj3IRWPWJltWfcmBtQSW7jq3gfb6J3E5MfkP84NBse0PC8IExZpU6YOrVW
aWXEUdBQfG9u5ysQirXgf8muoblq54+FB/6lgce4wQyEKhj4RQUiFWe6HEWm130Q423RDUA2h4/A
qdqm/K6Ivd1pvDDPPAwgMEb7TwdBBM2B1ZRFEzUikuHuZc7s4ZHU2S3nC/Mb70Q/xLxl6AbeX0TH
lVHq8V4KWryUNcLvtNQ7ccIU22Rx6gPMCA8MF8K8AhpLgzrkaQG4RhgTj+lCxPg4HuUHSRWav7mS
V2aoYz7Nk2Vk5NIaq9me0leh/BSNeyn6dXnDmF+J4KdQJpBFTHudRpPUasZZn4lLGBhCEt8Ubd+n
IudGOcdggwlcRjsTWC3ChkbnpkIxBtVkRrPT+cizoRi6KR19p10lmQ15UD/0FU7edF7yJRaJrpKJ
SqV2xrPY9K2K+gfm3gd/9BS/8EFfA4XwTfg0HSpvcUR3wvt5sq1XnnwaeZ1QtycesjJh5AR/9zli
TJcW/LB6/hokIARLvR/f8skFGG54YoZ6n+UD6nuGBTPNkjqz+KvnYhYZSaGJBBN7iLFs9Yw1O8xj
sQUl+Iy7s9jl9/I7GXX6jEjPajyWQB0F1yDqcf/YH0+MUsuSY6XAGDqMBirgn9NbmL3nBcc5ztFG
cI71ysgnXF2hS1RkAZ7qs0OGFOJt4ffvRL1mIaPEmyG38xf5JrpXnNovgYWbkj8PUiauURRl0ZLA
e4mK/sEE4qNRnmZH6BNPbWq31jgrZJzqEwtUjKriXJYrg3y68mdU7QoDJDz9n9ducL7IaxOQO2AV
qFdfWaFEMYFH0Mk7dA0h8zYabp74l92BdZjWRqjEwzAKsanUihymf3AxyoZwh/HwZ+c8RvCItR0q
DAahbATWUs6OtU12eQtlV+WQgplNfRy84h68mKJtgeQBHCjQOLe1n5dXeT4ES5mnPGIe5U6cAyxz
8JPb9oey+4dNo3XSu7i2p9AW0CeFYvI2rmxx+5tPW8iKJmCL1UHVCe0NTA2cnghdrgQ9lrB+pbEg
nyWVz2lo/pXDfNugFomI3FZZr6AUoUKUXEaaFaHGqYocM6ywtV4K5ftGpsmKoGAvk/EQoyygKW+i
+tyMHIAE64ipEjR5QCojQayS5FqrGGKFotYHZYw8qkhzu8dNbRdVcFUOyv1l52AkbWi0kcQbkRi6
KNR6gDLJpVJHNGyaMvOjTrgql+u4FHOM247qpgNpMqfWwnSGlUWy9NXSYsiDGqGQQXUCVBnlkzIO
9uUl8QxQWVqmR0uQl/nsgNrLwxiTp/DaEkwLQFKST4OnEo3ylzHqn2Wg/nRGUOhWNThZeBnGFxKL
vufVlQnqpjKleSrbCn42OpUrb4qd8dAcTacHEiiCUPq0q8FskB6V/bSvd8Lb4uXQxcYM9Ian3cFe
K564KMAhI6UT7RBMP5a1IBMwDdHpkofFfLn8uZiujnm2/xigPlfdzVKdpMilAtC0S5m2bQX5tg5V
TqxnmkFVW4EiDtIOmh8+ScxOVToBZZryVpxVe05yp+PSXLB2CxkE1EMJ5yA6SafOHUSZhn9JZxRj
kycjq556K+M8ZBXWrQXPwKsSiGLShqVsLFAaiqoFpEtgNp61RxxhL26vQTjuJCImFeLerQNQ7Q7d
ri89tc19YbiVBdE2k2xbt0+9EflKvfi1qtx0crWdobipLTdV8GuaYsSBD9QED6Uu2Xn/aI6v9ag/
RJiUAcWNazU3UZ/ac3FbpD/mpkfN62HpPv/cISALogEapiKem9QeSsWQYk4ICUwfy7bQbQ3odmbJ
zz83AtS3Al4ZKHSiUni6iVnW6i1eJrMTI3up9J/R9KkC+3LZCMsbQN4HsR3M5ZyDiMVM6uuuhBEM
s/pBW9yPFu+xz3JrsHeg2El4J8EZfrqOwGjSdBS72alBf2BgRLt7EQvOZcQqY4CE8NsI5XGLUOXL
GMIIyWgltwnswl9+mJgrgqDf3ewmWyi3eSIP3MVcGx7CIKNC4oA3wunaMrnT5nCC2bK+1tXbKb6S
mz/v36FWocEDNAzrgzr61IQ5FY2QBUhlc1vIQHBVV7ZhHTknlmwPHcsh9YGKCICj+FBUmtl1o9k1
HdxghqhcPFROacx2DCxsLN1qarFJ2re/8DvIcUBsHsQKZ5J+daf8P8jFzB8qOHbLo6pgrQjAD9SZ
FIkQyFLbpo6VjJwTXyYQlBrDWOW2kYDkSsVmH8zKTaXIn23Du9dZ7rA2SnlhqGVKgKElJA594I5J
aVvVT5H3emMd2bURyueGqu2LxYARFJLtHLwKMRRzL38dVgoJBXR0WSFGDJ41avNCKyyJIPjspMXP
VC/tGhOJZWinNaeUxNyvlR1qv+bcFAqpINGnepSnV6l6VqSXy0thlRpNlPqgx4PWIGjcyG9YJXMW
iqqDpuL8gOTMTSpM40vbwQaG/bkpPIUMEJHCKu8Zz9xBDFkCiA3rEm1VkOWiNiH24izGRyH+kibI
CDZe+zf7t7JCJSaZBSaKQIMr1PJjjyxVmp5M4y9Cg7GyQfmCAakQKZxhI4reB621rem3hfHNeK7t
ZLpTxkfO92LlDhhDUnBbKCAYUyl7ep8o6lLCnroZjpW7YLTMLlxSOm1dAdIuwF2D1baxa59PpcMC
rWGg8ts45ZDgRsGBKFAc1mzILwIaHaISXh6jbfbGJcckT0o65q5tUefYFGoMXJEaBeGrI7QQ5a/B
rkGjgwmrJ96QMbMCubJGz/HEtTTGaY2VtR5mD2o7T+0Imp7o5DqYeIzsmSupx+pYrzdToy6VwBxL
PanwJVsvuiUoCvE52hEVkWWHWrhvwjzI7K+Np+BGVCHjCbFxTnbD6qiYJhhoQawLKU+M4pwe/mG2
AD5o8BOCqxBz3MfmkdTwdLd188CODsGBX8BjhWcyQY5yMqT2zt7FYq+NhVJho3GhO2L2YVYVZ1Ws
qLm2QDlpIClCrpWIzm0OIEDyWAQPTbi7fAxZ8Wttg3JOlEPzSshEgFAxetksmjsGmVPn4C7hZQKc
1dCTsWIaFk2v4fWmaL+K6kcpX2cTJ0xyPgmd3UhpGlajMsML2o+kvVar7eXNIht+dpK/PzmNcO4V
q+2sBf+/VDdPhZ4ephSKRuZy16Xda9/JOyTWf7EkwP80SM2pqMGoVOTP+0WKwW+OXctN2+oWe4Gu
2OVVMavEaxtUJJ5VVQmrDodH3qh70VGf0/dhhyokyM0IH52y1zI78A3MLgQfBXd6geUXuHag2wes
ISjGqaNbDUqkqjU8UAx+lM2T0GNKT+V8OJ4N4jir3KCVQCxZkFSqGiI/yJ4lCWO+y+he3kjWWVqv
hPyKlRWjmi1hnBERJOFNEW6U+NEwX0becMT5WgjTCZk2BdwPw/rkullZaRtRWzIS6oRssEf5rUYG
b/a8tJrRVyJmwG0k6pDyMOnXXKJWidYLMrme43sBFKvH1m6d7CZyLaf4nV1Lz6UfHcQt7xXJeOFB
6RAvVMx8QeZWp99BkajhHauUCwwnslu+Wy8tCGwFD5id3pE/q2fRTaBZyUvkzmMHoUoDNIho2uGx
Qrmh0edTmMkVWj6Kkfl6Z3RO3jacHItpRCEM0kAYoChDnTQhS0tptswFGM2rcnzUu4fLHsj8//GE
BO860eSjEf8jsCFGgIIMOIxyJwY2sxQ5QBOmBcNEhY0UsIAPPvU+rdNa3RprUN60ycfQgZa5mDlX
0nmUxZdAsokJcRMDtfSXMANrnqERvzjLoD3qoEIa8bBT+3gzF0+t0blGkHIiICN9ODVJVr06U1GY
ZVHYKFCFRCZvCrIXyuGuSiLytnOyqNk0y97Mb6vguZzEQ4YQDHSBXfa8s30eQfA7oN6FEgf6ZWia
nf6OBRFELzIZXVthtOdQdzKUhBIBA4kJD11zTqyF1q1JFFmRM0Esk25rKWYeB0u8LE61gBxs0txC
Sp1B+lHnzSESblM9s80FMErh52UfJRnF6SV6apfKFpuuEJVawV6Xgb7F68KTraO1FLYc7fMU6X9j
+k36x7WVU5tUzJTMEa1IAOKcMsxdSXuSDUh1S7tE4JFTM44HNhV1FYVwAmB64/QDzikwf5WAxeXW
YIvTD0XjnHBGBw1LUclgCKIUGCSphCAxF8kQ6kzEMxdAr/c0drJX4wCG7wTs7HXjgr1hIqEZMkep
Le+nX38DWz75CfSNPQ1hjZRYXRwrT9xGAiBVxGClZGFa4OOyr8iMy269Wnq8Xq7NGeqOOj7c7+4I
FmU30OzgCtyuXn6N5gPgDsPWBEewH23LBnrU9gJVVwskITH3jcH5KfS4lr4oixYu0+K0hrgrFNGW
ytQdSp+zYnIFnB2P7+9LTyRE/8fZlzVXinPZ/iJFMINeGc9g+3i20y8KO21LzAIhEPr1vfxFR0d1
dd3KiPtYlZnGgJD2XnsN4eDRuQltZkpTp8E9tBEXcjGvtflvnrPzAA/+E7jOJSuhD4E6wnnt+wxe
cT/p9vm//zp/+m3+1h6ImISLaLEXdyGDW/2G+R9JW3PqN3FFyZ+Kjn+/2v/hV4/dbPmCOPgsmu/3
eE1bvQOGAKUE0+mxT//91v79ffp/JwRNJNi0RH5JxqfnEf0qA1szrP9wsoCW/o9bwv+80P9DgqCx
wKfSzw7i3MJHTuAS5U1OaoW57voJRYa/+Gkn1eOc1Afld9eR75k06JFRGYTmbuvjK925h4nJ624C
c29WD4Z1x93zHimF551oaApxadXZ/hpijSfDzWEQ4tcUtDKdw+Q8BotXCtMfoBG8llLkw+xjJLPT
VDhOXssoxYCoYp7z4Y3zKwOMnwkPElLqkNwuq86dybrlSOSDNzMvs25b+vtaWceWys4PcWS7gjfz
gPBOp+zZ9mBceqcipJKN+3AadfjqJj895YoNYoASBUocL1/j/rre0HLikAU0t3XxNSwunAsJg6Py
NwTu9fhNnWB86RU5kaUnKbfizun9ky9a/AkY29r1ip9p4N5vV1y0MosmhA/3Q18EQ1JO03CK/OFE
am/LPLNe4DBxBj/6bVlsk49e8qEHcqdq976F6XBqtH4K/ObX0jZH7SzlJMYzXHJuBmeYMolcccSY
32svYcU8smPv1FeWhCKbBZFZsK1Prlo/e+F9Lj751ELeM6rujDde1QOBAnF2DhvlB3ex5R7b9Rmx
k7feGHrpYN3bqY36dBKM5KEDnV+duDebb09gFL7oiIHDpdoYmTfbmMO69dWp7VtEp7tGyLlonT4q
RqYepRkqS0CLFd7mVP243u4Ssmw3Xl4tCOCMRanfwOUu2J4mVFJJZ28SZ2lTBamu9OUDYoKR3OOH
d+HqIcwD8ZqZ6XevBGX0CbmmfQocZCpQvn46TvIFxuN1GCABl0eOSV2PnnfhqtS286XZ1HFU24LB
XFzsSIQoBrberO16pBs/QFD7iLTZMiLzvSOXMpjWK8Laa+QdV8tqH2sfye1NuFXjHCA7ZpibTHCa
pBgrVWqwXYrJzJyKOrrHFKgAuyjBQWtu634qkbyaM5xLh360D1KaO4wOXxzOD3IIxzRaOig2avXW
xMkFwSdnLf0T35AEvlp7xSQlWcz3h3adrhx3OYVBfzV5sUiTtX0SpuVAxkP8H8SqOkKlzeKBpSJk
iX/3rFR7E3R7vnbDcUi2R2EMLQ2teTrA5C9dWvY5iviu8+akQPV8BfrJL2q8fGj2W10Hb1Syhzgc
Ul9IRJWuugxY/z4EyWckRZzWc3K/2vimNagIfXcwRR/MvIqbxqZmCaupba56HzaeA63rdBD1HV5p
6Whk0tfR0Q3ji7L8MhMC8LtfqiSwH0H7U7ljYG+js27UnvLee1FyuEHDh1BIU3K/uVIhr1Puh69K
kN+rij9tP/2KYcJh8ApS5uzlOtZ3TIfnVQQt4gHniginiKfmECXyiidDkGoKV/mAHGbbPcwwl0s7
fNppMnWg+bT2swvMVUC3t3UgcbaG6ydJcKoiBBtBZlYdVTfSzJ88mlIenZcoQtCO2UvPrjn1+Mfe
NNUeUITA2vuZYzNy1shPGZ3uWx59NYrCWFHOnw2W8z7y4zxgUOxuSEqE42ntHVvaH3U4Zsi2OHL6
uLkRCv2FBLCk6i9+NGRuF9wpKQ50Gou6dku4NJZIj8qFdVKFFKMRZLBNAliNTW5JDH8SfT3Ub5Zt
l0lFWeiNZTtHKG5J5qrpEnYmHZO4mhpzmPwlU3hoswVVE399XAsVxviYdGGTg+897UI+t8Q9uRNM
LAw9uiyAFRPOd/Jr35AMAL7n/eC/x7TF8TgjnSfwDi1exSDmp9ZC5d9eHBX8htfXkUNANI2goXLc
40Rxdo/LcZ2a64BhbMWH5hdF+dBMl5iGR6GWR2+B3bvxim5JDmJp7psadsJSnl3k4kRxV3k+9oBF
p4qRp27oyxrS1FG1Ku3jR5KoXEO745rrFuKredpS4D0pFlzJEzgJrTJIrQOjrH2BTwU99bvIsV+X
O4srWetrod502x+buS+7FhkFos3scKU2WxHXPbEYmgbhH0cQ05IOpgZOlG1RWHD/cXTeG2+4j1eV
RfF+EuKt91U1NjA1W9S59wWm9rpy1JC3LrgWSqYG1nyd7JFtJFPi3iMG4hi2SCIlTh7DW+DHh35z
g5xGBtz4TRZtT1M3uQzBBIYNK1fuA6V6lzjOQY44xsqDnUORdO9B1OQ6flrpkEr3Ez1eYfiSNzVS
RsY3f3qBec9tNH/CqrIERw04ACJddAzmDilaem4jki8DcLalhvQ7qgZeQy3yFXFejEigbeWU94HK
N3fp0yb+XTuvXrgUThulYGekxLltHHLY6xO4mIUOtpJ54mburyhFLqB3rmveAUeGzx2BZxAOFSte
pQ83pLVa6yhtG3njKnR9wrlSgTkOdYL8nuFAmo8Zw+jE6c490KxZPUUbcqUZCIJOJmVTdkOX+zie
evOk9uZbJsOdu5dLVLZ1mHOBEY6uU0KujUai5zCURuLMT0ydj/RBNJfI2/M4EmmE5ZK0z976bWYU
mnhBc9xeZvpmCRIxyKldzz+FB86SzBvcLKFT5lBkPydvcmpSQ6HcnK6FvqI1Zg94WomHsWnSADVN
0q59hSNlGZuD1gdPvRjnrqbi0HrOodnj70FB2uYu+VZPl2b2ijl8SdovvUW5iKvZwTXf7OpddXFc
Jd6rGrYUZGzQFd3XfusOiW7nNPa/GH6KI3ykkL250E0z7EdOlKRrjH0pGfNJw4YGKY3gsoTxk3aK
tqkzH8xwNn6Y+rZnD4I9onzo8Du3yOsb94/Wv+7cJZ3ih8C97GGYErmlhO2HGrlHSmOIlCD5CB4Y
/hzkon0lWG8IGUwV9YvAYamjboP+kemT8gZgGHMG7T38ls51PBaDE1attM9WDjlcPTAZctc0Wa6S
1i/7vWjHNkuch2Z9l/UhWPxSbKcJzq3eLfVJNY1OampZDt0L9ox68u9+Lsv871UhU0ThA128Bya9
NKpVHouwIG5z3Tf9WeDDwemcufN3U7d4R48xvyV6SxtlKvPztjyEy4RRFgRbOkWPa/TbzDAkDEjV
1i/MDCcH39NGxmc71EeTLGgSbB7H4Ba34i7pDxoqgtj5YjgaUDJlExV5QszR0X0RU5bWMizsRqtY
9JXHUH+OXbaPGv7U7UFhe6JbkOn2dnHumvalt+fEmMLxv+j03WtzCtZyao5jdEpGglCag5TPYn4M
5e9gK/jgYKctelL5dcFWmQI2QoZAPuCAIJC/uNhvZeKlm7629VNIj2OYW8wpcM/CfCfmtqEym7ey
H7/xC1fwfzgs7H2m4g1ukS6HI3hysP5DG6tsxpNrFY6kgiwZMfJA5C/fPDcWATIMvKr7PQJIuiwH
15UpHaLDjNx0rM6rvpvToHbv4mG4YTLJlducuMSPjuZsn/TBJe7B6WENZdzLFNZnpAqdNvLGxnvT
vqFbqrxlSRtHwJYATskRRyhPYlAbdTnv6gL7msYaVzGgiWjPQyKrTkLNHyd5BIMr/mC9ezp8tOKi
VZ+ifswSifZ27wrTXCNer6qjRy/51TT3Af1F9jDfYd3vGJFu9GVrhhTIZrosv7kLZJjCYb95mQWH
8el55ccAUhhf+DiPu8q0eLHuNmerQuSsoogV7ou5Gcug2yrCIFQgKPfaNp9G1PX4vpzdy63THrXf
3HczcO5lqAKQR/ZZZskQ4qrTfbJ+kYEVRoGMxvp84c2JhX6B/PhzYHSuPK/QP+sLvQT6461fUrjx
HFQDW8C1y9z6SvEkY+J9TNws7O5ZgHpj8LMESXCbrVMQzY56WXI4wlQtno43NgD+IhBM/JvF8d7r
revTZVhz48yFSNpq16zwm0osw0MrO9Sl9GlKIFL3nIqhI7NhdBX6ydmMz0vDsa+ihZ9gUa5vvWYr
wo0XgZYZtzTvu/B61TNscpsybExew9mE76AC8e5O9G4VAevXV70a0xkkYNDHji6p8U4c91oNUGTg
AJhdhOUpnHg9UpSbLjeUZcKF4tWTryEOUKdlJet1odAt9LtT6H6oGMZliGU48ISUZsEWw+7kzysB
x3hXiNOtm8JGfkVtlM9mrdpgzNe1RmC5zqW5zL5/7NuL7rZSqxfpTpc1eJ1xF2bEYlMkC3485yO3
2rswDda6CrCMBs9/ozuQIuAZnq7WxL6Gdj8vgJhDaqqZmYI6t8tq0EVNQP/Fazg7aTyB6+rq44Tf
aGA9zp2zatwyaBDZhLJ993g+2S6znkw3jGfpPuU8NlBJ19e7dz2F4zWtu/NAl5TvvJAxNnZmLn5H
Km1vtjZMtbriOyJhtzCzBoMWv3sWLapmMWZN8sS8/soydXFQHTruK0ESQsO/9u0JwauoOU7zRHMT
XWlm0Zb8RBPbq2SCl8UcfyzYf5H3lAs8r3HIxPQ7Cb9WZyvGpqsEuqJtvUZSO7baDx5dwiQ56OET
mOONcsNMe9g7SDAdqR9UEZFwGQ5lubfQPqzdIbTjg7QTfv4UlL1wbnqJzSdh4q5Z5pLAk5iNycl3
yZ0f88sW9IUT02ur3Auv7e++285wV8L3H6H8cLdDSPmDE5EvApaxpmvuBuNvzaFk0ohi5BvB4l2W
IIV0+1bOzrFntozCpmCjPmNs86vrVpH2E69gxXnqki4Vi5Pbvq8QFHjom/YACAMlN/qyUbYHWYef
E85kO7AzAQE1GfUt3RHHIBhe+oSDsHH8o3G3p3jplh+Rbx7I8BTY5YIz9dApVLdTkEdcl80qyx84
IW6QcD+qZ9sFtx6m0FhyqH93r8ay2N9q1wVjUB9MJHm67jyj0/o2eeDx0HA6xyuskWh33bP4BfNx
mnqN+Q7Y9Br1PaxeqHhBMmU6KPFFudte0bCFpAsZ3xk2Tuw7Mzlpr7vFlPgCfhjDRQeDmOQIWQGM
P/EmPggZ/NwT7nh0JlTS0QNb2rswbo6tp547s8zZFKCrWYJRFMyJb/rEHRDUyiukfv+yNkBTtLQP
cedPsFKdRzy4unC4vR3IOqZK+SINdDtkq2O6HFlrB0kUzV20o1240jTq0dcS13/z+V5BXHscf0ib
63ZwBn4lBnSEW8depzi8MDseh6B/qhvZnvxlvVtW/20nye3mj3etVmOxR1Gca0oP3TwA+orulq2t
03rzeeHJSFdTEvbXnnbcPObzBIe6lRXacXgJE9+n2NNo0sNHqHngt+/dRONy2mP5QYg8KeOfkkje
dBFW7xwhsLbv4ywg3Us/dw8bB6Vgdl/ILp6dsL/dkv23Xzu3JIJhaZd46noC+TWX7vwkMA/LNGqR
dLKopcN4PEQU+FlNxi8R8yknYwvNy7xcw9xkrTBj80C+7DqKysTe6fUHfaNiKlw0iKkzwvQSFUi+
1AOQhIA02UbjMRXCernTxKaEBu+5DfQT0s/zxFCkWPMhTsPafC1rjP/a/O9h2nVuOq5gSQ5sql1V
gV5E2FTsIrlTsb+e/JqulTI7ZEBK0JtkGZ0BuSBDXW3LBndmutX3kkIEWAzj7ukibGl4rXwWvuhh
Io9m9NX3CBedVM4JCBEyNnd2mWnejjIsOxnvhVrUfh8MvV9MW2APcxwNNzAwmrPIISEOlci/azsP
CuGJNOUgjbkbXdT2IiH1ua3hzjcCFXnjtlbfcVe7BN/FNL47G/vQvjOlYt2XAcS72K/Arp/gChJ2
2/MSWed9HRoHcENIPh0qxCM+j7p0YlnnukHxH4wqwVV6m3u7lPmkFjQ5UxJVvoJFUmbE7KP2bIPT
2rsJrA46UgZ6aBmOvxmNduh3CCaTFtrOaF8O8M11K59JmIaywD+ysOmAXdYxuk6nP/oscku99xR/
GrYVPk1eEm+Kr0Q7A9PoWZcPPIyqfkHKMBpSqL9c1UOoPQR1LtgK9Z5DmwMDH/1Yh8EdUkiWu65e
lqjAiV9v78Tj8/fkBs11M0tuUBzaFp2RXLpwflr9IGwvkd76c1RbU9EdARjTGMaHWCK2YBmYKAc3
wBxui/1XbHSwkWyDvuL1Aki3wUxy5aIuxo3MmQevi9sgENPdPgNI8mw4Y7JWr4WRrP6U8TbejtQl
JwgdBpl2+KiqqJZ+mTg4waHXg/Iwqcl8amxvS+IY9PGBNMdm6hnKkigqyL6hLdJOfYx+xOP7QNzS
472Cn67FGTqiw1tqFw5RchK57wNnIZu3vTt+Gz3jHJ2f4KYaKRgHzPg3XqK9oGx3xW7IHi0HriPh
ZDDQn29q3UhUI6K76WfW/oLqhMOuAfT2X/E+ybxJYFvnxG1z3UEjvSImiyIkKEWpavw8aROCmmeW
a+0efKeG9IFsLhQKTbAPb8zMWGNsWOl4H8MAgpcJqtHk2OIjlLmfjO5cTK1sVAr3QY1pXmCpn4nO
EqBIiI5Ldadci06m8a/QcPmnGNymrJtnfPh6Z8WWQCmwxty5FlOir0Mds4/RQ6pPuioXPFRfTeUA
J8jjGvDmwobRLQI6B0XAaXzYwVlNkfICvAnBx22GItIBKmXWomk9ACoOBtt7PDnXyuvJJemZj2Mr
WlHbgYC0cvmCong/K0ug+pATe/EwJ0hDD9Ymur6HIbZKR6zcYuRIrJh4PaQujjCEV/hdjPYBFhk3
ajUK8riYFB3px3MbrO7Bi0RUun4THRiYARUnO7p1f10/PKGhZ7Y4rOJZOQfCnOSXopqfPD2G2HPi
8BypJEppZONr4zQU2AdE3g0mK7laY9SoWwNbe3wjyIzzCNqnKH4E/8DBzHBBK2g0Dn6UEGW0xcGJ
LhEmw5ttL4BA98M6rTBkwiGtDtoQdiJGxycD9cNF+L0o7G7733XvsEoLup23faNXazzyG1cCUGM6
DusUkczrA8dcGGP2NijWtcNHjRgRFP38xS4/C8dNwqxj8/TBZg+Bwnydrzpv28px89m3W/PmTsuW
fkVJYg92XvdLHS/qxiI2BHTdfmvSdVNJ5bCdVg3MU0vbBIalwOFhALo3ifugqeifwHwJ0x/+wXme
u/Cmo6q7jXbHrRJK3CAba85LJQLU/EsE04KQ6+sJIvmLjtHbsqXZKz4BqOrCac2dNWpvVNCMrxCr
8JfIAYssZXAAvot2Aqdb+FJeWXAZis4dpjJpW/RcjS+Gm37npOqIsE8BEaySa4JUGOwoxYLNqv6h
MjkHaDehfsBhdKvt4h7dFTv65E8Vyk9x8hNlFNCKrb5ENToKOETvty6e3vuIT/EXhudwMN94klOs
/xzq+fHIAskuBtP5AskkDjJOtzi8V74LeBf6pYszcZZp4YgTmI8tUjytGFPSJ/KlZqiOmLFRtgNi
Ac0fAyw5rtvFjPFDZ2DGiint5j6HglkkUYt5j04bPsj6rmFOdMBwYRrLveYOudnDrq1PcnC8FGD4
+t3YgI5A8WrmAIzr/C++8fFoOBCltGG0vxgvQaXEg5FkO9LY82Rw3W+3bQSaf9k4e6qiWX6vsU6e
hYy9W7UOQPr1/IPFEj/JfiqzWw/29ADVwyWg4NP4a0V40xaQc25XwgLOEMSE7QG18gb8EH7UmHDU
7nreoIm63trkp5Hxjf6Wm6XHxl8h7utitSGYF8vLEfA4iK1N7gOASPdAqNcTGXdywcE7ZnU3Lu9E
BRSWVYR+TwuNUtefRbb4iHvp1OiHBxm402GGNOHkAUjIPZdwNInbwnIBd6GjILCNdAy2QqTSaPNs
deNe7cne3Fu7hZ9bCADSKg9UX7dl+ehKdV6o8vNFGJHbqB0BznYScHbMC2ceG/QZLS21FzYH4fgc
YAG+13JcG4ValZg+B54YpWxnfTVJZ75waqIUjM/unnONuY9hAAusv8Slx1r5qDYAoWlo4CjfJ1NQ
+IKop3DgwE90PKOBS+AjvlheTo5GhbpuIyYfodqS3G+HKXVssF867cYF8PCm6JwZpIXFRnvae8ZH
D777J5uYffypD1nWNjbCcVOr8BLx1X/1p1A22aiH+Qq+z1uGqS4APmSWis/OZRwz5MDzzgR6xvsQ
TsOIdT54i3stova+i83TQMzj1INSN/U+dvZElY4cH1C7lSDIiUxz+MIMaIaopJ90T2we1dNRThHQ
SJ//ptyMeU22h4U4uPEGo0yPkHsyRXB8m9e7yKxBHihXoobpUVN421HbcK16mby61MB7f0NjXs8D
zSNd2xPv0e1uAapSQu0d3EJeOFffKom/1oUuGQxeK7ENTbbW4wVT1KhAZExmW1AjYmPzli3o1y3w
swErfHS889Kh0qT698+pn268+ezI+Eitvo6W4V0m+552bh2kYx086dr/lqEJ08Zr3npvnzNfRdi0
tTcUMAEuHdXyI1snzEDXtoIXxif84pFlF4lCNO5DN+2F68fYe3RS0CakhUVBUtrZbKnU6nGYmtuk
Hw/eGLipq8bLEPq3tuFRXrvMFtrFI1jQCbhJ+zEm7BTuLsfQEMfGaNpvM4Ww8u7IWwfvnmz0+RUg
CPg2yG6sjAijdGDJ566Qlq3hEBrMD77A+vEaAbdxEz9KTg9aICFAMNB0gnr6xIz7ZoItBO4fUxDG
yOO0+cAGiPcetsFrKED7UlbcB5gRFRvFqbryxS2plYd53Y6BqimoPkmfuiuvDPzG98ACeK/Db9qG
tKRGFBMQnygicTklGDtDZcFTRfhJdMGeOlw8du3yNfQLcoxDhkFMh4/Y2eYS/piHPmAfs7u8Jh35
mO3+EzhP7+JgBLVIOyD3kDDJ0S0+M0fja1ydfDA/EZ+tJbmYLHI+a4uc24GhCqphQ2iAsFAV9wUs
xBhKrPYJQRq2oAGPK+uFlz3CuWYTe1u7wHYN+TABf2ox7NxmNF0CQXFpHfPhgK8fq3MAYLF29a0/
7L/6gFzhVAKqOm0f21I/r10C0kLtfbT7+uJu1EsXub8LEdw6UYe/xvmDJE6cTu4yYyJBaa4ScVgT
dYJpl5cDvsEo14YZqqVjv6Gl7ttOYdzlnGZnrtDh3zBh3sfZ/F7Q2xciDrpCc2DuXKKD9leWJr2+
sA6S2NYRn1hVESbarpOOvnyY2wF4ObzJUhGjyUhggwTE4rbxkjII1McOJ4QeqEnj0yOrVaZZewoT
Xvijm8vdvbYCLLOBbQBPE7nnSaOv/RF2JQjqWHsAnYFt3qZ1OrY+70Ho6IFmsrYM2ZZLMlV69qp6
6g+C/uo4QAF37u8aMg3oUn9ZEhV8lGczLwWE8kei1EuD1lz5exVMy0u4J6hYsUDG/sfgQHVPPIxJ
zndsxj/bY5vo0gvYbSDom89euni7cfYoS/hw3fdgcbqRC4TEGixp+PQC7ERLcWtmfJDKFFxomUbt
D8YsySUaoic7i5dG8y4PFRyR3WKY4rRXyVc7JHNOW1Ii2oMCDA7fW1kPVw0OUeaEv/rwOVbvS7sB
cfRu99B02QrljYvH2sbYnfr5mZkpA986daY1nYHFjmqGyZcXPyd62SpEe7+0FtdwB8BUi/e59dtv
xsKbONrrfNHsvpPzmwMEMiUzA9bKAthbb07BQ4ZQWce2R8/6r4RgyNtNZwFiD/y+YxiKda6f+d3+
oZyuaGR9H+s1TJGFUgOW2Y7+sH258GZJtWZYSVuHzSn+jgQo+CIGmKBjkJSiGKG2wX5jx/4hUQkv
ZzthmqE8laPRuUIYwHeDIgpsB/aKJuW8oktCTt2oc4qeNouF/fLmUONH1+8LDnHXRboUiMMeinSs
Y/XUMOBT4aK9NOZgDUUd2zAzIzvmrWPF0C6lu2+u4dQrMZ4F5Dhu/KbxFTgxTPkpeDA3UvIT4m8B
INlbhWhKbuKq3fiMFcPgdSMYLXbqnXuME7HRheAhwBHPC+1jUzthkTDvfbSa5zaun/sGfc4WucDF
eY0BYaBVWQf7E59RCEobsDLx1Vcbd5gpbu6aS47JKfqzttIDlHJ0Ry2K8+PL292HGRBCjqcKvK7Z
3Wzvks9l4R9897tMa3psl4Fgxja752i1LENs4p8URP9xXP1/swn9/4gm/0JsHoOuIYZOP2xRAHc/
hg3YnH9yxfwUkFa1HsV/uPVTvuX05J4Rau1f8VN33l7HR/smM3LkS/bnuPB/4Dn/ON+DvopJNLIi
/8YBdrX48fLeQZONXn3gRqj2Us+9WS3/A//uH0l+f7nQ34i/Rg26wdn+w8eFfMY7UnCezPYHVv+f
7sb/36Rf7N2OCDWYhKjaS29+DxowrILvrud/YGP+6W5+qIZ/eZuWWH/bA3B/f4Zjtn8FOJcj5vD/
55lBTQfXtxASjL/7vhmO5l44IIa3DEotMmEQHeZGJX9guv4jD/wvl/m52b/cjBsP2pcq/tF5mCtV
kcKv1NE7/CkJ7B98xj0P8Q//czs/b+8v1xmlqwZmcB36kFRIJcXM4tNN66J9ch5wHJkDKBqg0Q7F
OqVe2SEZRh3k05+ItP/EAqVOQuFj++No+Xfath8J3hrUSlkYLfoGM9cEMIsd/vBM/2ElwlAd/t8Q
aAR+8B869f+6V6RBwUcAOicaIIhML4dmSm58MaGgD833vxNo/4u9M1mOG0uy9quk5R7ZmIe2rloE
EAODs0hRlDYwiaIwzzOe/v+gzEoFIXSgSr39tZMFSY87+fXr7uecJaQOFCYiLa8gkUjRzvZ9lntd
kg9g0yCGuepopD0oTmFntmWroK7Nl/GpRzlJWBnjwiFQtAm2AOIa0n9jmoOTMQpmJ/XuhIij//5C
qNPbVoKEtpRWgHfKhLWYuc43dmZYHQs4OZlTuE1KEuaFDZr10UQjkvR7CVjZpBaC63S/ohHFwSdd
cD049bv0WF8q+/SGXiTCcKjjLCfbnp/2xfGztt9x0zIEL2/HP3i1MJoKfa8ZkYCffYL2ndLcGtX1
wn6d+ABA1JJDEgHivLWiBUVmBioosyF9MJWvZfru/CjW/v7MlSmEDK1nslMrt7t3h+KTadAKdd7G
8kz9GMP0+clOUekkNxKeEfYQfUCsOk39jbsmj7YAnoTH52SiZtsx8SH6DUjt2rwD86tQtSdFd995
qegMc/RbmXKSPeGfszv5UEjb4bDmWb4j8X7aqFAeoJptwuSgzobp91RYXC4GW77vvvl3Lf1/X6dr
HQSY3ZYb87m87HZ+6tT7Nd+6uIgnlmdjHypBGvsAPCwQ9y+em3wYjDU8uzGFAj+PDmU2Fb1UOD5m
NgxVDIzAD4Bd1J1EmYKet6pRgyNZcuk5Kwr52CqltsvppLsec5HIitfdxotEzzYGrXOyKH9JXdF/
JWNHbW9U7jTqpPtqSBuHlDuBskZHiJdI9XXCPLIXpfIgKMKwG2sTMA2Zr8S2+GQ/lLF/TckvflYj
WT2QyujpUGm0dyHqiHQy9Tw2/VJ4TOAdsSOhKw5xppvv80TPdnSUAs5oBKSHzcq4UBIFIb2xkC4z
M8+IaKkJBlWW76TQ76ZqVmOnWoQgqwSztFBQg2shRPqA8la+oWenuk77TNw3Rlge8lKTrlPdr52B
qjet76q11fNy3Ipy32mbyqvoF2k1bUtntrqTysK9HlNZOPpi2h0rLy6cRtaV3S+cPPXHos18Z5Xm
CWw2IGE973ZUL8fg2g/WaHenhT+3MSYY4cnptlr4V4HCgte7Nm67rfp5F229o2Ubn5DjQZsQUP6h
DZ3zA1szOsPDZKMaFWOG0aZA/sVNN0VHq5F75Rofzxta9is/pvD75yfDU5XOz+kMho7jwlC3ow/Z
ETHLdX4p32Yv5GqHrSpv1AP7fWM9hOCd1vzKAhhHAUcKCTZ3jQbg8u38ulZmZCGZMlBeKPiRAJTq
V96BjktNehX5sxAMvjE2u9TKDuav7xQSw7GFT867ntRfxMOaN1l0WKguS1Q64PmeT6qkBqWSdCxf
ln+TKLzrpKPPr9uiBV0D/yZbJmJ8s1nrwrrvjIkPpqEiLw+R3Q9r5EOLe/DExGyuwliOPGpDBHmy
b+N1bV6yztAilLc/P5bvocRPRwy6KLTckFUy50hcye960hLyAMm0ZO4136f/wO+Di7RIJDsrG2lv
Cbp/SUQiOCQhxNtQkYrHttXV6zbU1viGl6f2x7eZPj85EX6kge+Rp5BEzTbD+KhXa6d7MWCAXNAC
xqUTPc/cllQkndEFClQE46hserXcgz4yN4H4K3E6SlV/G5r5LjfrxCyOMaSzCevWnXLWu7QLaO2q
NucXcW1MM48lJ2lthYEGrdhY7oidj7EkOkiMrITLC8SyxEEGDHPmtPdhYXq7OrWRiE1TYafaCrFt
Hutb73J6DIy0LV5yDGzJ9hSn3/L8stHLWmOAWToUdClTwDTAMsMB9dZ8HqPC0Q+wSIyqcVsm7r1m
Rru+F7Y699/5GV0gD0L4gocHymkG+IX5W66jCOuPgT4NtXnKd8l+3Ht3E4W+tyoqurTnT03NdqQW
yvXYBgzLIBTR1OexX2HGWKDNYjB0qwNa5raB7uHtxGmlpxvJ9MxBtPWR6heLF6AYOWmmhk8yvQJX
MeJbyQoge+lyObU6c5NNhl4pzJjQmrQ0lgpjf5E3wpchGW60Mr81xWSFN3DpFJzam20Pt5F0SGun
A9fSgdDoU7gGC/yaGOLiLtQIVDWdiv1P2mlG1DcJISxxzxhYm8aPaFWMj34OarkZH85vw8WtcWJr
+i4n7hBd5k4ftGkKYxqc4mBjraHmpTUTs903iL7b6Rn+HwjQ5+7J2I0Hy+52+ov/TrOjneesufj/
ZTf+mMCZY6wTGkvVHIvq3joUT/1j/JAf1I25MbbmbXU3yZaaK4Hk2iBnDpLXk262qTXQLRhdlWBG
VKte8RjLuw9yNYnUDxw+szPmCpUoRj67z21dx8w/jySvqzJdCT0Wz5RhItwHTflEEPB2Q8iVprau
F4+2FFW2Wn/Sm8cgDG0jtegRiXa/sPtMWDo0/B9yIrMDDIFK4dY57j6qx20kRxeh5a/wWy+O58TE
7MwOUTWUxUROGLcSTWSFE9HU0wB80byd7mu/cE/SPvP3gJS3s6dlbmCOLfG2QKd5QQU8V66t9D9n
T1FOjUx78fTMilYqtSkhTBdLdNvJsOPe/9/WZbYJPF/sqsHHnYOaAUYGW8J/LhvKhXEyUTO/U8hu
6mcG4WcjZ3svv04kxVHCl/PDWHSknBVNgrnYgH/o7URVg+THTcHa63UAounaUJptrD+6a6SriyfT
0gyTiw+vI84G49OOqTcCC+ID7eKpv7cqGpTFfvsrw/lhZuZIRRob2mCiALR8dROEzw2Re1PdB2vX
3PK0/bAzm7Zc7c3Amuhd/Tg4mjwNEumh0/N9Sjb4Px8RJEa0QhJrwQo/22eqKbSaXEz7zAcX2r8X
JZgUDXOjqCvuefESOrU0WyKjkFpUtLnnqNtdCNlGOXivUDVcVBfDRWkDJNk2K4506UY4tThfrcYo
8kqUGFse3kdwUZjdGq3bkm8DkkP1S7Is2H5nN0Lqm7Xem2wImBNhWtAc2XqKikexs3bJ2qZY2uOn
tmauupdavacDiURJ8qoGz01EwJV9Ob8dFi/uUyMzZ50EY+XGJpGP9hDddDdQDVxoog01i7JHzuEy
cmA3uDB/JReOeDay9xQggB7NVkq1BsGFx4AHW4lCUV+FO9p06daU6t2vjE9CLJncgaSK5sySrJZi
SNfnJOwDHOYI5PAQHH1Hu1H2o91cmLvkVrs7b3NxG56YnB1mNxddk5Y73vkZfZFtXNtqJD2etyFP
f2T+xDdOjMyin6YBJ1cbBFze5/wi207UOe1OPfZgmjbde98JbOnYXoKAedD2g1MS9QE7OyowbcM7
cyhWttGC1gCZmR9fZ04vJoENGaKUpFMNiW9aOjoAvHvhQT2qdmG7FyX9JV/6d+mTBRnhROnZXNHK
QP1lI2/478X5yVk8OCdfZnZwinqc8CYsAM0I6UZM6vu6tlCNzIKn84amSf5pEUB6fKdApJw2W4TA
8NUKIgquhyZiG2f9uy5VaUMIx4tCc6G2kIFEgy+jXevdecuLKR54zf9lek4X24xBoRoKprujuVec
4Eivt7Z1bwFv79ybNf2XRbd3Ym02o+S+CwVuGUI6WXIsMNKGdl8H5aYdFECXazfH4t4+sTbzSZBe
6Ami2YR0B30P+chl9xRdTups0bV7gPfsc/xuuNIP/lb9BW4h5XRWZ8FkqupjG3dEx+Lofi1E6Srv
850HV8v51VvcoBAVwzutU1yepzObvMnyIWGAYmHdJlDiyCVN18aqaNCiJ1IQxzKmXLBkzZat08yk
hgqSV9k9BKHbau867VG7KRx67o/JzrgbV1yfvGZxtnRFqgHVmCziAo7GbfN5fBm+ac+jQ9EVVhYw
EJsSppgnGjsQKH/fb+lGRVsN1OpKLLA4xSdDn62kKYHQcX1umMSg+1RVHD1qUYKQVlZyKXAjBP17
hqf5OHkYuJ5QNVHBwWhrWJfgvysM6xiX0tZdk3NZm9lpwCeWmsiVNAGlXTsJy00NRE1Pns/vSmma
k5/c2clgZhFbVaouXb/cKf2ueJLt4bq91Lb6hqbS3Xdty5XNsnjMFYUaNSQXZCBnI0roXc5K8AR2
4o3blKJclxzq1ttYY7VNrHxvgt84P8L/ZXv+MDkbYUYVaIK08Dy5pp/1q7r1DsYuO05CON1unx3r
A82nW/UqPICtvEt29X2w+8/VcLgqFWMi7ydARLPm7ULmGv3frornzix3V1MTlKN+xYMu75UfJqaZ
P9krhUbzuj5VGvRBnwAYm0GrV6ZyzcT86usNCz0wujm4DQ5mJF4iD7U/v1qL+VrqxCqFH3KciGu8
HYZm1RLN4Qax6W3reIfUab9Y74099Ouvv1IRPzE1j19cr0UzODDxW+pXmJuCxlzxR8vPoR+Dmfvi
Xor7xNfw+Z0tPUs77Wo8+I53NR4hXLD798FOc85P36IHnDRUTYOp08WZ8xfAreVegweUYOmQQf5X
8O6I4AHPm1mKgWgIBF5O/p4uqdmLKC9EJYwiHhBg0GvjBUifET2H7VFSYORpv9Rr9eOlYZ3amw0r
11TPLNrpwRLQKNoo8VWYhB/pNj2cH9fiy+jU0Owqq6CWGsKRWKCzoa+ku57WDP0i33qPkg3luj1s
kHD/lWuLth0EhaacPpSkb7e8OUj5kI0hkfGYwyh0H8j5thi+/tLQQMqpiApL+tzzpjAHDT04PVu5
7Zu9bMtbic2obqRjcGXems/KU7nac7K8bj9szlxvDz90TnsdQd0ofwbCdXDlFuBZtLbtF7vbTPGH
oZl/jTXJNYf2+0ET7UbfZEf3IiDvINBWA1GwrWyT2+bL2sItH4MfVmcuVzMzT+6nlDuCd6i4/qsr
cq0Qvhj3n45u5hPDGpRx3XnQXYMVcjyXtnChHAAhwmeEvJa4LeCg8bXkWMBt1gvBMVZEfyM3/UpG
dGU556nxumkKM484HbkEM0kNac5r3z6e36crczqXBSg8b6SLiMMQXtQXE2NsuTWO60K1i675ZE7n
8gBeDKNRATsTEtsTPy3QR6f9MJIf8D7KG//72/r8wJYuTyicdUlUJU0U5z5T9QpfkYfJteQuyJJ+
o+krsdWyBZqvdGXqoZ2nPbo2hT7RJMioq+s4fM7zX8kjogv1t4HZfvfNpvAHgfu/Ko1NKdzStwrH
wZc0X9lnywOxVJPkNS+meWkfXo9RLyTyN7Qo2AEpsOFXMu+m9MPCbCQxvDFFqHCixtZEc8XN7txS
3J5f8KVnwqmN2akNeq1LSPGT362mnn6gDlqaNdCghQexi1ZK+otRLhAFGnOg4p3u5LeXSCAllaQA
0bf9q2YLpZLib9u72MHDXxT2lBoKnwAn4v4lO91OVX1/bznja3NwV2KDZV8sWwaCAKZKZXXmi4Um
kqUsn07wlQRu7FtKn7HruLvhmT4UZzxC2LWnqWAlNp1WbP6OMVWky3hZa7qlz64aV9P92IpBKch9
sBPU91Bd7+Lha+F717Ff27VWOeeXd8lRkQtGdGEqe4jzJoasjmljAG9qA9t4EdvM9mDnKcKXtpqI
HiH0dksour6dN7rkgU+NTq+5kyB/lDIUYBpWuYBTqH8Jgs+i8XjexLQ884k8NTEdzhMTZVzQIpRh
QjZ9YSM1xl0uWk9irj8WkhfCxbYm7Lo8JlXl+oZh76c+rwx6GSHQiVFbAEVB79+Jpncrgz88P66F
48j2kGBGgu0dMMtsW9bIjVnKgBiCYdaXImA82vKdSC52qvgLbTyYIpqjZ0gBoj/bi2IoF75R9LTB
tlAwSFC7K50NP8zKSVsckcSTEgEGgyLyLG6saTvM8pItX2fBhVF2l6Hkwwvr7QstXPHIC2ukMncK
0en0upg3nuSJ2mpCwIgMs3zMGx9pBfNK18qnX1ijEzOzEXmD1npqBZrFyjy7FmFIhpO4Vfaa3K3s
hoUrhgGZ9AWZAGfwGm93OS3DSSuEUIsY3me1ewzTD+dHsjxhP/7+zPnruTvqLb3GdqdqFmy7SfIx
SIXOThHxy/9PY5HmQhRiGdKen7CzlfxjJF1WzcMvjAURG03neoELYrYqGRnS2hCM0dYRzCtczamq
+6mL8LyVBX/KS/mHFfntijQd+s5pgHrAd9a+GG4tNQFibkXJnRDGH4KJVD41ja1Kxui85aUb643p
mVcdZD2D+w/Tk06pwKPP2wpbU6DVaRNvAMbe1PvAacOttuJqlwJ7Fe0QSZ7UUzRU+96OmTanyO2V
SLSjJ/U4dexEtnsA7owuwr+ho7e4JxHk0afmfFWaYw9oc5Kj2AonfGH46EMU9k6381v/oT42zuDA
LCr92hOQIf4wOvOFWqiJhVDWqKSoH6XuSctgig1ezi/g4tbh8kdDHVQFwK2300iCr9JrD6LARKh3
lnejwTQK52RXwp+vPwad5ZTR/rzJRd8Lbos4WyaOnN8mZjiKlegifDRmpq3BPOGKT2aA0jWw3/OW
FlftxNJsj1RdJdLDjkwQ7FsbNZbhEM324rDW5bpw7U+V0r8HNJvDISsUJQLlBsbnQw3B7Ag1dADd
qabsJHdNeWVx9ix0FmhKQH9l3qscWKmcxGFJsNo2xzasSXcIjtLf13BTnp+9RT9/Ymn6/CSaCRtV
yoqSrQF3jN3UYAmT+/MWlg/xiYlpAU9M1GVL8noKLNKr+kpxxkN+gA2cdBEc4Pu16HppN9D/CfGN
xCMPKd2ZMaWse1gZiTqT/KLsnqOo3Rm0Pa+MaelEnZqZTVvflRqM0i2hhdNtDbqebSgxIWDfpAfz
FvdEGA+7zG7gnDlwzdjnzS/tRUlCz0yXeDAz1LeDtNqiyBgo0UZSRLD9hu1GFo3PhZVemzp0H14j
/EJ8c2pxdvmkaRxVpOVBfPr+wY8hUOyVbeUVK520y6v3Y2Cz1YOPzYJOk0MmtjGcfa9j8mB5v3K4
TscyW7u8EVtZiBlLlu4H5UNiXgrJZQWn6PlFWsqgkEj8MZjZvhe4Twg+GUy9M+81tga4tY1gx98a
R7G1J/lQwcfq/IpRWQI9JyIARyj6dmtUkHT4Y/L9qgZmNjzBCWx71x70qEA9N+Yu3EJdvbJqiyec
TpK/jc5csCikKY2VXNPhRVLY2q7am864l1/SG83O6Wk6P8YF50iXFrkPiXDL+Bmp26tybjbE2hl0
143QXAx5TZtbvu0hkzpvatoKs7cedybSV7yIqBbMD5qSKk1uoV9CrF1ukvaD3q4UpRY2PAbAHU/l
N5UC2NvlAvuXVEoJCL7IX/LmkMmQm5orqY/lQZiaYhHWyPAHvLVBrjNIrMJER08Lr/ugukxHa8U9
LO0ADQwz+31SYqfJ4q2NodGqVK1BhNfPynN9IR2srXKvvnyXqd6tlY0WB0RcgaiiZEg/wZL6FNKm
fIoK2zCBFgcOQ2VlRy9uMQvNAnw8JZyf7t/UgkOu5ugacL6W/o2XVk4tHTJj5W6c2QHUjWjJBH+e
ap7aT1tZqkxxaPK0shXYk/2HRvkQlLcVUlnnt/F3oNbJPv7JzjSjJ1ewq2S0gibYkR6ip9aB/ngr
wVvrREe4Zj9OiF64MfcZZKzv5CsdFfh1zzTb6T99hZk3rPUql1oxhPxMfTLDmyp6rzYr+d15bfQn
G9N0nwwTGRRtyIOisuFzueTt/zGqCmkDCFWAb8oQe1vLvStdSG5Ggfy/JjQrD6V5x9dPX2DmfYMu
8rVR7Us7vhD3PfrYGfpDtrXN9roD8+dU1HxXbzv8f7wdLpElAnYQwjewHiJ8T5f/vOQAA3laECLM
XZcMW22cT1srvDCP8lF91+6GbXMTbYWbwK634S1MsvVW3kX5RuVBtwr2mVNV/DkXUyVNJhib0jxv
FwOq4VjrYA4Fb1FeGbc8V+1qr37UDsMWQDdC2smVtNWOk9Qbva/7Ytcdyt35fS9NF89PkwDW2jI1
+hwpIL79DlEpyYI4+hUPV9HuniQn3Al2dDnxZehOu43ulO3UA6iLm/+wdv7n6CefLpO3I2c3G70F
TSzihvAUG734Xh7oDvOKNRHqWRg4t/FdFPNku6cmjCN6hpyXbHZbzFHM9m2I6WBcfFW8P2+R/3rp
/9t7hcI2Hrwsrf75P/z/hUarMvD8evbff14HL2VWoU74P9Ov/f1jb3/pn7f5a/pQl6+v9fXnfP6T
b36Rv/+Xfedz/fnNf7ZpHdTDffNaDu9eqyauvxvhm04/+e9++Nvr97/yOOSv//j989ckSJ2gqnk+
17//9dHF13/8zpU4VQv+69TCXx/ffE74zXdB9tu+/Jx+ff3ta/bbDTyqrwu///q5qv/xu6AofyBt
TfewTCqIfKDIVdi9/vmR+YdGhQt1amrYE6Yw5U/50+/8YWocEgjoRMpf04Pv998qlH+mz/Q/yNij
HmyRyCS1ZFG4+NcXfbNoPxbxt7RJ7rIgrat//D7bMtCpSPRl0fRLSl7nhTSLBVJfC8y01z/53qUO
6x7VsA30/HD9BI5kPZ1M0l+2T23N3kjYosRGAcCcIhyQrjNnGMPWmDWV/okGKhs1i/tB2RcinUWS
vKEBGq8DN6CB4sZ5q/NQRJdlIDzUOL5f3PRTzx5HwlC0iOUk3yCRjHf5XbVPa7JUw67C2wHXXOsn
VL4HA6dOBoMWguYWub+pa9uc3TpDEqsZsXjA8bNQDQs85n4rjLlZ71vLzS+Vrh1vo4lSGSo3Cqpi
0NVwvmfgziWwTzSuiZl6UMZU+wRDTHGdVm3oHaIWLBIlE+EoBaHRbKDj7j8IcEcfUCJEsCwajPem
FkYThWUUfk16pCOqwC0zW0g1gBltnPWVk/mC1Wx0YQBe3CPKaOwnxI60KUqxhVdekODQVeUIxYGm
DTp508JivQvjulE2EoQ4HzPU92gIT0X9GTZsI0W6CLb2Af747VgjAWHXuZF/ULJIeBIGJfzY9CId
18zYfVeWnfkkiR4yi2WcAwUOB9W/ryDd1DedgSaHHw3i1ITjGheV0DUgItSqheWDL3Kr+6l4iUJ9
6pQCqe6xGVEMGUEzISkRWcDCEnNMrU3FHafCylz413VdSgOo0kxFuieP9EPUNU8Zgk1IG8l9/EGI
xeRGkNNExV224NiN2oDlUGx98X1pQeBcEOgLO8il6YoeBag39RTa3aLp3OtMNEsOTBoU2wqyv2d/
iIR7KUn0l7FoK/lCIMS+6TKD71hROUE3pEzrm9aXaHUfuyHZ00g13gSojlZFWjsoSY1XkQZFpe2X
efqoW279WFRZb9dx2Ibw/0AtvMEjQMdjiBHdGWXUXocjcJRelxErUooa8SyzSbItsKLhUVEb+aUx
5eBe8tQeHVcKD3JSpvu2yMcH7NbxVnZREXPEEs00Bh2SEhnGIFAdWMXb9J3Xe9a1LnVpvK2FWKU9
voaBf49IStFth56prOncM2G5DFP/Uqi9/KnSSlXfFuIYA2Ir3fZDGFbR69iHBBZlmsANXXV+de2T
YvqG8Embb7MaATQjKF4UNS0+qL4a7lWKW9fIH066bIERXWqi8RSVFgyVWYZyWQLh5oXv9eFzJmXd
faxFAHoDob32OFPuTVE21lUfFOFj0gxwtMI32V77fd3fwCCdQ41damhz5UIlbBEA0l7R5ywdJVdQ
ZfEMlJmpTm4iS0SBKkvib/wOOumjDkf83h9SVy23fY+wx32ghlDJqyP6GZLU+i8dfJQuLm30aaEJ
XeNz3xXVXY38wqcoSyCpr7zBig6lCS11HQrJnaX28iNbIKesqxT+cwSx8R00s90HHXbMYgNoK32M
6OJ6GEEQf0EeU7yiQocmJXprw9HKzbFy+tESelsdU/0iCXP1Y+K2I9zT1FhpMlDZm7YhV8Pg9EJf
7tvaQJFo7M0sdZAwS11+JB8Hpxi67Do0UFNyWz25FMWBhJyPCIjWGXCSCmrebcUmiD/nbiMkFOWh
IM1HPXtfWJWUbRo3IzsOZRVtUTBMO03uV3eWzDnK49Tbl2mo7U1Pkq/aMFQvVUGtb+RYHz1UMRTk
8MzBuitVyX2O4cSH6iYvDpVHEUFLqmZbq54bwPepTwEMlP/HCLmR1iZzmCNPmqHEARz0q+AhpNh1
afnc62X23kN9O9tEUZ5dWoEpfLN8GWUqbgcNpZWuv6n7oUbOrPPdm3xQoJ6RlVLYq7XbPEb0iOxV
P+q/NkOgHVP4bB7TTO/2siFlaO2Jer3rPVW+y3SjOBiNBcDRCPMrPxjGeyWFftewDGEjF0X+kLHM
l1ETNjd1YiFhqNXCS9FJwj5BVoQnQMe+7ZLgrjBl6hZKET+Y+OeXchSKdzzNajuS2/EYJ1A7K0Mi
bXSvU7+qYdLsu9hzb6vEbAlRM1N58OrIf9cqUnal+Z2OSHSHQqAcotVq+cpWV300FmDgdQ9hpEfq
phN8f5+MFWqjXln2vPSqAM9rutkxNtxiF0Hp/UHyKbl5kH7fqnnkPSRWghSKUOdVyYYw0SRBvsK4
kzst+JJHXcm7wW2VC6ILqNCFxILiuZLdQ4X8x2XqFu2xkCB2z9PCOiR6OSo23qqCrSrPhINZ5AgB
CSqPdt69wkULQfjO05K63JauheR1UuXWU0xOP9mQ/UnQXYyqEgHWibwF0iLBuhrGTHk2Eca4rkyl
RlwiAGgCsXfj+gTbQ3NsDLM7KuXgf+uGFoUiUorRfR9HimYrQ46S63Qpaoh0KsO3QAvc55FQ9Fqr
NWRJIACH9lWs1PpdZXXtRZghZ5CGffJhjCehwVLBkdl1n5qZDcY2sJygLF0KsK2ZfMrUDgre3PX0
a611m0NMN1Ph1LVWavtKCYPyIpMCetOGriKp6QumKlyKJK7UjaEExbfzcdD8vU0/NY8u/lGS1g2y
P2+fPq0fJmYfmd9ayJd114LZ+1OYGn/mOP//o+D7o4Ap/XcfBQ9NPH8S8Nt/PQlU6w9jajmilP7n
i4CQ9K8ngWb8oRMoTzSKGmkzlAF+vApk4w9gMPr0XICEBNgwj5R/vQp4ZcDZC0KAPiLICqee2P/D
qwCuEeilSNyBGYYHRJuFzFZH1wmEZL0TuvKmQtBQQVpPjz4JxftxveI053gzpjcQbFa8yidWTuRV
3m5Nqyzr3O+iYpvXxm1QGXIBUT8XRmpCE94g9LYDwD5RaZi9Z0AGL1RZayWbshGGFjbd0tOixq6i
RjX3aDIMcEOWroGiXmrAMUVBvDOT56Hxqohq8UQwQE3cQ6ErcRJLC4Paoc6bDJWdx15c3jdWWZuP
FZ3NIiK2OEHT2ChWUmeIcrpelVnom8RjSHFsVLIcwn84/urbNs/dT5oHeE5LCeWPKo27qtNFCCTv
uwDe+Lgwo/6TW1Rp9Q6YvFnc1kWY3o452UTfctErkxWB8LAvEw03q0803zC4WfdKoZPGdtUaguuw
bMsvleFGr57CJb4BDZVftUGe30+y4q+l35Sp47aZpGyswhciWxSr3nS8tIau2ojMYdz5YVS+pFUY
EekEkIaAaa7o51ESrjxLSglB5c6V7tCgFPy96yXilxxQW4talF888uSAtMJDWamzyu5llAvtifEH
RCyUar5qNGz6tqilyn1WtNmVV/tasauEJJT3IUX2p34YrfZZ76FPwunlibqRfRiabb0R6V1JZDSa
N1YTe59yyjFXqZU2ZCCjBJYdyH8N5HclP9SgeQ7Cz3IDFyiyky1RoZ+xILCvF7mJYBWRoZ0KLoWw
NOEi3+RNa5lOKxBP0EntmtJGNgK6/alayeOjXw1QxSNfXYd2Bo1pbg/JmBofrFJoBkexvBa6T23o
r/qxy41N2ilNYPeWEW8N1a/2TVvVX4pWaK6UeoTm2KjlIHSIIsIBwRwT6vC4KAo0pXhAbhorkZFX
j4uyfVD1QKr3rhlBwAnPnvniBqLaE6kIlgAFNuoEduxXjexYRpTquwRqf4N+lTpE/hXJuNBp+3KU
bc0bUCbR9YoHNLcborbZaMTQoA+QQG1MTzV5UZWGQktVmZPXG1tfi+w60ZPYEUCNwOcI8R/afEoh
yjaaIXK0T/QKxb6oDuPMkXwiug1SiIO1KxURTWeV7RfYmWrUGTdpK2S7PGkabx8ia2fagujGHwOg
B5DLj3VR231Rpz2aUBncxJbGV7F11WLDxDxyLNusUzqVRHWgTCSUZfSB3SQ3O/Syy5LrkhDUDmpD
qx0rI6Fgc3wG346q2Gpsy3S7EU0mgwaCumgq2VEaPUYyuEvCTSGH5ie5DKAfjMjbv/au6Mm2ERve
V8P1u9pWPKX3tqWoo4sVUcOgH8GVa3B2CJAYdiolaCAJpegKtq/0rrF1ead+1Iw0vrFESIl3Q9to
5Ce7ZEBXkgCjhcRdVVpmk6YLR0MZ6pmXEHKGvd40/i4bSuOl5q1wjWIWIrpBRUFhh+w6spl5JPUG
inKeEu0SsTLyrdzpnmbLaohS0SiniKF0Kg9gm0i+Dw5y2GnltHiwa4l5pjwwCvR8xFovkOLkueLD
vq+gtSpoiop2qWGO2kEoO2Fwhiaa/nDVwUZvKVGdHNLKyoi6AsSAtmkSZ4C+5VZw7YD6kECICBRm
mwlmTObaH1Nvi0oLz+wAf55RXuPcbjsuCxqO/SAO7KoLs8jRKx0EY2iIabv1/bJ+7AUUerdoziX0
zVAxEnah5urmVdhO0h404KUWjzqt/jqOZZtej4ZHvXL0B1opEqTGBSQFVAl2HL/33rURKrl5AmkL
TO+6Sxaji3TAd0WlWu/DuIVKA4QBh99TNXoWDVMlV2JGftMdrbhW1K0mZrLE+sVi8T626rTe1QUy
Ss+qQT3kth2yNHAsVRBbZPT6pDyYAqJgdI2OkPrHQaKljjnwkP1UNo0ZXCEcrgZfYy9vtF2vyZp3
U8q8pZHTSHkebgJSe2a1aRtZjO4yISvlW6nzTfmoK1QtL9Dh86wbPSwbPP/A2YQZU4x4PdVyDadp
nPbsoK6zYq4gNAnNgwXbR3SUO5AxNmBjvFiao+rgRgK6nkDLY3VH5IG8EJ4zlo5FaZoPo6yH7wfD
VWO7Lhvx66g1go+ihG6FF3IUemiYmUETo8zXiCxq6RdfujiLym0giN2tK+cqksVx8a7gRXjrDrqG
KFk1pjeZbIhffUtFoj3pZDDOpSgqKIg2PZ0waVEW0eVYCqH6oCtt+aRoQZ07TJGPGg3iXOU+KIN4
K0AWCkK610XNppo4jHe9qg0hWtXj0O+UsELYtoUuML9HlNdQtpZv9a5TWBx4tCCkgtiElk40KdsS
oU77/7H3JcuR61iW/9J7PCMJDuCWPs9yDSFFbGhSDJxAYiZIflf/Qf9YH3+Z2Z1VizKrZZv1Ju1Z
hhThktOBe8/Yw22OuAkx1GbfMD6ir60sZ5TNxg426JYFiztmZUs63EfadKBjuAFn3Ov+2aG5i65b
vEXJmifotLlJ1KtOO8li/hzqfE6fY2pxn9Qzqz4jxNDozcinFimVY5xWbw5YAvpjhi6sHgmtlcGV
5AbToQm8j4VvdqPxJEY7oU7fTY7r6yaVXoZ1LGvRXxGunn8tTUY4VrgplPesRJnTJsH0owrUs3Qw
zaIBELo64LVol5yGrj4k6FMiCOkXqAxcnBiiBBNBGZOCTx22Yq6pLzdSxUH9nkEhAvk6j3sbFx3J
pXvzuPnl51ihx2xA7qpwbqfRfBNuqazCx82MipZiDrJ/UMP/f0X4HznQfeiK/8slQQy//tf/HJrP
f18O/s/3/XM9SLAeYIiHuhGUAUScFHP+P9eDNP0LxjeWQT4PphjqPfzRv0iD7C8Q1DAxZhnE/DRg
yb+RBiH9C39GEdIF3ivDcP/fWg9Aev8nIo3iX8FaAJ4a7ATwj/g/8QbMjnpYaNStsa9gOOQVBfLr
oblrpDsgZRL2a9808/coCfm16vIThHjwlI0h8nQSvbzDe+YvI0N3cEJb+zPs9Iyu9HTaaCnshg6a
owoLXG2rgQwVSWTLlaHo2KpTnIgSN1ZFsBXgD1cMQtSdzkbz7Prs0WKWNnDZyDC1d41knQOEt9ln
5ivIk6IG7pigT3Zh2sHVkQ58C8C4wkTG0XSGvsG17TGgNJD0nh/te3FRJtF8AeRhV2pJcPH14FUv
rE/Rdc/H5AXNP1DR5C7ZU8rZjvRQDK7SMhleq9pnn6UaDDKRK9/+YBZlziTvzHslUlSASJnjM9bN
LP7STQ4L0oQRdovDqkSNtnUoRQMGI4oepp49IJzmEOdV9bVEULXQyaY/e+oRFWATYiD9Lvk1M2xE
b0gyvwHNhP9dtS2q4rnV5ku0Bu3USPnJPlDbBqWilVq9jNXAVt6hAxwNgQ6xgRmAmuih2/nqEtZM
SNGM2QX9bAEtBpGgb5KmtkVEmVcAREKqIKOr9PJNVbO64yrqH0P8svOlA0qYR9V1yZw4pFWoL6ah
w0EOiGrC1BeroEBXSHPLmmG+1HDHAb0OoUqq0O5I47lZpRXuxCaK5So3MsM0iopRdF8GRV5n9tJg
Y8IeaLJdyFH2CPw8R/gnQR3ubO0BDYRoVbEZbsMc3rFVinfoOcW//eFUIJGt5uI9bAjquLQhOswn
4FxdirPQGplgpk3jnQ55vZ1Nz1f4XYebINV6ndVdtUYUFFwxXpNVFWgEEmqEcqPx19R4ObwKd1m/
qC3PBKqXszIExxJZ9WeYuxGi/L5GXDn19MS96w9ByOczvLjJXrdN+46Mi2bXoU5510V5fydJSA51
MHUbjnpIUVg/MV2oIHcX4M7sQqNR4LrLl/jdJAlaOBXo7BJUzsrwarqh4xNI6ZzEr1UfZSh4HxFO
2pT+0pSjW1vJ1SHSMYpLsRWJbfZQRtbGVtAIhrna5ZzVN8C/MTbvVvFPEDUp+qWp/rN4o94p68oL
uk1xZy6JmgDoRu3GojHwdYo67AMM+oIN66PhFahlvsF6QU8dZEhHJPHkR2WZecuoX+7hBF4HSp7u
pMO4dmqrp3aY4y0D5LYe4ojvAiYbkDGCD2vAphBnICUpW2UlnswCuy567SbFNkFi/RbYWXsCXjEc
vdconmhKukJZOD5ubQ2RQff4OqHZzsAbURVVJRik6kn7iRLYukKNRKJeArR/bbtoetBRY35mY66R
w97iyzv/eB0sB6/QyRC19VUr6feOdcPacAsKI0/rdyQ0+K23jO8qtIDusMfhC1kZ4ntafKFoNX82
HANd1Sn+7H2A5s7HN8M63ZC14ykKGVGTK07O2p+T1sFWiNLvhijHMap01a29JTLfVhQ8UZPnxj3G
voRvs9lNe1Nb+YpWrWnvRcjeheinVztXDABxmPoTpj2/zYc2P9UAj1Zp0iw4eDU0bMrnsAjUDwA8
QT/gSyX7+tbUQwMOOCjpSzD7BnxOmSugsEvwNiNo/dCoNDqC36jeQx60P0M6qX2LLJofpLbJD97E
OlmXFpNdh7pdTD6UwFPnVPZEEpEcZ1TWfEwd57cgE/mdMVLumnpun/yU4PcYhe1n1/dsx0puD//4
jcI39tz1CX6jbfWYcAKARRs8xtO7Zm18N3k3+G0gmFC3Ljep3HjGkXNpgDZdqyh2+arK5vJWptLf
U3T+HbrF4y/7+/2Ita/fBbZ12O7yZnqNSx52K7x99bsHqXHznkbfsQDojxj1NHvC8EB1jqK12c/x
W6dyIBMdCoxP2RTHb1kbySPnDTq6gFSroxV1/ew5GBW2SPUC2C/JCgiCJAK95kivYj+Wt3hc6vfY
+Bwbi1L1e5Av+sMHvet3fz/YFQB2AW58Ho5VR/HToFdlQCtwE+yDtoQvMXPzAi4KLw/isURugBjq
j040FqGVuvrVpfj32KyxHsxTg9jxCvnChYmowYEhgvgNlaRsN0vMFEWPRIdP0brhaOowfgsgVw0x
ykYQjvq+xx3ZQUxdeGmmL68ylDjGKUhs4Ih4GVU1vQrfso3oFvyfsZYM/1NPr5jC8bf843PUYfrH
p1rl+BXg3ngB2VqmgPtbJVciG8mpQmvUEdWs06s3JQP0WOI3LHtT42dG6a5GD3aUjCi07qhA02Q+
dO1Z2bklKyQpTGaPKB80ZaP0ERxzQCNejEOPY04vwL8i8egqsMs0/ewjAi197Gh0DnMR7zKQvGjd
FrhuJjLSd6acW6U15qLH2U2wFE0omaENGkubkQb5ijqyXPDilhesNY3E6UTdNU0QrGlrijLCseZ2
2yM0/MeiKndMAQUgQplm6IaWZZfdyZDjxak6xI+XyAUFJyF5CDLRyfaGBdV/pIEn3xqQO9sqTPOs
aICvqQNfsuygKWlurg1Eitme2u9mSMEYjKVJXvBLLQX6BtthDz40c89NAwZkM5DB3REWFR1UIFAZ
PXlgkCrvn4mg+W9kSPkvMJj0FwrBlyfoyOvvVs/BSzXioeR4M94bVNjta1C5e19HQbtSaVt+lfh0
JUXeBPQEyCl7w2lbyfUMsBX3bkmjw5hU7VV2CHnGzoSKet8v1Uuesfbclza/xjhaf3gVPVq40LpX
TPUY7gAl8W8mBQUNrI7js1tX5a4nQYvkQIm811g6rlZN2fsLuv+y29BW01vYSixP+O1mhQiy7ByR
foGzpHP5WIhR1dG2L0NzDL32t3lKAuQW40tLF8lvY+Bwmw7RRA751FpElOOUWUdozUbyzJC8OqPR
wpwEaGVbkmU5oiNhOdYjNdvOyBj4OIaYftJym6IrEI+QKzmUBCzpx1ULH8oRnYDBNydUgvo8BwwC
0wb0EplV0DW0urzHbskO1Yi6yRYHN7okKZ0Ly6foTzzn6lcaT/KCZk62zRz6pFbAf8oPmxL4Z1rd
D3ztSGPwaFdJDvx04OguZZx+pNBzmTVu2uwXSw0K6IxFp2shu0Bcctmml7RHZTAnXD5hisnufdeq
o0cA4Itj+RwVUMTLw6Oj4T1ql+6cZNyjPgoKc4bHN2Vk2wnmvk/1DIhjaHUKdhA9yOhExbzwKkTK
nusugFOUJopcAJP0adGExnyVWFvPMw+z1aiI2BAHchsNnuQ7h/ebbVW1KPo1K6aPEVi8VSWRuUkM
MH5UinaHSREcikswnUfddV8kILgNFBKr8ioVzxLD0S/a4Revxoc9HeHSe0w/+bWkoMnHWXcHpXBS
CSnCwjKR7UyskWMg+x67CrCNJ5VWvS9A34Iud5jjYp9isB5A6ab9ik9LvG6YbF/aYdAnOUdyHTUo
2Ka0ggJD+pnvVQQN8pL0fg3Vht2rzkBgy8LmJEDBr5IgJE8mQa02qZPk+GhFXi3S01vPcS/j6G22
0L+wQ1QZvu8WFHsaJui6nPrwtPQy+I4PUrRjIrBHXz3wDTuEeyb4Fx736i6tQONvOPYH3+P689M8
PI+Yp0QBpt3s6ri0z7A9kruHyfIbrg61CWaMhSKT9auBRGyd6ko/6aRGB6H1y3NZIrwzaqZoxcQi
dnOjkKzfI1igtGw8RxFHprQGcpC1tLtSKaJdtMTVK0QQAXqoNbng+akQfJdm/heK4wdYAxtqD2XJ
q1ubg/ZOOk/2qIRHN1lHIIAqe3tNPFiZBdjZL6V1hJ+OpFvt53eo5aJtCb56paoxuzQmNH+CIVp+
k3buDpIAsFceBcEAwg8pzolCxVNcYCcyPyWdq08WVxyf0zZ7Xia/7JNgALdUorvyMJdkOkuQG4cU
HZW8cPhc38clb+Suimj9J8QB0G0Fqs9+cANBD0QVWfPUBQYPXwtVxyNmjNRfbccaDKEtd+sBDTdL
QaXH5U6SrFmj4BjOFbvUtw5loi+oRE+fu7LtetzlcTwd54HQ/TRN8XMOscIPVGNOqoh1ClsUr/JX
Mg7+JxEoAYYsCaRKUI0psrYb9QTGq+PACpUEm05tjMbHBS2XfIkhYx0RWsMWuHLAKJR7HqGSepW3
YzxtNfg4kBECx2zRxxJQfSf7kW14rkKo213ePeFOsmZT97zpirCZQRbFWsnXUIjpMqokOhpYtiu4
6+rhK6RQX6x1K7BpzNhAby2iu+5YgNsL7r5MPKt5IhWquSt5nj2fVnD09i/WDhC6zH3Q7HANKhQV
D9nOAv/9YNG8lEU4N/QqSlAxBQzjEXxopQN6lrbkMtXObt3IHIDomICEBxWBogIi+MGTRO5bHCbJ
es4pElOroCMHz4L6T4qYrz9Rx2i3ojQvAQPm0ROGoeCYJIPZC66SA9Kegx9ZhIL7EX2iewv8bhui
nnqG7uYRbkyti384wCtHLZWv1zmC8M8lBgJUzJqQrWHcACDQ6UHeJuonNMEGoJuAlJSfERPdoZzt
+GtCzUMPumGCLkrOOVavUBD6UEGU7ifGvQznb15RlKOj37PdELmw755byFhQ+l1fmF9COB1E5Xdc
R9HWUMSnoC4uzEYwI6Dc1oKP9rdNXXbCLzl3O+RPjhiIq8neey+xGoNZxiWb6fpiy7JZZyhFP4W5
DPZwW0EACvFFf64iKb5HqAz+E3DLrgNz0UFqWz0pixN3HIAXgkgYLFsnYRUdlQTaX6hyrKEJU1H2
HGdi2qJtSiB1ajFvki89Kjob45piwC75AWong9dfN+G1aZ3BTTZCCLTTosaeN4CgOoSQaR3QQgN7
vgPDgF+1fK1w4UItOlNxHWMLmZoOlN1iFxr6YoJsZxe7QbzD9FrtZlc3e6A2tiBV2K8QcduBasC7
iibs4AJ9TWsQVk3qM/Kr4MlzMv8RTGl986Hx+x57+quPRPKa43YgUX1fgnmbk9G9EYgssC2LgP+s
TBIdKGa9X40foDx5cIa3GD/0mYVJc7M+oruUNt0u0bJ5gfgvfSvDQF+1Gtw+jtHe6npeMdQ1tPFu
jrCnFB0XIxruhxyJXUFsQTJm5TdXx/N9xPx6sSyBAYWZBr2xfdxnZ+x0qBvXszk3dVjtAx6116QB
uad46nZobMigqVV+3LQK6DaMqfYS26Y5eNOADmr5tIUcL8f1pcej9ej3pt603xB3oY4TcQr9sV2U
vqg2GD4x5C2nuOuRMuo8zCHIott28xwBPmf01CdK3RLS+i0CEaapIODX32g58nOMzsZNW0XhRoRm
uaB1wR4qItRGIYEJFx2yGEZAdxdXp+a9b3m6lyIu74F1iJtIlQJeMv/CxFQfFFznz8MSLVtaIxLQ
R47vw7BhH0SiMB18qHzobOYnFXJ4PaM6OMxzat9wb/pN7aT6pqUF8s+5x8inqwWMJGL4/0CvnFfF
hDD2M9rixy3i4Ph58CG7eC/ML5SYL/syjeIXHaLVupxw8kP8KyDWbMW0oYEx2xnr41NqwmQnjcu/
9RkEvDgiyW6ZQ/RiG2GHF4FC343wUX6fF1Y9AaKADxAZB/ssDNy2bRgKzcQQtruBuGTTT77+TZMJ
EaGTHbYNndkz9LJYFFQQK+CH8Lotbk5+aLXkuOPz4cjnMdqXAJeesLmItX4AUqMxGVgEnLJBqN0p
necS6IXpfmICR5Nlz/RNBLm+8YhIsOwSWUZr91DygbEVW87nssXiGNffJGqyn2mi87emmdK1H/P4
Ww87Fu4HxAF8NQPefibL7Bp2JQR1Yu5QAZCPG4xX7SZCFfkmS50/zUvlD1B64TMeULEOptiesmUO
7tgdhvmx504/oR7WB0sN/5aQnuyTXNoNBHDtBzGS/qpVg626KcPnfqj04zPZ3pWJ2KWN4VIq88Rt
q5HS98jm9pdA9d22DKv6EuNSLldogyTPZDAKgJLqcsy4YfeGYMZ6lwoHVrpVfX1BSHP+4sqoef4b
6v9vMR//r3khaJbm/7UXQujPpv8PfMY/v+dfbAb7i4GLAGGQoc8zhQby/7IZ8V/QMyF/iGbQtSfh
o2von2xG8heIgySD1imjOazbKb7rX1qn8K8ETgL8lSHIB6ReJuy/o3XCFf4gK/5NsE9BmMSQkWIU
p/Dzo3z1P+qPICeWmIWglI85nAQrp2scidXU9C8QRSiwdUH72WYm+wOYBtkP9ZjupvF3qqZtKli4
toIisNdV5WqsWuA6Y+6GAxocH9J+8BV3xh8RJmKK9CWyIab+iZLxJ0DW8j65eCQFGpfsaU4qdQc8
hqNnicqix6fudxiW9h3gUfk7HFx2FY0mZw8Z/ktswAwUzhjxCTkO5l2wivJSYo37XtZ5B2l5Mrw0
Xa2GlUL29ikCJ0FWYxiMWBaRSooTMxuPCL2bj1M/qe+0D7pLVNP2NnaJfbUMB2URNxO1G604jtpM
VNuxSoenvoy6E7jy8bkWCvpNhEWc0rqsL7keq5fGtumZTbS6G4e4pbry5c/KU/GKmUJiBWIp4L92
JHsXNuI067SF26wsx6OAoOKSEEDPqEgX7k6mZtwhdEbygs4dghwINBYKN59qtmDtg1XlarQZI7t5
D9IibeEVGPhzuxhaCDaKbZo4XHet4zhNZfcj75d6PS4xEgdjbV+YAMaa9o3e9FRG56zK7OvyqJHJ
MOruZRQv26bDENOVc7QZcUDuwCZA3NEqv+2jin2NQWhebD3aTwg5xLpaMv2K8MYYSl3SkZcW/k5Z
MAVd7wzdOs4VkcN3IFxSneTQ+efFcbGF5il407KnR1BlcrOAtds2bumQIRGU8RoMG3tvHXXrXiTZ
Mava+pU2Nj0O4Ja3ou+AGuEoT9d5nbDvS5bGCC4tg7NizO192TTHCp+szbS4/Lki1G9sGCxvqMnC
9KnA09UrwiJ+JGUOAbkMoyJgYnwyNs13MZ+bt7kn5LC4FGKwaDInA9Bmz0mNbIF2wuWDj/S04W1a
3QQ8decx5dWKQ7G7VYJV5xmsCnSyLF4P0gb7PNVuE7ocaqRyrpr9EPvuAko6Bu+FoDGDW6tIlggj
ypi6fg8N8bBpjAYmOrMWi9aEbxz02D25xIDXTtNr3/vqu/IuPRPx9yXJyU7xETNHLc2zhXamCLji
cWGnjsTFMJH54g1w7UNLPLbV5yU1NLqPWQ2Fw3MK7Q40bx45cKwHMAnlbv3OBlADAJAnSOUeoK8A
Ffm7e+zzwWCAOVsbv2H0QgkoKPydaVR9h94OuCnN8CWysgesXgChTUJXwSA6VVRDAHoAgCq66lFc
dxzHSG/+BrQxXuuPoHNyE+cTkHAMV1efUSCiOvC/J2y492HM5A5z21BIoO6nBHDvLpN8/MXxiQEL
o8c98PMAkJWorzTybosXjCMl5OyACOn2qcrBPgTNjJcpIvw4+AhWG7AioD4eoLSAUutoOgGu6++f
VJSAweMRaLAe4aBYFrStFm4ykOFpH3zzSHpBS3NU3pZhmRFXbob8OYaWE6IBESPDq10EUCr4Ua4k
ns2tbyuxQZdwjeraBp6dgnYuWLe2SZ+QnpZgsdddVsS2qpdimvruZYDP4EnNtt5B6MlQEDd242tA
XbyF0l1+9z3w3ipacFVT225mUJBPpfL0OhPGxg1LanUSPErpKkJx7o7FS3aWghgAWdDHxPnwMrsl
uJQGXWncKHGgUHFDa9GgZKNoA1sdZnAhAu8ZVPzTsrR83XvDzlpFJizCkXZ3m9L5K4P9qjkkpg3W
STaNL7GOu8+yNGZfS4gVTZOQjYvJfALxAusBuBG1IUC/KLxVs/nmEqiLFkZEXbSW0At0qvW6LHV/
kvHyN/8I/1Td4ViDl2IVh2jywTXgTh0B6ChqXT0D0e9pgR06PGgypgiQbwElyG7kMD/2zbadpXpO
RofXv3TjDTI9sOTISe+fBimTJyycM/7KcMY3JoId4Dbzx9TX5tXHzsK9AZgE0A30QEY7doMoJPoo
e9ltmlpPXzOZobrpVfVzTlrsGmTEY/9gTDZgOCSY2W66JSbB86FYOuAEJbCZ28m/iLkM3p1MH2/5
YlYkC+xZGgJfgg/b/nfXhflKxtxsm0zNR45Zf5+PIt+36PNYcxHPX+EYdHua22y/yKZ9QgyfvIQ2
5RtRttWrX5gqtOB647AdFZEByYrbNjgsPVZUPKs4YDISgcyV4UnXDIWAfCDnkjTtwY8B1IRRGR5g
FO1e0rjLHp4KtqXO8wO8YnpDdau2QT7HH6j1G/aDN48yZcnXuDyyo9ZmgtwsWXDa1fQSq3nA7u+/
s5kiBFbacM0mgN2gJZGm3sgU7ZgcaAJPYaVzc35NsL1vSDghQAbhtTc4hftN24cL3Wa5lr8SiHU5
WPnU0gI4HDnRnpGdtCo+9YvMd2XZa7+aAQltjE3S7QQhwq7EL+11geIQJ1UcofQZzZwF4pVxVgyp
XUux+BsJ4eAahgnZIPDikBVTubsBKm13PifzZ9Ok+coGuPBgdIGXEEEVu8iB9JjrrLlGs+9OkYDc
jrNhea8DHe5BVrU7HeXkykLdbyIl2qeoE/ZecXwMdBDWG4g+wj1oinjVDHw6+qk3fTGaNH0xrYJo
i49uOUBpgL13aoV5X0Q9bqxkJfQHESQTU95iEYvkAWwnFMuoyYHWQEVbwXpxI044AHsDKmRVhoQD
6BHCJwIB7o4m0KwSSE6uNVRS9ybQy57VCR7MEtWrBdyaWuxoXo+vS9jQV6fVBIlx3ciTqGNUf8LG
eEbOG1rvvJ62sIrBDZV7NUHunSkkDMDHNRzZox93tn18wBMG5txZgiWpki8PmeHdC9wnMeRp6xjk
vC3wjFeXfhi8WAMuWSBA9cjMLETJ9HmIoAqABB5Ba7bKf04+Ri9iOhmxz9qQg3CKQ0ARLVq3i8mi
0xiEm01vAV7QDxxVEZAX6ND45JYtmODovhhdrxKTx7uwZj9mM/v9YsVyX8ZOboAJNddpyuiV5g4q
FfjB/DHQ0fQnsCT/g27tZWc4ssQtZAoMsu2h/5aUlVvjZ1w+KtyDHOwEWvMS1vJfjgn5szQtcPkB
sJyDGFmsoFKaXhsDGmUKe/XpllicEkRqQX09DMlnX1GOioNYdB8kyvh7iNNunSKx7Bv4q2BXxmgG
KBzT9stk47Af5wZltp1PLzLpzNW0qdkBO69DHHNqvrrKDfulFQ8LUYNpDE6fnH640k6PxrLmR12r
8FvManMIl5Fu/WyAOQSmugQxac/InPPXdInLz9zO5A4DWf2Lkyg6NK6DqL4cCJKJlSzXde+iMwA0
0BVpSpCdEWJ5PsYUn6PUTlkIGMlm2xqj3rVy1m2C3Ov3YSbtJpOB2pQD8nsHx4btAlBl11EmGtTy
LM2OlIk74crjmwny7+ssq2BF1UK2ugcerbmdLpDL0HOb5/xoQ4qM67hrMFKLdrvoynxvXOy/5Y3u
Lw0SnHFSYnJ0eNA2xqRiJwnJt+ATJ3CQvPkNb+j0Rqn+gGkUtn6g+K+2EeWZKDpjDNbBAbrCBrx3
Bg28j8cpgz5xZLsHePxz7Az98rg4siKfZ/EJ76XZ9mOpdiF+iCtv6uDOWpmcoXZK7rCpBX+gReY3
LeW8jxDsfkkVbtemr+OLq+DSrsS74uyC2QQu5LbF6wbccXNRVJ4X6Jr2aQUJ8gQF97ZlMG820Ge9
4qIMb7oqw91kA/PedgmwiBK+sh7pwxgpkxyeO+RZHhy4S3R3gXpBHP9c73NZB1eicnvOSzff07lG
lvaUmk0KU+YNojtQMnhzXhI5Bd9t2i4bis/pE7He/OnNRI4LSO39AsXvB0UB2rmZHL/iKSlvEnWm
twyTcDHi1DRQa4bZZc5Nsulm4l8nP+N5aGhy42iB3nNcEYcha+OtzaP4ICfuTmDOjSkqItPfpA7N
KWJaXRaGJmdljdji8Q22f7svm6nFmxFm5q2MhdpC/FvCJzcub4CQs60BInisyoBdE9X158zC4I1b
mbMT1DnlNZRdfELI93iaU58/845AZltFQwLJCHSx4Cj0xYWmxn/BF26Nnd44KfHEB9rB29p0mHBG
oDHBGnsE9NV0KPM1iUb8fRjNMPqS8tI7zlazgUEX1t3M/wFj7k9YClW4HmE8cIUUefcWcGjG1wwU
/FfEIbrBDhBk3+ks8O7bgL0tSLyO17wt+2qTD3V3geWn2qAId8SnTS071cX9ULTArZs1ki2iV15H
f9pWjW2RDvCdi86DfR44MDcMkqdgGcMtR0vNzwYmn30AOpcggTGAqAnAZrUXGEY3PodGb1F1v/bQ
vq/xIIUfgx7UVT/KCAwNxLfc9hYFEtCrVwjh1jAiRrgXtwqan52nfXYLJMi+CQl0b5pk4VUtgbgG
dpxOHdjb7cJ4t85UFa2d8Sh1ymVeYCsCliwffxW0VPdsacA2DLk85FnfrSBgdB+wtoR3V5LwXJWs
PGL7ZNegK7uNt1GyGxTUyBcbAIeH0ztia1iKkLTiQo00V6lYWeRDM7zmKbbJVQC07NClnt01S2Ne
xKKEYjtTUw9nFsd9B9VN+TGzDtKkPEVVUD66GtVhCmoEDcQdI1f6Q4wU/F8a1ekm4qU7kqiP9tHU
llgg9EifzMzwPojeyWuQuvK57xrYY3DtdEeLH34LsT1GH3wWNoZOSbmKBaSayAXwMfRXTq2jHh+0
IkPAVIrHX5cvFi4EvPSEvkI7mZysHPpVNfYUNr0p2YeqgV1MVHjzVwuX7Nh4OpxoNJM9LPU4VGxm
3a3GuVig98beIKnJXvMR6lY4OtHKlli8ftAICiDzUJoPrF/RDwiM/mCPgiwJLlC1z9kS3CCsZ2in
BOHOwK1fjOS4YPt6eG86Pp0xiGJQT7ssOEOfzo8i8nK3lOlUF3LAiELrsd1qF5lD/7+5O7PltrGs
S79KvwAqAByMt8TASaSo0ZZvELKdwjzPePr+4Por2qbVUlT0XV9VVjozDwkenGHvtb4Vz2/YR9J9
S8pP0uqFw6VQ3/W2EI9UcHuXclCzg97N81bV4g7PRvE2BUN7jI3G8JdeEBiYSnN6iyhdv+SyPnii
y6tTliECUdDw32RxNe1jaKPnKhjbY0k7CgnnkhRHuBMy7WhNxYctlfYbcdY9jlSuKPdS1cBpJNz9
LQwDZObsxl6SDs22Nxoa19KEEB/SenODJRcKLbmM9/aMBVybbNgVJhQtV6e4/A2igLwv6PZhxTab
Ya+KpbxX0WI86JlOgTaPtV1OZMtOiooRF5M6bueEvFosc7jlRmX4EqpkIIVK2J9GBI+usgoFVY1M
0Ag+/q05WuNOL8Ga5dOieslYAeAYxMB5NMu8xlbCZ2scyp8t/vU72rr1K8jo+SiDKli1PqXTYlk7
NmQQ+dYwyLs01EJO5nrpzkaSY0zKwvuJ2LmFtO3I3AmjxbMxB1H/VADb+z6YLCZtM5gtVyqb66RU
xNkZ6av9NRjV4YjlimJNmZu2X82h7Yuw07+WIqXyY5GUdUxVvb3nvG57aiyUXSprqZ802Ar0SRMn
BXoFFRNAIm1QVfd2r80XwZw7ggVo7+a6UA69mlaZk5eTtNFHYX8NuyRwpjQqb4w0q+/SQu62whjk
Q4zW7aUb5BoFR15Eb5z3tX1vLO3tOMRZxLHRFDR+huB5msphawZqSdPOlqUf/ah1LpcPip5WIIMd
DrXmftHrqdnMCCVPxVJmOz2ulK2ehhOCICO5mbnm/OzSVpJZ2K1gK0+c09kIplOgKmLXpbG1C7VK
+jIaQvis/Ryyyiy9VFrRnqachlKnJKpTk6l0VETQP7XhQGdHCnK/6JXhzGHgLZk7+4FVkD5jbMrJ
VlrS8jll6b0RCWWZhuvjmfKlzhKadnRZmjdbslX2uMRwi2VBBtDV1kkvNfkNubNxUdC3PPeFET/b
RT7tJoUu97RYbNyW3DvReq6zJ8vcL0mv+Aols42iT4J6pOjzI92e/hKg1jgpNLCgGJXSFmWJetty
EXm2RDvcSkM8vdlmMBbb1My6n4Wdx2Knm71+qam2nQ3ZavZh2MTkR80F/Y5e13p0usNMLGRiVIpb
GR3NH3Qx9ZNE8cHXJaVhTmbpnHETq/qvrSaH6YbtJo09qka9bxZhLPtjk6GpQP9D/kW4BI2Dzpx2
jmlRBCjBRVh7Sc7VlwSp6l6kTSS7QExWVEzR49mjioDGrJeOST7SY7WMqp3PqLzG/osUJqgo05a8
kE0RJeJFstjbHHZd1IBdS30JDtAMjkduojtTqaK7wlglE2mBUcC11IY/szoNaZwUDuWww2yEcLEZ
m0i4TbUKaudp+k7AC7V2hP32mWODdNS0Bp1i00gUzrDtNrCvJ5STRd9P34uk5ANIPUYYa+zqB45z
/P9uirBUqUJBwBdw2e43WlUoWBhweCp0hRH7Zsgsm2WZFvY1tJKyQgGYvhVPIbERfIQ61bjQaqIv
v74nXsbgtuzJ0x0CQxnwJxk07ErEu8cBtezuV01w+CX/pa1sbMt8tE6//iYvC1+LbevQ4fHzwqYf
LlwKTacZZB4JB0A2oV5cwsgM0F7IYbGxSjb5Wtj20wgh41j0IjmxwU6HFqnCD01CXpJ0sryt9ALy
Biekm6QTFGZ5KgerrQwvHTX1jXOvEjpBK4ffG7Ma3T6wjGe552I9jHMAXUIztoi8e2/p2PDRwtge
K3HrmTSab+DD9HgNQzYwqCe5n9cZt/KqCB09rTBYmIrpAuRoyQtpxQ1eSQmFUlbfFkNt3xWyvHhq
s9SOPdrhrSwFtFHDPN0i/MGx17BXxGEwHqqE7jBm0lBz9VZrDmY2J69tioS0mFpqk5y9XhW9mb4i
3oiflynn6CwNyHqpMAVeZk3MEvSfyPImY7EpIgwR28nUT8G+tGb167AkWMnbUEvdZKyDZ2BCTbsD
URE8SFE2XQz6lue+kFGNxVmIgrexG/6TsRE0X5CrysatsDMurk1aVY1btI3+PylC/1Xf8P9T0hpo
M5pt/3eowsNr0b3+LwfEG1KyP5qM6r//1f8QFax/sd2aOKMsWzZWlNp/eAqg1AQOKthjazPxV1bY
fwxTqv4vGwKqYel0+GVdXmny/+kxqva/hM7fkgH2At1ae4L/BU9BucasGQrgM9qYMN2AM6gGLdXf
QZSLYiR10g2lq22FP/8TH1SH993hinEr3QWbxqlOyVZmGfV+e1rvINfUlTX2W2tTuxrYuiI5hJOR
VR1mULf1UvIOfEwEO7GDJoVY6TFy4oPkAYVxcbI8YjUndzg7FN50onLmfsZyXn/ZDz/LVZu1n4Q1
KWrMQ7iDke3Hh9RB93AOHay9n+Imrwxqf33xK9yJHfUCfh5PfMkfgUCFCcum5bY60jlASEO8/fhB
X8Od/xrv6hdWltCihsd4yV6JN91t6eTQv2mAnPNHgqXd7NOsuPW/+NdPi99wTX2ie712yH+fU2A0
JrNTpcJFDZV4GWkxNJbFJxNIWSfIB6P8BQgcww6F2fqjEQye7xJXWn+0+zXy67NE6mtE6b+f4f/5
RteTFRRHOMcxk3U+jN6Crpc5MuzqbX7K0d24MNXv8kdQ2SCpjkEOiWBjfIJfvnpdTEsTsE+gnzA3
ZFO/huRQxWenCrp8LeYdMO86olx9HCmQsP6TJ8ua9PuDvR7q+ucL2qqAD9XnQMpyGf1eEzzaIuLE
2wXLz48n59VM+TUUUHiCb6hIaADI/5wpOrdrremz3NXtU2WdVO4lHw/w3nf5fYArrCqdE7uemzx3
6R/QInxsze9p+O3/ZQxdvhpD9F1n91GBPLjGR4jarpVuF/FZzM21sfXqWenKOkN+Y6haVr4EcV7l
7prRTsVNRJuRax6lKcd+zfeWL1du7a4RiSqXNWoO/yYo/UFV/R2S+fGj1H/tJL+Nn5kRGRB4qVxJ
uaTSvS0Otnj4+EmqVwvxr+/IvRMtF2kBpJ+tn+G3MWYchS0NFQTs2+hxuomczJ121b4/x561Ry95
QtXWbBav2/a3lZNty91n+9IVCvTXJyCEiSsc+EwiZa+IP20xAW1AUs6qEu7aX8HCmv95nOZ7r/Nv
w1wDcfVFT0CpCNCIJUEqeCmzRyxJ3mzdffJE3/vVTBkhMg9UpSZ79X3SsM+TxM4xBXpUBnii5V3h
Jq75ZcVoA0wbXeqiXujkruzWfuVI++zUwHouP+GUvzt9LZMQ83X9Ysm/+iAUdvWqB9XGg51umL7W
6yqGh7dXbzhZe4s3cvIIN9x4ZLal6PDZGv7r/fhtv/j1y/72AX6t8b/NLSnQepgYPAlxm0MWj3c4
yL6ZHo09INezr7qAH9zPAPBXx6v/GRQJmViD2EjR+3NCRyINgNuxFYa0jST7uyk/AUOmFLWdg0+e
8DU6/a+xrl4eIXdBaVEWdIOT5VAcP49efFR8w4m9gNeIBqmnOKFj3aaX9kIw9ifrw/VB49f46xkX
PZ2Gh+UaRU8ZTyJEQocjxwI1nsenyAVr9YBc3OEGdhs4n2bFvje5beLmOEZzWjau46xo0Ap9zNJ1
SRzRA+8rf9ppj9mGRdLCtuUVh9jVSpf+6Mdv1d/bFtQPywQxgNqFU/rVebEUC76Qjh2yttWXcKFD
mmTN/uMx3pmvfw5ydU5MZrwpPXI6t/gKFN3hzf1Hy+9l4FsOeeserlh/LQQETvhZOLjy93P9Y+hr
7NkY2Eptjuxo2U1/4H66wIencXkyLqzBs5Ne5n10sP7rE84fg5pXD1XPbTsl+5IWBokqQKVc8AX8
dI1DodP9+Nl+8vuZV1tpVBjZ3BdV68ZIncJ8wcBl7D4e4pNHeH06NVUudtgPWpfGrZOPd1WQwTlT
P/kiimp+8l3+Oppai2TmpTK7Go5mJ0jWwn+s1jMsXjUwvwCWgecyhlXoqDb9ErVQVQrCaXisqwBV
0TQmVAzHkcJgD3nBUcPhNROmVTgIK8sEzm/a7mdEB043ZOsfp8Ibg3T0A90G/VwI2KsLaOEXq1qq
C/ZCzDmlmULlpWpS6+gj7WS21t77OP+E+V1Wwom0ED2Hg1GGoqSoGrRn1OASFBi1BJ9305UoafQI
KKieReFbyxUWEsZSn6iK1A/4+ZH7GZV9Y0rD7EYDHwY/cXrTJ5n2PZUTMJI26TIurI/ID6V6VjG6
Q/3NCs5n0jwtfi/XsN2kUAOCOfeK8k9aG/2uHsCE2HMDX6eYlWMvZ/bXFmrVDAu5jJ0UOZXLR588
Ka6SPZge89gn9O03lSHRTsfAcyCJ2Lgp5BABu0oDTy/7/F7PVDy7TVfWCKvSPD7NcSXfD9ixgSPU
8U0QQm7KxtE+N41d+0uhykBCZguNSwEkX9HLA0me4t4a5ZbmSN970DSLbciHcJKqDPb1IOd+ZEwD
qeP0GYxMbQ5apc67KTelfYv+2YO2Xdygz5h8uvAN5VlbP1oT8l9McqH1j6TSiC6DdLnVVSU/hL0w
HEWD2ZzSfHyhfZicbC4mLxNIKyBYE/Ji05aecAIqI9lEfTK6ca6ZZwpQxdcJPQsAzy5z5X51CQEm
3tiLRVdEyzCWAEoYMEopHeQyPX8YByP+LmVltTNQgjxGuLN91cRHZg1V7aQGDDUjl62HgfqsS18M
oDZ1MZpozWzJ37TObA5zOIItO6YJWDakTkMHhBW6xavAm4SaXgmWrV0gSGpGlKVDfWhWDmPZW9/E
3EPpNuU6dLMVjkaJttwuwmpOIcrq/aBo6S3m3vpZn4C/B1UT39SYaDZV3HXnHlhGs4k6JX+TKjl5
pqC61rLHtjsmSFBm16At5xiSBWNOAr+U2RXeuzTLb5aIpnFVGWBiFNp1opWrkxH0VNDTwHyYM0Av
dh5ku0aGyTrOkYR1GxsZLpJlcFWl7xwazJRKlkV7IbgBgoqJ9cgCSuuqtQnqGJHiCRu54qSmqGKY
3EPkW1FheWNGLdyxmjaiOB5399Am0sS37WIezzZ4hxy/bqqcQ6OyYkzhSxv1m9Gqw9OgtuoPFAb2
N4TP3OshWvlkiI5evmgwQIQA0RIUerLNKxTmkFCWY47blvLlHMRHxI30a7u8LV4TVrj7SDGXE+Em
MVavrrzQtGkvZRtWj2IR2fci77lgW6wdm6KF++aQdb8e+1Wqwd2gEy7XIZpSI/VgFVH3IOm55sPK
wletEWMs3LzLbI9Mj/C104b0iMJMvMV5wo+MMBiBZS6CxoWpw8FgaDEBLgaEd1hiT2LBXRJbkB2b
qBJekJbjI959DScxRG3qxYHo0e5SC9+aKaohhdacl+WwFicAQ94Cju27GRsmYnD6zz7rymrVt+rv
sx4339SmH7c6dOEpNtAjQ52kWwATYMEBfYzhfSIkGE0pdzX9YQiaFhO/km/sTNQPttC1bbnUutO3
kumibRovi9FEN7ZU81JEAYs1OuqDBT79PpGj6SWjN3RJAzW60RE97wiAy7atlCRbgICQKG0KTVpW
0VKZK3EQIElpOQhUIkELP0YvM92tpsY6FLZI3AVY5a7Ic8HrHWfMkFJ3Ez1rt0aCBqEODWuLpLrZ
Qr8XW/R+tOHMMPCXTLJQGumV6kaxNPtoqC2ftaA8jXGm7CZEOWxZbO0hDft9PxuLX0Fi3UqJGWzK
Vm92WL9kv42nzteTFsGpDdGRbh1qIH7IXRhN6hkJlOlOtkJDyWr69ilMMv2oIYnAMhAkl6QadA+7
3/JWsGSymjAjuV2il6/iZqcu7XjfNea0GyiU76xgsnZmZTQHuUAeL2QtQH06vFnJGBM+iY0YFUF4
Al9anenVy3e6Ugc3fSobLuiG9iS6pr4Fv8kdKoll2IQtMj06Pw8J6+QhKoCfbkh4qWCdL/k/hY5u
gYVNeYaYsbyCkMgmTpHadJuIafRVUG5+nRr2he5rfiS+QnvCwlqxPVSNBwHX/jIV0/KIydz6OQpa
AoD26q1my8ULykzRwXxG4boxIvqceZmWr1pBl3kWVbRn4UxueEWLr2a1EAMLrK4DUoTNaUNagObo
9py6tJjZhowQmreY29DBYBZsYFWVJLQN87mZ7I5WE4x2t65s2LQclp9SpYx93Emxt0BrcvCA2Vxs
l7W9ODabKgFQbVpjtTHF+u/GdXXUU0zWSSpbbjrmpF+g9Gkg1YdG8NMOYE6batT9aFHCe/DzYEnM
yWD9yNq5zFyRq81LYPZqjDPaWGAJJery0jSARrQU0e4m15Xmvh3C5TZW0tRHh9a9gQ6KyYtIh/JL
VVBRcRZbo783kupwjoLYAO0viy9C6XuIwjK3CLmzItRnSMJIK232GR0hXjM7v9WSqf4h9bmNUHfM
cOklczhDDyia5EsTsN43U5Wvbkuk6LVBx00fMOiqjTja2gTWH845TOBy1UuPtsFLNsq3Q1QTrJb9
Uhi29uDaWE3oWfdvlhlbXo2CYhtUo3ZS0nm4Nbtl9mW1ErdKLieeoYBobLAnoJIwLGRAerTLqP2i
2Ymm507u4md5lsIbU8GMWVJn2SI7Ctjgm3IPzh6BEmxUV5u1dG+illqPCNTjZ7U8mHUq9hBfDacP
McLFDVuwwvd0OlxvdxpKi22QVsMOMyJq3aTAqgPAvztIlda4qdZKO167ZFeyNE8DgNYlMJMjIDbs
0eHULgcVTNCxQ6z0UNoWRnt4on5XKzUPBumJbpTklXD2EhztjDFgus7BqyJXIoEPRvjBJsxrFhqN
dmHlLqk1HWP6u84o4vhpym0AYtDUwhvkEPV9AxT1Lmr15FtM2XqbC1N6BtcSnpEVpXhjRqa8bp9r
21G+YHrCtcfHirdBbcwHDb7BZhgz0AOFPNzlJd6GjVTq2W4qkIo4VZ2091OVpV+BptX419UJS+mw
GjjDpLVOeBb0nVaUkd8Ww3ySk2r0sVAAkBobfXxU1a7LNnRJu9fOrtt9m2USSQ5oa9tgqn/mQbHc
A1Fqj0pRtmcgySXLag3hDtcVp5yO1Q85EDPhC7EZ3SuyEOAAcry6peB2Vu1GT/LmqaTZD066IK7E
b2ha8kpHDUhmmxDXjYTvgYxOqbBuJQyt54Z27W1iNck/cQvmerPkpP+BIxa3UimnW9ag2S2ZCT/M
vBWGp6iN/TIC5oH2oKqTn6dt971a40nqnn9owlP3vdPH5E5Ak2xxDUzSrtSq+aWCZOBGRVI/c8iX
fwSjTTqfVoQy4SZdspuQeB3UqUCbSA6LQxAhCpVB6IckMjMfo7vYNRPW9GXWKtekqbopsi7Hurwk
rHfp2xhyPIXcZvkcEgwUF9jjk2EatwN6iK0ZsSHWhGwC2QERNpadRsImSF7J7oYHA/7JBqpGAZwE
3/sIksAdCLRhDW/Sm45W9pkXdzyiD42eVjHqRqqR0vLxqruG+wLowUD2cAFknqzS2gnicXAXRLaQ
Aeim62nNOU5LIk9rG/uSTGO4B/uculqQgpCOw3Kbt121QbQ2sapNwGgxJ6IcsZJTUNjpw6Ipyb7W
5MQtpNxwzXHJ0efFxq0yK4M/WVLnlYmewEAIl9cq0OS7XFc1Tzar5qTEcumaKF2xZXScDdsabwYp
Rye0iMz0uq/8oJ5kd15qswHzo4yerrXarjTt9qW2wFTkepR9iyODtRNF3RNcsuiZ60buq1k+ckUQ
6hsy8/lnJAlzfUOFckdcgbaTG51vsgTSadRy+6GdwPcaShDsetzo6E6tyCHfhcNkMkMDngKSQDHK
/oMBnCw6NIeerfCkNlZfs3GtwmkHjUQHeixmtgchl7GIa2y4iXS1cTt1se4ViYW2agvOcjPxH0hM
O/m+D/CbcVgQX6OE0WoiEJ14NL6PCzZi3a7FfigsY9MOS3uHtU7aic4EOxYp6pnzMdettAMzhF8w
YrNZ7bzgKCTJt1LWlx4c/JEgpB5tQ2d7+L/6FzK7pSMrV3zSZ9QvICKQtzoZYID7jBKXp42qCVIR
sEEdRcpWqYbqfh46+kkyF/oHI9HHn9i2+sAhi0X1uRMyj9peT59qVLUPqKgqfNG8224pN+k2nCXT
hz8RPfawhxogJSs0uks09TT2ivUtQETjZ6Ekw2Cbmb2IWXaBCa3V5d0jCQ9PGbLlZK4RWZLQsF06
I91qYuwQLxvt6IT6lN7ZdqW7Shgk+AtXhnWBxj9zaiQvz40CoAb+5nhOi6J+tVBQXMy5tM6wIMbb
1mbzsHSaeKj6S4CDXWDtYV7wvNEmejUlh6dB5jDu9EmxeEqpJHcS9scbi2OmO0zpfFuYw+QrsLGB
k9eKss8TumTcg9ppX4Zd7ScVtExznOt9PqE6D3oA2ZsxGZF0hLK9G1YtY8u9Vd9Ak+Ccywt7wW9p
UrQcCMrA7tC/mKrUbDvV4DLFHWz0CnnKHzO909mJ0xrAOyfBjPsCxx+CAQRE3Vyxd/akxSr0SJw4
Q6ssb0jngltd7xOotQIeEn+qHrUBkSy7lPSgJSYIyGqpQVb0/PsI4sLwHsVSuJvxgv8TWgrFAogV
7QGBink71RqWpMhc7gVm+BdJM9RzLCUWS6WeuxW8Pmc2NOssLGFvC0up7st8kb7COBofkBRFfEiY
nUjYK3FnyrPsDji1sGwqGsc0NU96J9dhQHC2B+sjD3MmNtgXxIo/6761YZk9Iw3SeL5T9VJCKDvX
BfzrqIo4i4VxNHIU08Y38MEEI8Cb131jiKWf2qwrnoUipd7IKCMrWFmqDeCeJ37qdHnZ2fTFd2XQ
qF+NroagYpNCEHDD8bXeqm5AJmNiFXKKtL6nKmEgNt8CGtKxSsQCECCp8cdE5BCK5kz6UpdZLHH9
nOW7aajHZ875FtydVAWWkSwSh2DFcLRGKfe90MO7VI7NC6AfvMaZJl2Yu5Of2qpxl+R19Myttef+
PSj7OONiXvSLcTN1oPGnSVfO3K5iLuLBcCxLjeQcoBa70paFV+BQA82idsN3VRDdkCdddKcHcXUH
s7m7yarJesaWVv2Yhl4rHHgB2XMGbGGXtB3ngnzowg08t5W3yfNnqWrDm7GAXtNiV3YbNiwPt5j1
j1EZw2vJRvQU53X/vdQ6+UeG5vlmsAfNpwdROVxGJ68dY+0bcM0W0xQWiWpOqn2WZtW5YnvwAhTJ
+EzK5dIU7XRmfnNqDThQ1uPU+yx1ps4la80esINU3Q1tm6/XBCxEUN1EgyZ90rYVbfKDoYQkVqZx
fy7xqkOR0eT8Rsr1/B+JozwqScU8WHnducJMpkuRydw8YomfGzOcin6OyKILYBUml46bL5sXrouB
pd/ZgzW6QR/r7qJRgVtN4k47N1T8DWs52OoA0DfK8/tULcS2F7LyNIwBcu42DLptN3fqq9kv+ott
heMLwUrBVmRrPFSf2FswwZ29iaa5dY0SYn/ZG7CG+oU3XGqmh4J98StmAeFA0sbOSwjKntfVuixw
Iw9mnKuPdm2JvQDndw+sVf+aJ6Xp6FMb7iYZjlMjoHxZMMWJuBHhfLKWYDnqRHJ5xSgpb0VaRltl
wtRDfJDJNazq/ExSgIky8E6qRPQcNwCBiJCwL/aoRpe2NjALGvL0NBdatjfGKd337MrQXycKYJHM
WxxISBJJ2oIgN+vGueP4/ZO6SeHNOBJv1aLuPJxx1QVOpImzFDH6yeyj6tWucWiiV+vvFsh0P5r1
eq0Par1t4AX4i5zQUGFrzLeq0qqvMssqNLmR7Lhujkgxqy0yfBajxy5kxH6q5IqXYjzeiLwOPL3K
OaysGRwWgUt3XR+GFy6/7R3cfoxVEeiTkciSDWQU7gK9HWB46rLnWlXWFXIm8KWbhS/sUXuC5gas
YBTzJe+q9KHKOPKExEo9G+YcnSgjxdsSZJSnYbYh0NDMvitQSiEX4d6huHhqki449EkSo8q1e6+u
ko7bRGIvZxFSg53DpvZajulA92ZxO1W6slngSh04aeF9WGNJekkrthkOamoyzXKaRR3eRrmEXq9O
Za9fGmsXT3UKClOOTnJUjvxzAX52YcTNuYaeskXXmzj4SiFiRR1OQxSFAg+vGKxjrFVotaMMsGeo
L24t2e1eVyLJTZNK2sXQ3ynRDeGBvTC/5zlGO03KJNdOOTDGyDaR4s5vpczhRLOk9DFW9Tdsbvgy
tann3I4tobbDZbuQCnCCIKydMAkTsWtx8ttTkobkImfVPdJ5uFi5QnG5AR83Y+pyKNfme3OQwZE1
CZHAbWJCrQ/xso6qhKSSgjtkJ3kHENjksp1rN91Y8lfEkri54L0wh0hzjdoMKbdTzNeGCfGmrFRf
CE5TfTZe3ZGNmCDrwiRoYYjB+A2likKS2h9MpUjFNR/HFPBlwtTCUsHPN/Q4oKLiWSn1Fy1eJCpi
iFQzrLIbMerA0AY0oSleXy7sC05YjhD5dGdqAXfv3sSRPmjtpoZFcTARtO/Cei4dowCOLxkRCO5G
ntwat/c3TueB29tmfRMrJqEEea35gxbYR6q/lHYnMANw9oxPGo5/d+R0DL2GglJPI1iVVvKffeSx
wfqqVHFFG5/TsUzEzwZ6rZ86We6RprLp7nO3XT7Vqv3Vxfpz2GuZQpFHWPpCG/QxfvNkOOvpA1Ga
n3y5vzpYV4NcKQExWWu4Uy2aILNBBUgm76H4pDf9l9xiHcLWBbCxNenYunp8YdCrAZsq6TMQtWYb
X30feiOE75AowY8bf+98G0GdUlMZBQHJdW/RTOZ4CfAZuKWKRVYas51opk9UHVcSQiidlpDh6QME
Fypf6ao1jGnCSLsxYHHXl59K+StHFL+vZX7RW9IkcXL96LBQ/fdfDFC/LpRVfcoc/HMKgroNCczh
zpjO7GLsZzlnN3H6eJC/RQR8NRXZjQHvRrbp6/85ShwtCTaHBEiUy+q3Ie/72G6HHZxMb3nNXclt
P5FNvDPFGRARAWMRQHAtq1rpvEZG89Gli5VQ1hkTrscdqK+hir9+/OXeHYpB0BaZhoo48s/vVtmy
1erRVLoivVkzQsVh0S8fD/HO7NNXaTArGM/PEldDCJUCqkRrEPYd4DnsST+JqvxkIry3GP0xyPoh
flPSkDhSgzdmkJEFdjN6wqUc79neD+MHEQsustlPJaV/6WhQQlMvkDVLR8ikXE+LKmaftkqjcq3m
Xs4ug/G9FBSXm5/d8MkMfOfdYix01TSDuHXbVxNQiwbA4uoqzzV+VglhXOF9CMFMLnwIXW4Ht+fj
X+xafLy+zH8MeCVGkCdSjGouIjxNGK0uNhYn3+qe7Atv3tWfyBKu9d7/Hs3gEepQpRCQX6ks6qUC
pGIy3Tu3fp49/QaQtBv81G7FITvLrraz96YLAe+TcdX3fkBeZxI+6IoRtL3++W9zpgwX+skVuV3D
j/BV/AAzs8qS9qR8+YStrXpr01uOpmfdhhfcF4h4g3Pqtg/qF9stvY8f+Tu7gU44iIqEh/+15Ktn
EKewCrGDZbSxfgyLuuk0zkjpa2+/fDzOO+/7H+NcvYx1apKrA3nYXSkAJl7ESnKtVvnkdXxnFJPF
i/WEwUzjl/DutycbpeM0wYBAjKTedsVzBw0z+vHxF3lnVeFdQKRLlC8yK/nqx0v0NoU/VtYuJm9Q
BSocQRF8MkPemSDMDcqXQEGJnjKvHhYdBDzPPZoqzHEbpCqE/dKINQ4kJu0IHdx+/I3ee2hcO2G+
8UaYfK0/pyP0MwJVMl66JDiZYNFLTn86lJ+PR1HXc8UfmkOmmGLh/FiPbZpiXj24EYBgaFXYsluP
+pDfGwSXbSa/fV32sRe56kVs00vhrSYDeu+3kye7qT9t88vgzS5WHt98/PgTvTP1TYW8HaTkNjj9
v9ZRnoQN/ZwqcfFPIaFAsZ4TgPPDnHwyK9+bMkD1BOdpZd2Prg51gaRKSgXzdg3J+NZm7WEsp58f
f5f3zgrm72NcvcejXg0AamXuqv0mf413+pd0a5/6l8Ez71bRrn75TIX/3rRRmZ0qi6eArHw1YpuK
UDJaXK7aEvtV9iKNAkb0Px9/r/cmDcYJRawC6L91lAX0frJ2i8olwcOxVlmsUTo4MiH59psyeu0B
gMCt9D8e9ddcvJ6rTAzdsHktMDFdvYCSTetUh2GPCb+XLw1Q1W9aXVSvCexASKoIETEsjk49WcSh
KEPsUTSd3LZcKnpfenWwolFzrBbZE/0JCrOdZc5OHBZkBGSJSU5fZ8e6F1CP3RnY4G6CWtdvdMgv
jyQG6pbTx438PR8L/czKPdwXKIForDec+6ZJPRG/QJIPBFvJjzAR06RuWidP83mVrGAJUozAawOQ
QtSmwzeLDL0bQdTEPzIomF1o68G3oYuiS0cFw+uDoMcMAPCp1NPiFEY2lLIOWBKc3+QMvgrcfTBq
8oMCa/UStMG8HSVjOdRx2Oz51TRgQmhQbEvLHxZ1JDa6HQBH0DL/rsC0elJmjZZcSOn9VmSjsTPp
497rjaG8UnJOHgmULdxltuwD6iZBICZQBVuh9cPaOHw1ECh4H/+0v7TV1z+tRbVXljkWco66ehkb
paPbst5J6M8+apEzQSp27S/poXRSJ3ayV3RGHNtGmIpO9/SZ8vq9l+b30a9emsyym1iSlsrNxLPU
4blUbsPkkxvRe+carkMoPwwNSLR87SRZfeyxAbjbHfz03N0Id9wmrvGSOgbydvstdP43e2eSJDeS
dOmrtPQev2AeFr1xwKdgTGQExw2EZGZinme/Th+lL9YfIruK7uYQRzH/bVfuiplUV5iZmprq0/fM
A+qJ3rRyjyzlwnNO5RDqFLIJXXgVwauQ6tWpnmHtAQy8x+AOwfpdf0eP3GVqHvSqQvHVtbzbS7qQ
pcIyoJqMXKB1xpV5eX9VliSjuRRXtHqcI/SYH6N0eBzl+NUw1NYFgDWQHP/+MAHXGa9a1QKpS7Kh
CVbhPI5i2R6A6LqAfqRt81d3hzL996Eica3c4NA9+F9RDDhad1xi/UY3tlBFAP1gjK5buVuVOR5d
beqzHyPkzcPJDysnp+k/uMbP09t6w/4CZcamuc8Zgl8dWVyKy85cgWGCYR7GEvZxGYdk1Oiyvy01
5Af7YRceytWnzjWOn6/soEnPqITDP5qwpZjWlQb2FG8d6hTHk2e6xcPpmO7U52wPfMK17rbMeu8g
49gNn+NVVP3S1jo3LwSLOGb4uKk0aiUOQjDpUadVGRifNf9z2PwVGL87PDU7a9oIv/NZNettlc+y
V0PPAJr69Gnt8pOiH31UOtrff+FfmJhTlTMTlJ3Hfh7L9vxMd83sZ52YG6v+B1UsW1ZQvIH4R5dt
ETPfx/ZYZTBBQBypPECeAUvqtHJFLwRSvhGHneoLh1CcjrKgAs6AXUFOXf6U4Z0ce9Orgr9VMP/z
MS/DtmXqIcQ0bourSiO9xEFDXZsKAgJ2m9qu9yeLiRUV3YzbIWwpZPPXw5Y8v+k1FCov16ULM3uy
yOA4TzD0xz5Xspfv+nemV9ynH6pdceyp+hTkPU/dymNjITvFtKNrXBbmvGiXpmFDaHW9ImrnoJBi
466fspX8d2mtqPMATdcAeSmWcIiRcUTeB7Cbp4I8nvQ7NIo3gfnx9idcNGIbmsbdrtJnEYyAWlDT
hDo8I3n3ffu+puk8Ja+/a4N9wGNB47KhaSluuimx6ddBTuo1ZR9Sho9P8EYwqhnX9conW7hLMQWS
keAqM+gg1gh6Jfej/sTjpN+pLtq+T/Ob6XSgH3+Q3pcf4HvfrY37LdwilzbnaHgWHHozMeS4Jm8Y
wOq60SHd+Z6/y+5ljwKMG9/FKwnD9c7DHoU+KMctk6q0YA/xoVQBPs1wrdV+sqaJ3HQtk182wRCW
rqo6D3YxgEPNJ2uwWHpQp37ytexTPGor5+d6481e/DIhXIWk4rxcoEZCj9q+h7Pl9dRI78rVkvP1
a5W3CAo/vIPIrSzjypMgpyVLTPUREI+hL4vzP1XaWy3kJbd3+cI3U9jlzOSQ2TCsJwYESAdNJ+fx
o4KpQWVoE6q/fQsx4XxmQVj4Cvh1WKsMcOs9PK70zsHl8QCP8+jPf+AKUcek9EAbQhbyIrkwWP25
10HD0q3UEDTOWo9j6aQqcKRAhsmwLqFHWH+9TYCRVYw1jjvnp7XLvWjbv6sPMCoepX29AVvw0fnj
tlvXA6TsAFVjjpXGCqQYYv9BPmX0OAOqafl9eY8KbLOxdskWlsgtpcsP7T58nKcbaxfIq7di+jrV
xPR8lLjXuRfFfgtq2KVWJXzSHkDdyQHWr5U7AAReM723HKZPinTTpKgVDTMTFarDDUq+HbIVt3/H
wia1/l5Xy7Sg+BM26SlB7YSrm1MXFK/M2X4Jo24lBs9/xWVS7VyYEHZpYVVNB9V96aEn3m3iyv6u
Kv4uH4tD1hdf2rrI177t/DfesihkAWGsd6MCqNgzNkAjPaRvGPWOXyyYdfb6C+xwrryRfyjSptom
P25/z+txc7YUIg4a0nukbJZYc/SNsO2ZNpybTcWn9qgc4Mi9KxkjBaLwFO6ADiPutAkfKTJs0vf2
u3UykMUlPfsF85+fXz8p3Agpw2w01v8o8q+j/OW2iwvdhUsX50h+ZgBySPqIsYUBqd+fwkc9+aJr
qpdbP0aQ7X4mAe57MXwDnuv+ZSgPt80vLu6Ze0IsGoYAVi+NDzxUjcYxARAWtOm7YRj/DIruXaSo
n2jsrySWb320iy1lUnGEJIdCp6ryhBI+ql0jHgMpHSKvcPH+lf7h7E4MvkNQ7GoPHYwy0R743mbc
9+7oFq9/x4y1vXV1dfEb1FkLhCchqaaY3KqIWuomg5leVoIWqYvspxIHyrauhn2iD7vbn/nqOp6N
GSpNAFJBWpmCw9PoWEl9okLXyBIzJ/77TKs/RG3zctvMdcFVsCNsJmBnwFdi0mbjqffsO0osO+mD
+Ry55SeQUW5bbaQ/bpucf7m4lOeeCRsoGZhBGxma8aCW3zO+dj+WwfG2ieWPZ9AIIA6QlAkBKLf9
MnZo1nuafdpbauUpzfhX1gOnv23nKrTOHw+qJyq76htz0+VJ9JUQbMoEskoufmogUVvQfQ7EXF3/
SAlwJY5f39CCtflknp374iSheNmWc1cRfQ2G1WAKMR5hCNzWGxSgjtVTsIoWmb/U1WKdeSh8SXYh
UtgK+Tti5cdmj7rATtqrh7UU+g11csOOKTx7KgTsYAmhCp8eRybTlYN+RIdpt56sr31FMZWW0k5y
4DyeSapaCWosZ6cczGfzyd5M9+GJbk22C3artAZX6cbl2plCdsXsRq0HoN6wOjKxvQUau4Uy2i1h
UjC5hNaYXa4vCcHg/IPONkvZZijSqkHlGbL+ADvdgwxAkqHAqqs2JwjNrSp9jPwWQOt0kAFols32
9tlYOoM0L+U5tyOnFNtSyJrHfo30mhcjnRhLe1sf3Px09w+MkN1QbiKNNMVJ+dIYak1vaUlJ2id7
hBS/+XlS1u7bhYDFI4KSgsr9Q41QOANh3ZcpVRo6RPv+Xjc36a5wnS20FF5LKjO0LrC459/2C5PU
UCCigFVAfLtEjSpVowW/QOID3zMea4CUXbsS+9VFx8iXYLez4TgSv17UosxinXgo+98QFIgOujtM
G/kODvb5qLuW23hb9SmDVOZ42sYbN/L6R5r4Kxtl6eyT/P/6GcLZKHWUp0rgk7wC4OdxCxeyT8qw
8nqUWdiTF5aEQyE5KLDJ8HG+JabDJ8VLvvWHdsPEFSmEtkXjaVd8vr2SSwfxwua8CGcHsQ1sAKwM
fnnyvttO22wLOmIffy6OpKgf15BP1wU4ugfn33L+AmfWMom92jIV4KnvW3XTk/9Cn9qS7OogQvq7
npha7mn42/reQXhCWrkQV+0Ll7s51rozZUlNnIs+wKqmu9n7/AeKje5PpDsU13BDJuoDXnRrbEQL
2RkPY/6HsBpX/tsvO/M8ZOjrxA3CLpoewa5vTvXoGagpOZq0smEX7sQLS8I9jBiGXzt69wbcvGv2
9hHOaVrTzeH2zrluGsxreeaREHdafcoTOWHispvc4tBtRy/jbZwzrXhXPGbbjGfyzOeIjnjkFh7M
8169koTOngi38vkvEPmVmJzuJMZOamhOwh+GnGzyEn36wf/eNDGTxO8C//W2z4sHFLAbZGGwDFJF
vty+sh2UBPQ696okfZh84+PY2Du6895tM4uB78yMuEtDMwUQWdReXMuA+bVjqxgrL5Y1E8LDHu0A
2y8cXoFFhCiz+cdpaNzbTixu+DMnhG1YBLlP/QwLPfPpjMqjb/ujS3OUntYqCIsb/sySsBE1o4ZM
O2IbxMf5Rd0SnpXtf5AELnsE84GMNCZgPSE8135f1ox0l558Bz+8oW6+QbK1Nb3Oiz+03ycmkXiR
rBN6LV9AvBLmHqiuUsa93HUdRPMd9PYV3EgwTrjJnXnU9uEBdNfKkV7a3jNZGh1bEySxmHuil4UO
GuqlnqpCyRIVd2F9H2cffn9f8OxRbEruAE5EgFKodegZIUEP34PhpaHlDcO7VpM2nZOvRft5QcT4
cG5K2IJQSYBvtwbiAxRWu/aY3IHv2ExfAGoAflovrSy8t0DR/HJN2IiQbJ/gqoiBrZSPeZ24U1Ts
JPs5q2rXD4017+Zlv+GdWJ1MKZwNCmK63KW9p+3yXbijFx1QDuWJ4K09i6/bFoR74EGAGFWqsPRK
Lncho+ka3Eswn/0NGqXIu583f7tx9v1+OqylCkuH7dycEANltbNy5VTlsKn9NPR7BxGvCK3pmZn8
9n5cPF5nlsRdD9bHMkenn9+Q5p1xmDOuk9vR6l47XtfFv7dPqFNJZjSAlH0Oymc5QMLIDpMrfEL1
vVxvisd6p95pO31bHsk9Nsrn+iChFeBO93PRSNn6P+CVXblaFrco3eJ//QRhFWm/BuihQX/KcOJW
Vg4BpSJFgp5k/D7BIXv70y5dMmCT/m1MWMNyHKvBajAmhdnBMqovo7GKyFveJ/+2IRLjRT1Qn6QB
IJLf957iMdU0QPLgNh+jfeNNnuFaptv/me6Bp9x2bvF5cuadeB2oDtT3msW+6XfaDjG4Mt4VH5Nv
jTvzAuub7MFy5Z3qqV9qMDnp+Np/nO+H8NvaA2VlSQ1hVzmQ1U09U7yeNanfW8Q+QAyOrnzSniI/
P5p6swZmXqpREAosXs0EA1sXH2aQylVJDhLOQ1PghDwehI/zuwiSZ7c4stxv9+DT2tZdup3Orc7x
8Oz0BLCaBQF6iF5Zvp7Q/LPDD6n1+faiXrd83o7oL9eEO94emKhDePFvfkcdYvLyqNyzpE/9ATkb
Bapb8xBupT+k5zX3lpfxl2VhGaEfHPSSwTovz2jcJ439JCdQmhh26DVSeWxy5Xjb1+XT+S+DtPQv
v6ciGXmBdjGrmL/CzrABVubdtnB7xQxNcAkisVEKMs5mGqTHFCmIWHOOke/8g2rEr40B8+mlI8ak
TSASYOCsHertmeKhhWcj0HvbmcW347kZIZrpJ7MACcj3mojWO8Wrvs1AgdGNntPtad95jMQxhsLN
u7tteHGdVHAxKnzVGoMbl+7lwQhRSUsbN4UU5ThUevYo5/5Yr8Sza8jmvPV/2XGEbEmBM8RI5/0w
8/Ln1B6k2DWtbeIWHy3gX3QS9tYzHBIwZO5L2PK2t91cTjBM0NXA18lyTcFPI0INparJZxj6LF+7
/czlWn0xN+Nfc3WndNdAoos3x5k9YT0HWwP/23Hg2hFuE+Wp6kKvQhau61ZoRlc9m4/+eeQaDcgg
qQV61kv0aOyqve/pm/FOu0NGhlLDWnF16T2knTkmLKQ+mi1oTBxLjzOhdHugNczirRXFF/flLzMi
0TCcQvD32eyXRgNo5D8p6cq5Xr5nTHCf4F1hRxIPNsrrSsXwNjcbr0fK7pBhhhvwWgfLhaf1u/9u
/nrhyst43mZXafWZUWFbxIzqTnLD15uhVGn6NZ4FRMO1StSyFfqUM0aaB6WAM8mYYh6ZhIclXn5U
+68n6Vlx1k70io23bXm27RpJz4zALLKZn/AD+d40MyAdpK79R3mew3yoYerQzIpPOnMC+z6mNAP1
6CHpM3ekonc7OCw1WEFi/NuEIzRg+qSDxaLmKlHfK7uTl7zXePI07vjZP2aufCzuv6q7AS58Undm
/3c07ycI0f7fUO//V5/5nzSt5wLfDfWZ//O/i//x/L1Li//5P/7M26idjn/8r3/9Z/9SntH/i+it
UTtgapdtPTc2f2nP8NR2OMkzgbWlzOPk/9KeUZz/shhNBRbhmPDGaxpH7t/aMwbaMxb/ocEoAWzy
tBp+Q3tGCPm6OY8CUuCACIpnOj/oMhBnStYEKqQ8bp3HCG+pGzge9rYfM3vx8+zjPP8dL86lC8Rs
4f+Z0kA+qTTjdUu4zSAYRWhSgtUrPp4iKKIeAJq4MFhBO7BTd/UHsOoB73TUUKLVrqhw8K9sC25G
cZWOKh/U7Ur4f4YPRvi5stYQWUvfEqydBY4a6BfIgstveRrGSUXRdOZAhWAzkx/5975o/fAtqauV
Npr4RH9z6NyWcKOFQZPDdQI9ZFS379UifbAGE/o0mDohQjpBm5BF7+Nay9wB+TstyL/eXsxFVw3e
OlQ+kEia9+f5/c0cS11HMzsl2Bmvhaj2ZAeu3EB6wTPktinhUv3b0xnyzxdFo8kWHjkWmnF2DSrW
jarg85gWXydT2d42sbQ7HM4BeErwdNfTm3phAnJkd/TtFzP7MXRfouTptomFD2apDCHyNAStZztz
hnJ282hxEpiljwmbuybUx800vkdDbl/2+u9/rzNLV3hkM4pqLeW0u82ge6ofQN28VsgWafHnNaGr
Snt15nJQCUOX3nRwkSCQniru3CJDG3aHRMjn4OPP7Fg8j9vWTZ4cz1nBxC99QQ2oOqOvmkm4FLZc
I53gS4HeymU+bEQZs4i8xmgz1x6T0eutLl2xJ2b/b04StomLRG8qNsJr0CqzNO3nXTHcZY81hTYv
LTfNHmWuPaPSXnBnepBw7YDBOn+2H3+zoXxlfT4WZxuGh2LeWiMnrLJmar2fsG1pEPvc3pULG5+B
/l8uzn9+ZmRMfVkZClN2g7RJPDnUXhqt+upI8tpLceEQXxgSFi+1RknKThntRNJWE3EIUlaQfU8w
uh1UHlDOcS3lX7MoBGMFvl0ZfikZXUd/HwNC0wv7v/n1hBhch4oT0OdX3aZ13p/k095WqcfaXb62
E+fU9ywB/3sv0BsA1sOwNApxwjIZdSIl2oj45FAwzPWjKJTtpALOtLRHx/Y9B94jH5axUqbbWK4l
5rMbt6wL5yCjMzHG7CHXiKZtCv9t0MMSNjbQCEBB6kYjml+2/Xp7Zy6edno7GiiOGe4rvAbSQe7J
SNiZfhZCkpe7w4gUZPGXj8TibUtvAPYz/3hJkX5pjIkoCjMBzN5eft06GMt49BMwrk5gDbDFnKBJ
qh35a5VbjNdpEpLDZpzsu06uv0iKKbnoF0AxyejtARQOhHbmcEIKW67TlzZt0cDWB2mno1y9Dc2w
he0RVtD0pJb8f6pxiMLA+qDbWvBiWCks86WsPuhhWxlbCbWFr3FcVu/asJmVjTVzemqbwLCfYshR
4YSI79/lffoAR5kMsyYMXu8GKNvSrSQxpM8sQoj8aC096afA3KhpTJ2uhi1YyYZqZ6L4/azqknKQ
eaYeCs0s705NpKycdOHYvX1MahUzrwUFdUTvLz9mHDfJaZL5mI0tb8Lyj8pYMXBdOmC5zi3Mv+As
ZumTqvZVnoJ1RGPHf4+E0MH2QJEChAEh/B8As+afLO6Pc4NCkNQYRUZNGJeMp/xoo3IHUyEyPhkK
u5uEHv7vT+1fOijsRzIFqTBN7GVt4RowOaprnaTrmu78DUlFNH0GQvL4uPyGagxVcYncuDu4vTfe
l7v63tkge3oot9U9QXqvuPGhdp2va1FZuHD+3h5nhoVINkA4ChHtbJhJQ/+1yQri5UqRZHELntkQ
tqCulS2iQdhokU7pnRdnWMnlFCEeX3khbEHJV5uRlzcR4w7Cgx+ZC9ffo7lLPGe1Br5giyWiHIIc
m8nkiliTDuDUhUBz1Nz03t/P2krRvbNnXm4brE/zXq/OpS3Br7if1ESfbbUeAicpO4LGzdZyhx0C
Be4MtxoO4f52+F3YixoJHW8IHWVFsklhL05IcsvS1Ouu/l525a2meGa9ST5IzCA4H8xwA1w9CbeK
W36A9O64ivYSbjfWEvPMuxlkeNywIlZQ16rWHnvM9z+HreLpd5RRDvHLvKYUWrcIUSguBMefA087
3vb8zbPLwHJhWpwxNtLK6MZuNr0btp2Lhshd/JX5KpplkRttXqVtvS35DWPk5nfTYU0rbGm1qTAw
9gtTGidCyJAkCzC7w4gLCsup8SWoMmcjyXXnRvkQfvgnrjLqCWsE9XRdrGQjQmBGmnnS3ekOasjK
fUunZ1Bt8tBuomNCdzB+tGAc3/mbbAcp/WpUFRKKt3VmVMqAUhYilCtOM11nSLMtO90NmgiUOUTm
5Qv/2saH4ea2swvfFWwmg38A2wAlid0JMwLIJsPj6+r+vZZ8C5miCcbJ/e8ZES4JdFFUOSdmuJn+
Wlefm+Y4i/vctnGNhKRzdO6JsENGhL/rrMUT2IR3sER50gfkIbbOvt0HuzU4oFgfmlfowtp8Us8u
diuN8pOM3o+r7y16HW6ybYo3bKn0UfoOwbO6A7jLYfxTX5+3X9gdF7aF5zkE0qfEnLA9KhDgl+8m
QJhhgPpDVXq3P+r17TR7SY2Ic0BaK/bIxyLUJmM+CfDPOTnkFMXH3zegksVS2JuZf8TSM2h5SZ4m
DOhTtq19kJvll9sWljb4uQVhoeyxUZHEwcI4vCR0h6L7k70yqLmwHpDzcfEZvPRpqAvr0cgQHqAQ
Yrh2/BJ2h6RrXMV6p7Aqv+0KTFmyDisljcyroUKlGkj0YRpyFa3ZKEG1R5EEbpvffGfPW5urDRO0
N2zuOsGdWs+tKI4Nwy27OzOY9ml2CMM17OdCZowV4KdA1ZgloEJ8eYDaufvkh6Phmg/WU2d5/r6D
tTG6l/Vtwyz1er9rYSOcGaSKLBoMGqVtGAk2x+w+sIE+OO0HNX397TW6sCIkCIbZhyX6KYbbF843
peo+52Hu+oa6ElEXDibTtCRaKhR5M4nEpTNTkGqMNNeGm43dxlc1V4r+uu3I/DcI9/25BZGOQPWb
yTR9eHX1/YzXT/Z/YxZXYcjXDxb2ARVo2bTxxRSLsw3Eaic5bQx3/Kns6Mz/bGE5Q7uy+5PZBAvy
Egkgcvi9UnkxJR4BbzccILpaqVq8ZU5X7p79DOH2yIfAhMoKd6NP8R4tYUqF/b10mN505qNH5wsq
sAdp6+9kSsgb/Qmhe1hj2sd+6zMdhRzcP1hgODWgB5q5iejKXC5wddLG6ZQzZVlB1hCYoGayH7cX
eCFq8cj+ZWHeYmc3WNm3SUAR23DTuvG6oP1gtdp7CIIKt9GLZCV0XQ8CElTOrc2n88xaQQM9iqDb
ctV9c+c8xc/ZIfV8D2h5zXAEn323Bsi57jnOJuG1t8nVAauKd4tunIaQEhUR5n31PXydtsMeva93
oNwfEBhwmUR0fw5f0sfieXgKLRdZqVXuhmvI4Pwb4CIzKYsZsL8J4aDTW0crR9xud5PbS3fyNqUi
6z/7r3CKzwxa2UvrflafUxJ35y7bSV/1D7eXeSnsnf8C9fLDn3q4WMJeMlyN2aK6NTdSB8q5evl9
K9TXLV595K3M0l5agUB2SFQfP3M/2asN5E3Ne5TQbhtZCnp0GHXKbPADki1cGrFyOeJhFJiu5nxX
7T+TfuUtLvap3m4+k0YmzIsynH268K3KRM56rQ5NEn/zDmaq488T0rXq4behK+yKczvC10pQSVTD
NMGRoHFTCWK4Xj+qRHEzcj7d/mbzNxHjmjVz9Kl8N0gIBVNp5WunNpgbEal0lOP3eSVviq540mnA
JWtTCUt7jSeLrHKjA0gTMcaTDwNYI42qK0vO1tLAfFTdXcMw5G2flq6mub8284k4ZCjCTQ6PX9x0
3aC6EcwD77QszPd5GJRuOxazHopi7pxQbZhUsJr3WdqqK9tkKXDOhOo8Dg0ITsVPGhtVmg+lSjeg
hUoVuYcheuoldbrPwPnfZ4E6/bzt79K+PzcoRGq9TiZGjTA4ytlhVJ1DK/0+uyk3MDcNSR9T5rLI
m4JyVXhSQ5jn7OKl6h5a/U7+fd4uTIARQK9m7sTaQiIeFLKfB6oDuR1SCrui7Is7LXGirWrHJ/e3
P5hNgEDD3pz5msScouib02nIJaZvtdYNGwtC/6+3LSzsdJtoZwMP4OFMp/cyFGnSrDOsqKqbDAAE
JKrlqL6hIbvSOZ//GuH02lBY81Uo+Mw8epdmxjHPeuuEIz46JqWZumb/kv6wQ3pgoBLMNdTDklcq
EyQazPfQ0YusACFpPqWnWe8A8v5+Orl+8lFZpdZf2M42PEMIvwOiZ3hXOL6Z4TfKGONU18Sbwf6Y
WisHdOlxzsAuS0Pi5DC4K2THxALUenOCXlVvum34dfiUbaNt8FB8mdlBsp2+a+5nifm1ZHapBnFu
WEyaK2JirGcYNh9GqEmUDRLej1wi5eN/MM+09B112hbwKmmMQmvCdVjkfnCKpRLiq33nTu4IhSVO
fjw9nlzjTttKz9Lr7U2/cJdQhwcMAwjHmiugl7tRQgzNjPyKFmLSMmY5+i8wR0ybqhgpKRtS5+nB
2szFQqyl4zUj7Ey6NFflqZyJCxphmMyQbJ5Cc69GgKvTwXOQSrjt3Zqp+c/PMtSkQmoSulbVHVBA
al+VDjBC9F0LohU7S4fMIBWG7wjCJQQmLu0Eht9LTTTQH+3NvdnbmyqetgqN+dvuLFyS8FTPmQwE
zXRO5p9x5o4xtWk0dKiQ6XubMdL5/TaPka4t0FLJ/8KO8NnMPGNKv3+z43yZuzKwaXrRHyqI3zVo
5+K5Nrg5CKzgv4iLlz6peWoGjOAorv+QPMoMO0d3/SF9p+wrxp0ZHXfn7jythpXrRESQzHkhPv6y
K2z8xslRCW1ahbyw3eX36l9+uknunK35cnpU9uSIsB1ukidjLY4tnXDTIsXgzFH1EfOpdsyVKEbe
BxCafichbWG9m+vt80B5C/V+evePAhhAL50iO/cmlYzLL9z0RWYUJbKG4TF6tOCuCPb+y4mxiXjr
eP+gpj+jz/5tTAhgkFZkUtNbZATp53RAISR6aIeVmLW4Z0iegEcqJDZQOF56VEVqxmPaV966h+3R
nFl9to0LOn0/D4rBIfkUPaUPa33RpZv7l1lkeC7N+sjDmokO3CJIh12Vwh+aPWTWfTKVW7uG2GiN
dHEpNp/bE6JKbvQ1pQTcTOCfapSjJEFVaSCdZnAe1/KEhX1JSGGkAW5/Xta6sHB0gcZJSulqFyZl
karcBfZKfrW0bJB68ASjK8FNLtZUwxptYEehazlBBuy198Av94oXPyFZ+jDtunsF8P1cd1nja182
jNYD3TVsQyt5uXAp4PFxSPBtnpOcC1HEmB/we+30r+prOxO4eBPszAAz1yL20leltzX3um2yInEs
y65QgnW6UnNDG3kB41nvPt++EhZuOIcrgcOAntycM1y6pvpOY/cSHdNTHb86PtnXpKIqdppi+NZp
ct22ttAr5dqmX48KI2VeRoUvzdmxIWctzyegCMpO3QbfrZ8B+Adpq+3Td4B3T9txG7jVy3pv+PpL
YhkXAQ4y7n0lolACJFEA6mhub4/Qqk/ZJ71ZE4hasAFYfuYVpMLDbLdw4NrQl9qQlIjGvZIc0hJC
YuDPsrfyEa/XTCfRoqgC260J9axwjZ/kUQ2GETPaU7hvf84d3xg2v017NwB7VjYGxCLlXvuqvd42
fJ0+YJcmPtmXrvOkF9xjA+l5Wjuaq5T28RTIr2UYH5RBexzi4j7PUKG10b5rE/l42+7iZz2zKxw/
3awLJ6Bo5vpNAsPvc2evPKmWHZvh8hxxAO2CgdSRizjqbc0FR7tPzfRnUyEXnvlABk7tXiqNl9PJ
NzZZ0u9ve7ZQj+STkgzBPzFrfIjjw/rQmwXKkezKnXnXe92hc1G+nT6Nx2rPihrfOs+5i79PXrXb
qjsSit1hrSa69HVtfgFPPHke/Zw/zllS6NehXzHWp7tGAEQ563hCrgxLXWe3JLbQ2yNqoHHCxKKr
nc6giVTnWJgmQpnhplJyV5N+rnzLhVXkNOg8vGe6g7fZh3NHYJ10nKhHYV7fD1v/TnqKDsUHaZcf
q0d6se/n2bOGiT4qahvzWHnJ62lbgJJ4LHal63jQZqyE1gW3L36PsKvkPtXisUwNt9MD1wAFOI5H
s1ZXQuqaFSEPHZTKrFojoQFojd6YjxvGszd5tzJBtbBJ8IWrF0AFQgEiMUE7ocaRyhm9pS51Oyj6
8nRt+ebocVnXYNEMjMzsqNeJrWNnpzFJEptxz+ivLA6hCvquJhyGqUOU6I/W+jaoJSwttsdQrZf3
3WaKCzcEW6I01D30p7guf9ANvVPAzA55vjH8taOykAjwG3l1zojOmSRVOCt1beSdYUX2GwrYegGo
6Eqfg7vErbf5Y/iIMidg4Pxh1e51xJ9R44pKOQ6GGt4dl2d0qmfGa5PiMNIb/YZazKvzI5Y85Ue0
z47tI2opysdA+Q8sX6/7pWGhpnXqEkSoYwxT+NoUWvKFgv7Kwq/5JnxTettpnRqzb8lH1eyQ82WV
+24fWKffPioXzog14tFBsHgqsVSXr7xAGJ17Mid/xchCV+vSinBLUmXWNA4k8/PQJzn9pnrffJw1
Nke6lk3rlt9yd+1hsZBWXdoUQo00VWHZaNic9UOKu/6ZegzKaFS+jU2zexPTc8sH/UP7sJYbr2wQ
ES7b94DIQz/mm4LiJf86dmX07XZgXzKBJNmcoc40NmKLp+EdV6ewTriInKvpj75e49RcMMBs8ptO
35JUUjLmoTTGKVK2wej5vMZS6a/bLsznU4htFxbmX3B2xyr1lLSQTtsu6vJukz5OxnOpoTmet+il
a2s7cA75orUZdG7JzNdCzSZcCUic53oPhSHPFXs/z6hlf8KCvMle0Wx+V6+y3y8cYAT5KKojhYdW
pwhAHOtAT51Ot91TIm0N42OiWPuuPaSrpFBL2xxLVMiQVpzdExxrLcM/1WQybk3ndPTk7bAd3yTQ
8kP8yd7MBP+Fh9zhu7XMVxylmQ1eWBYWsMvzQBsyxSYAMx33oL/XP8AtedQRKN8E35wtsONi06bQ
RXUv0Sp1+NL2OfdbSPgzn1Sij7GeqF97+dWQn83gYNtPLRrZtzfqdTZx6ee81mcbtfIV2LkZ2XVb
Iz6MgeVBL388hWsZ/Vs/TNyiVOvgWuE5rVPIFexkeS2f1Ak7O3M/Ik4D9fvBPEautdfvy720AuVY
dOvMnOiWbpVOr2CuAzA5xH/ZE2qj4errdvEkQBDDoaMQqYtQ5yatVC1IWCfjZdoWj+WueMhc9dV6
P4+UQfxz9KTVMaE3RryrTwmOgITX4WktsuWYkyODr8Y3eQ+BfCFtkw/OxnQr99i/6++i1/IxenYg
e2g/dUf1sFbrXXKZro1iMhVLR0osR2qVMnZTpliuMj1G6d4PI9epv6vtStlzAWpsWG/DxOgAIlUl
8gKeMikejElGjDtCK9akFmnvYZBGOmCWNgohJt5Fe/+QW55B9+EP4AwvyspvWLrZ0bSjOkk9hqei
IWQqLeNDRVRqwMlhQ46/8kR8g7MzbeB/6RAAZYnXCMAXHohkmiqj3LwNHaKeEPLSqG27MSfjbGgI
zKQ8H+da78yJZ4KhfzJfO6+7Nx4GT3Ot7+XeJzPNP05r3fXrG5IVngkSoSIHUS3mnz3FbqjCKB0m
mem7RVBYe6XvlN8OPrMV3hfcwrSuxHtL7YeTpBUYsIufSv6lM1DkS83t7Qi36Ap+8ClJLa9YGiY9
gJIFpkTk9uAxPA0van46/PdMCNlY0WtOOlqWT50XqFpIK9se69C9beQ6pPGxzvwQNoYlh0bGefDd
vIufk1Fi19c6QEazl1YsLX4xi+YvD3gbMWPh8aEODJUpqeO76bRLLdPLm9S77cuaBeGVYRR+lmsS
azKeumgD2+lXqDJXvLgOVHwv+jUzVIgOs9j7ytNG1ftU53sVNLO1qdU21DdjLroaoNVJWlufNXvz
n5/dpNmpGH0/1nxX6yQLYisHUpqprzZl5N+nU7X27FjaDm/5HjI3b+3fS3O1Eg9yXrEdNNPf2EPx
3RzqjZmvFVmWVuoNvEalfwawzT/j3CspU9VRDSX3pBeAhpL4VZvi4+/vBubv6HChb07HSbQR1LY+
VoHk+mr4oOeNtsmg3P8HW+7ciLA8IKNkY3Ak37Xk+IPEHHvRaSs7bvFbnfkhnBspaLVQL/AjCmtn
k2fOeynSV0prS7vs3A3h5EQV8AxfxsZUwb5pxjsNILOsfzoN728vynUKCpLvzBnh7nP8uFcDme8V
Dspmak7uqTA2nb1P7cw1U2d329rKpxPhIJYcKcrgY21MpUObVzu7CL/+90wIz/SJbObUjHy5HBOJ
MuzyUv5+28TimaRpytsBsCns6peHJSyMLLPjWHLruvhiKtCINeX3qlpTaVgzI1w3Xd2kcmdEmJm0
b4HR/mzz+AcaCiveLO+AX94IF45RtkHkm3ijx2W10cbiSdGKR0tSmNsNH+Lyn2wBsgHQ37TZr7AK
1ilOdMnJmFVO/HRLDwyEdX/qVsY0lr4dCHOgkOCbKAEIsSY/NX3KZJ/kOhbCSznjtxr1NT1ZCQVr
ZoRoE6L3HIUGZnDmXZF9jqp8k8rmSpF2PuyXLwGgTTOABN07FH9mPp7z4Gz0aaRDZs0K+f7g1Umu
f7L79FGp7cbt6qTYTt3Uuv6pDLe3N/oCxmkGVc2odN7m1yWACfUao6vDACLZ6LF6hMTpnfn6cyac
T7+tIj7m/Xzl5i9j4tThGFY6OXGAQtdLCUEzdGjZ3rwfvjh38HbsfpsSDQjzmWui6nGiqdOpnF0z
7eGZ5tFDvEqEtRTEz00IBxiEKITGDg5Fn4yfBmwB1DYGNz3WM5m9sgng61MAcClu8zxmmxpR94j5
hxFB4vWJmIWX+aW/wjFP7MnsTxP+9tax+qv7BCQYCvjI1ZoPg6eCqFn7wAveQ8DyNm6P8sSViiZ9
Z2mY8oxxCfKkOvZf5MF69vXIcdewJQv1IxNT9KIUIHLXVYeTU57+L2lfthy3jmz7Kx37nX04DzdO
9wPJmktDabLlF4YsywBJkAAJgCD59XfR3fdsuaxw3d3nUVGqShJDIpG5ci1RQH8799qbNtpOK3Su
3gSf4p1/s8grXSdX9Bp6Vs3Rpyt1kV3/4xf90/qZE6ittqocC9Zn0B2lYOY+kjZ49uvky8yKC3HB
B/dlvKqDagWwu9ABPoc71h1FmsItrB93VauEbg85qXtxv+iRHY98QBmsShW6R1d6u+CkLsHZP/B4
7+2fox79emxUqGAfySpnNpnnPfgXY/oPQFg/veU5DYBCI2KlOawsfL1cIAGyCj41kCMPNmZIwY9V
HAKdqzqn+4s1mQ+87U9veLZrJa6xYdXDdg1GmP5hLtLiqdnTam1AVXzVb6e1nYdiW0MsYUQ5/tJi
/iBEgnlkfIIIRWtUVc+cfayrFuLcGGDQ8qeuAXC6uZjQ+tAIeCeRd0fy5ZfKLR8SsH7YlpWRF/f7
9CIBlFp0dZHojPYk87fWRfzXrwSROIvRTv8/Js8i2qk2cR+1MGn2yX31QEATgobyRbqoelFPAM2m
YnNxLhfk1dmR8pPRs5MzwQ3UtwSM2vtptcB7/N20Dtf24a87u2QZSDS3IYWFtsyzWYuSWcWBsWje
OC4ykCK17SfIiKSBFhdCjl/CNQROuOmGQMriSvhLLpKDaArJlJHmodumEwWPibsLy0fqD+sRNCu/
DwB+2e2LMbSN+VA/BDDrHKYk4zIZeVjTHDeqU8P5VZKMWZcUF2L2j94JxWfc4yFQhAjgLKAePWVQ
SElwNsVy3bZbz3oo3U/gRMuN+uuCHR4yXn/aOtveXl+zkQnYinqnvrIix9pYpfP9r48bgEJL1IbV
8EuQWzhuaMX9DGmaGF1w9DsPv87FX/YUmJz3Rs7OnR7pAlFwGOn98hMF0MMd2QUAzY/M9k8baAnT
IVO9ZICRGT3vf4H+9jiSOCS5O/TuVQi+vrtkCK0mdRTReuMA+NWUWRxy19mD86zhn5BP7DLHrqtw
xVyLPyoZuC8t4/ZraND+vQEozcVtU3vzNx8gNcRfYuxtECyWxRMuO9WzhS6EtT2AlciaGnIaKvdL
WQf+1pMFUsQ2H5p0YZH7FsRCHFq7ojvhJfqUJJK+jlEwXGxn/GgTBEC6IBPvY0bP93YlrdI1AODn
/StIYMVDdCB1Gt2Fx/BmZKn3YqfN/eXa7w+t51+GHgAaqKVAlAzkfD8fBKVna4A2CM1nZXyalpxX
r/Yoh0MUufUxGH17Nxc+2UvNsYTFFN1UjY+mdyEDnk6OKtYziaIrGQT0QVRuPlf+mIukIpnTNsVz
WbIQKjyT6Hbl3ErAMuy2OboyIa8tEK1vpd0XV4yDiSmvpyR41HbYXRraZYX+8opgEQ0QvAHdc15X
MU4v6s7HBZpj9VZelxE+bvyiTpv56+835CVLy4H4Lr+FqwVRqFqBgpjZh9oT2wJYU20Vqe1t/wNL
i4gcwM4/utZ+tuQVPAp7KyB511c4vo8d5I5nlQqQ7//e0C9nOLYmnDN6C5dmTMQLPxty4wLAB2em
gM0MKXfCVJELr/LjJ87nZ+nFAN0IaoO/ABJtyx4Ke/Zp3pesDo5VXIdj5o9t8akB+9nBpgydGtFY
jZuiIvZLWaJ2AFxPYVTaupbJw9KY3WCiKA3crkWdX0EcuTBf3BDCNa1xnU+JCqZNGRJ9VTZ+vdNW
zfZEuuNbY4r+e+AVVrL5/bB9dNa8f6czrzkYpJOtxKV5S+xN4T+3gZ221WoMp9xiu//AVozZWcji
XGCgfp4i3tcCaaKlyR2iOTHZ982blGyjnW9xM3z7va2PvFT4ztZZqIMUdK9KyDPnsjNr0Vdgdpap
H6gLr3TBTHCGdQ8c1jqWGGhOsV01s1NGBAhJ6tXv3+aj/YpgIADqwEa2+IdzfLdf4YvbtuwKmmsN
uKRbjtlA6KE25BGsGN3/0tjZ0FmsYQ0vSJm35QthioDoSXjFzitIS7JBXFKxWWb9fFctWuXorELx
71cYRwViS2RcaO7X4hEU32kHNrpO5RP8MUnqjeWrC2v+I1cB8Vo0+aE+BmzxWXyVgIEXgGO8oAnj
T65Sny0a5r+fsMUlfPRe6AcHZC1YOrfPd5YPoJIu8V4Aw4g1FJ3iOW38wOwdwZONsWdzEKUJ12zo
O9xRB7RFySqMT6wZ7WccTDJvSJRsqBPWB5WU8zZs6+gaua1hzbTgGZoU2dodpvjLTF2zsao5uhKd
13zhqKamPpF26k72eCDKBX1NSMvi1ilV/1wHSrcgOEGnYCrCArL0U8G91GZKHfuydJ5jqUHD6XUQ
i5tKVoEGFMI0c6GScG28QGyY14TI3bRgZJIpV8a5j+ypfewTUSP/nxj95BdWrx/rorYNMI1uv5tG
bImmEipJx7arDjqKTfLQB2Okckw5Svqq91MCaO7OJER8TYKCTWkTU7FFYTF4aqLGt46zhkz8rROx
ufxajl4fv3KL92hPUGFdIFUbqKNB+HnVxVA0m4CmvrIRZF2NNug2qVL2Z2lAwumquD6WyFKsbCro
3m0Ff3a1X2zLoR9WpAyKO8xbwVNZsPFIE95c1aXX5Yb0c8oaI08W5mRHrDk4xE1ktmEzqrUnQn60
Zz5nbtWUq67SPlAeXlet2Qx9j9joO20be1cSUD4moEW8dXqEMKldz+hXdNwum0MRZRMbrDb169Qm
4DlLOogBosAleZRkVd8Wh9CR7nEGceWGFTVdL+JqqwVXaNaNG6vd7LJ21atmOLDAKbOqidlDNGo7
H2wIkA5DA6mbSdNT5Yx2tLI5M+EKmuD1enDrGOLmcQ88qYdf01EwVRlT7bieBmKffDHIlQ/1nPsp
ZD32ZRNudNK4uT14OvWKgIEB0QEn+OTr5fhtzMZAzCGL2nbIqjCS27oI+xWfk+LoMjeC/0ribIqL
psqmgrifJmHLzLBGwQpK461TVbcJG4YMYQXLGylK6FuGai+6qEO7FKtaoJCcaToIR9Lrpp61DULt
RIZpXIro1u+cZmeLhK4aQemmcO3iaxGCOCa1+wBUGO2k9klJnZyIqVshoAOVnQ1xz3ay3XVh7Hg7
U9Uce906G38YgjSekjq3gkSlhIbJvrXCcD0ZzcEjK5FTt3reHbjle1fEDeR6IomTyrgFL11VRquJ
6OZgABhbodVSrMXc1itvsKusTdzoKQiaL0FtohQMgpCdD1yyK3nsPIAZoc9CFZldWQ/1k6u06nPa
2tARK42sN4TpZkWA6LvzA06/l9HQZhai5zRKdLPu3HDeqEoNx4lrfajgx++r2IzbeIYSRayumOmm
z3g1Oye+350cGbrXHAnK+0IH7KXl7vjou518cpthXjctL2+pP1m70Y1bNA24ybir6xJEJoCsgFVc
KtD/9Yyc5OhFuSgpxUgJe9qGfIwOrBAIeORc2Tdu1IeHbvaL9egUfTYL3ZOUy7o+mbkF2oTb4t6t
NUUyqxyKjSmcOu/JjHYkXSTHZna6XLtFtIqTLlqHZnJvRNAXmez5gp9uxtXQ0Elio07xhjtWcweK
mf5lkFa3aLPaaItmHa0eh5mLRyO4c4xLl4r1pCORu6UfIhoLrFPcTuOq7CN6V8imREeUy+tdV1R6
AzYXa2+gT/Hdk4n9uWfYi7jbBmiZJcwdcjP5BdrPEt6n8GQqw80EwU4XeXvm9Mmj6xAwocayzQtb
OhvlcHnoxZTcAv2CkFD50x1tav/UNbrYA8k7fbW6ys5j3FFOCdzc7Rw39qkCBdsaxNPyXgfSX1vc
C9a+1P3W7ZT32fFGKJbT10jH+kr7LtuW4C8ELW8Vs03vMED6StfNRxKILUH6IZ3a1skdGpPt4KsS
gsiUmqcpYmxNkspPdVkmEHpnw8lT4CmvAQ0XWEKA6EkCmGpGh6HcRIFA5wawGelQet8r4Jhuxghd
ATKKu5vQ6fjeaoNgm9h196kGSPShqVx/H+lyxpXNTFvVcZVp3kQ0FbFoT4h/++tYCftOSaDh0wS3
3q3SXrWNenRn1ty6lhXzD1NYuTPmBxy7nMcloPKOM+Sz7403AG1Nq87r1GfCmvoF0Te9UxGce1ou
bB1pOFr6u7CUc1vOkUgTnYAJEDl6tFnHVvyJlN10Ctgc1ceZJc3KAHSSNVT7R1YVdbu0d1g70uE8
TaUVd1kTcnSvubrwVhUiubt+HK3jgNM4i+Vs38Y2tZ7wc5Bbsmxo9bYdnfMSigdYKGUT0iwSc7Li
JXFTSUbZ4D4WM2yqLvG3cNEdytGkvpqZ59+BBt9vs9ga41MnLQCU7JINx3qc5HVYlOaGJe54z4up
eZUF7296X7pZUCNRliaCV48OE+NJdApQRE/ZcNpkHu8MWh8eLI/q7+PoiyJtSVfcWzhlIA01uO29
LL15paLWv5/cuf9s6/JbD7DhqrCAxQM0Tm9lGdTfe8ckb7Troz6NhlDcER7zde0wBT32OfAeSMSr
J8+K6ntZU2clu6oDeYmtnLREmSC3qzHcOY6oWRq0kM6mTNHbxhPDoYQW5cMwcCHTBj9XQfpVsSvZ
uMVrEEzYjYDTIeLBYZiBJrSjWTsOOHxHWhxGzMyBQX9t5ZWu9XnyrOSkHUFAH1YV5bq3EwU37hGN
k8q2Ic4w9lsyyfo0tYXMUdGengcM3GY0Zpih8U5ZWlEZX8cddnjq0JLucDUlYDuMBnoVSNPdlpaw
c86kfQw0ZxTULK2/773kStLhSKV/cukaOhvRvVPN9LZTvL3yKHScG9qx7ewAKOqzXdw69uMMKswq
IRn1dHXdIfm01gGZ4f6YRVPLCuxdwzWU52vsbeTPxzRUA+oeAfH0a92jX1MqprdFMI3Zwk+CYswQ
7iE6a57i0mHbqubxqYin+YgEyHhtxXg+sP2yPPR6Z9d6bbdl4JyHZqzdPqErJll5c2QfsCf7bRAQ
vlEzqft0jAd9heZptIdSnAcoGdBcJX65TiKLP7SmmtcMEWaurAFnURMlz1EyyJTGVreq40ieChRu
r3Ro0OI6YwoJ7kL30DtpTxMOs5VyZP/sUGZw8PDom9cIvSp617tuEKw+4KvBqREMarZhJbdO3ZK9
7ekBJagiqXLVROIG7N0ApjgDXydqlvAK7fCoHBeZpCiox63xDUlSMng2iGzHqDzwuGd3ZID4oS+n
do+zKV7V7hR9kh6vch98LjdGAy2YyjL2H2PIA+dyauA7fS7ZnYSuyiPKt+R6sHV/i4Ze7qfdXDc7
xrm7i7VIbnwIGa986nm5lFKs+rn5FoieXFmqmNd9zKwc8RlkerU3zQi4OnYX12pMeRWwDTRN2IZg
PpeMcLv3aTwjgq8YvASp8Z+mBrlcasJmeeikPJBe4OuuHvGxzzZW7NFTYyt3V6toAtuhwbnZAA+w
9fvJbKHC3V2pRkc7xHQhTl+OFOZA+2+EADadoohCD3LykNafMI7lqgcp1ifSdd2KVRNdEWeob+uo
slPVg4Sms6wq59ZIVkYqP7cdUmwLbCFjtf3KU0575RcUIVlM7DttOfGhHA1GgVrxunRG62APTbRV
/iCeuaOwKKZWZ6St/K9tXaAXqR7arQ2im3UXSHXXgNjvqHk/bnEJqt/AN9HcuxUVq8C08jHsIAAX
01Hta2MFYdbOxNkyruu7WPcA2oIaoEhxAQFFCunGoy/m6rolAYI8bAacJU4pgq8qbjEI7eyB1D3x
6aPV2m7mlrGzATepvucdTdIf8zO4aElOfTOPX7kiSOP5tWz3PMBy8gPLPBhkAHM+zl7ug0Lzs2hw
C9NJEfuLO8eZD9JhAhVMafqNUI3YQAiHrzt4qLzRrUAKrZ7Toq/CdWi99fwbVkuDcJPDdY+eR/BR
SU6lxwTEs5Q/d6gmaCyKkXjsVpV0eHLAjrULAfWNMReUvOlpRLWmgP7PLWmYdedh/dr5PCSoGY9J
eAq7yjmMjkayyg4m9jqOw7wrfEE+A8YYHoNmFA9gqHByWuPMR2xLm1e3RMU/86gqT6E7iDl1XdCe
pi33yA7cu5GbhqGFiyirOjuXrnAfwtJO9j53/OuAhfPNiHzcFz8KwBkXmoR2qcMtOme9seKvUQ29
+1I76CIt7TLOQd2CAqm0l4goSeqjVtz/ZgZK1AoRC+tWwrjBN1AVJeAtosmqttn4VXZRwlf1WJJv
ZDZJjXgeSV6wD9c6yXyvcJ/tmFvd1pZ9MqZOZKZXOEUfjx81EwJDJPAeYtwnTIYr96Iqai2XggCV
4ZuWzsVNHQ9YaVPN6utFC/EZV4HxK5QGDMAqUTSQ1G40fMVyRdhwa7IOXCW9PNiMgEPX57yDBPnU
ugFgQby4sX1cgjM/0jLcWpXLd6KyG6glSTED0ONOXRqMBXKrMooasnO6zlGp9pMa93BHxCydItq2
GUUNEGl6z5lOg28XT7wZ6KeAjqJetXYh5LoauylCM34H/mU/KPEMvBm9vA5kcuQE/jGXhrcIMj1H
4Pkk3iAOWoygTgxfG3/CwsfLYLnFcz2VG3jOosmklpOTct7DWdWmR9xkAs88cKtld8IRCXIaXgnP
LpJgQOu8jwtAZiaGQY0jSk91hAnLQQo63GG1VNg2WNz9tayHEX0/ljBvdlQ78ICtwNTh/CMPOqkq
nYd6qsQtUBGyTeeq9ZfEeut1W9OZKr6JJ1G9+HFHP8VzVwKSEjYg5CXI7uocp3FsbQcDjQtQGhOZ
7EMB3vqj23kFzm/q3Qzgq8YmoL6BEldhh3k1FWh3opMZTaZUXywMXFMBDYmaJAg1GsCkEdlShSUR
9zwvxA/BDDs2yw84tMq6Bv+1sg3UgdYBAeP6ypKzufVAuDakIEQqv4Ox0+1SiaLaQwKypzLn0xjd
RoZMHFFPWeusdubhEwfLbLEjqsYATqAVJ0hO2jHm2QJ1G3xp5G1B3YXFWKEdZqN8HcdbU4iJXJla
K7o2CT4kYY81jIwjKisz9DO2PGHlnNm47INzaZqM2TaNZyFmFTX5Bgq0AlLvysFsu9RLUm1K99FQ
iFpgLQfus6kcLJ6aVmrn1T+elGNr7zizS7WSwsaasEbO7gIx6zgt2TzvB5zHXm7ZnnA3s8Z9K+98
ULblXjU4+w4X4acFuR2vOO73Jo+QXTgkghmae6OUgEy4o67SGBHPk6o98tWpem5SFkuHpmFXFjPS
tZLeWWPAji2S/t6aWMx7juHd+tyPmura8ftQ7orWQ0ee5ElUrdplxYKqp0A01BrrMDdJfD20qKBm
dHJ1uwqbAEm7bk6abBiROUhlh7bitBJDd8+1b96Cmrg65WMtD5Zruc9wPYtXsLH+iA9W6DRyirlJ
B2csbgCn6T8PFH7G6nxsnb7txnkLqGod5k0HBqK0AkHzIyFQM/MjNbzOeqiTPOI2totHRvPGuzDk
GVaDlYOaBUHK3OIL3PHM28L3Ma9qoujJx/N/adyouEuwYyZIhHW2XjqPmyOzB7DeA79I06q0qzAV
HgjfutDh+6DwkucKseuVE2OHZnMzq4dwsqrVFEr9WXte+wkXIbJRSMVWWQFSNz8dZA/SVSjx4ejB
tf6+dhesUFIzC+cWEiiHiBq2GzSoK3SvxntJo2od6nhCFOUnnUx7Q4IcfYzDdckD7ySKCZeFeNJi
SNlcd3vQUzQvfYM+W9Va/XGKCHsb/Kg0eRkpfde1ZXDqfH+CTzb0FdAP8xa5fZfHTuBs5Qi3V3FO
aArgZvupi3H6Wk7h9XnZOPN1rM34hOGPdzIacOFEK0naT5HIHJwlx27qIqwkO77io8c2shTJcUZn
VoaMnL2FChbNEeKZBxuk1msUqthmaO1wE1Qk2YlJ6BOtku46tD3E94Ira9UVBd+RyoRPoJmNV547
gTakxmXd4LZ9bCY2f0bAhu3Di/Gmrlmf+SxACcdTVgemrQH9g7YG30EXdztg3jpwNo2oKfa9TJXi
8S5yVXMYijHYznpCQF9NYtvNjrUSfU83yTC0V2Ov+TEsYr0nkeK7VhG2xjUHDANL94o7ueqoYlbv
Q79vN4FsrDXgL26OBG/8unhwZMVie183ibv3SUIOMizgGzDWjwNx2Z76XbFzTRCi/qi9fKRsXoVY
LzkxI910YxSkFZJLmcKmvXeQF9uWVVJmbm8Pu2oGM6Ty2XcU/17axOt3Ymg7bBKkAsALRFe0cYM8
5jj22qnobkdp0VM8NWE2W3MLjh0BzFhchHicGM1lnSBPqCVDodOv64eGmuIAiR99qAVQBUFcQwkO
+wbtByg9owEBcj72gEeRnqOqFdLUZYZknJsNzJhboaxHnvB20yeu2uEs6lYBmgqeKlSN8rrRZg3H
YtYTMm3ouFKrSmKVRGSQX3qwiAITGSeQD6G42FU2/g9ZOvM2R2BqS+vEkjup+uTI2lE9hxPp7BQa
ydGm9jwO5oIo2kRUmh1OF+9ki3DOp0aGO9x9vpWWw/aTzfyVi619E0pcYkIbNUq35fF2DLnCVFhs
wyDGhZiicKTMBEeQyMrQ3vVdY7+VCa8gMCCk+Wpsq111E6tulK1JxgGR+DxYVg2NQ+6018qBzJUO
va+sQgziEBbv65KWR+kM3pPp++bQJy2AnsqXn8jgQkI8HsM7A8nUr5NljasqakDVwZDX2wZIgSGl
OKLZkBJ6ZG7oHTQ37bcpWDClKBNcWUEAjV0PuhUjUijXbuW2h7koiitad/Jl7OLxyhtDfYOJibcB
kdUtZJjegKPU+yhQ/QZXsmnbqnoGO0lBwfMS4IF8ezqwxEFDc9n2NyVb0rvubMAS2SsLTEkDHDuH
0swn2QXhk99RexWZFjQcPdJfadMFJc1okcT7cnCtbUigx4Ws1jMyL8FWD56/Hmc/2Ex9EJ7izp1S
7GAnK6uJrYeOJBnUf1iuKHLiPvjUr+Zojg4A9IusLBBb9MZH3SQe3b2jPUiCOEuL4qjptlHJsBn8
ql7FZFBHhEfD3p4dpG7LEdsdrggtxL3scpBQ1dvBnaeD34gJ1YBoerU8x37tlTd9t8Q4rnEVRGXT
q12BYEYhbY1gk9yyog/WhFdkhxVafRGV1R7AGttn1dSwLqUuY/k0xGXe2RbaUJ263IAXY3gtffns
zMi1A8NdZINq+G6aLXkHuGi7bTDQPNW2HhKIuxv/c9O42KVQ6yJ7S4OKvwKWaJUUvb9tUA+746q+
2GjgfFTURRMYCI7AfeFCFPbnOjUKXQqBbwNN7ZVejUd5Pb2Nh34L3GGMzmd/634t7y9h8z62GS16
EIC0ozb5s03UgiaAgTvAF4Q4aQJ4NJKR667HYXmhMvlRxR+JbqBlwQ+KDrGzKnzFuBlsiQXKdtXt
iFR+lwVgu5tUHlyX0Ev0+pSOgEBPWwsyipc4HD7E8bw3fz64pkNDn8dRmEdbu+eDwAE1p35XAkP1
AHXKQ3uDjqhj9RIB5s7vx40FlqcRV+J83IyP9b3+eknq6qNq8LsH+sGM/b62jq7fhE4Yj35YDk3k
EOu7C0P+Ufn+vYmzgnNk97rCQbMMuY/cYbtGeCav6g14el7jXAHpru5kt0X+8yKr4TKc59X196bd
n9fV0I4h6ZbZrvzVeKu3SBPtiz27R1stYGvkzb4PU//zDNaTHC5lfWm6L735GWqrpbbVGwXzakbL
MsoGNY5DL/pcz82Fov6HG+jPZX1OMVW7/ui7JcYYJS1UVUmOGiWQLK+/n8pLVpbP3y2WyXVr9A0s
VhZYVv21Ll9q0Df+74ycIQdspBFZX2KLjB5qzxHwYH1/1beXODYvvcviKN69CzQ3JfNnmJlVe2U4
ruDlGhfq9e9f5tL2OnM3CSPK6ARWQpShIS6KbMZ/Mifo2Uvgzxa88ZlHEUiGDTWIpyCii3jDS8W4
086FrrBfmTEAL4v/NHLuJYjuUZlMYMRL2c79Ltbeob8hqyKfnpFNfAC1cj4d5iskRr5eElz6cA+h
KRHAU1CXoSH153lqcEEsbA3T3ONpAlY/H6En0V0eIif9+8n60NQiXuegAX5RufzZFI+9Kiha5O5R
A1p1Q7NOYgSGavSebdI8/d7Wh0OaLCwHuLYsDbBnvkE7RVDN41IoyNGRpvu0OyxngtqJNVJhwzZ+
EPCMUGo197xNzUVdtY9W5nv7y+fv1j8wSVGFzBDQ3MUja97EJTacX5tTsGbeGzgbzaBKRGgrGFjo
itp18dSucSdB9WW9ELD6/ipci42psgrA/924UVfx3SVQ9K8ta2fPsMz4u5e0qQYiXuMZ2A5nfbRe
NJG7fCkQQb/9Mq/tRwvo/Suf+RSfiwgFK5hzqvrgz+51L2wkTZu9S9iFtbqM3tnJhkbGCGw8HsBV
0MT4+c0EhTaQ3QMxTdw5rUa97jua4hq7/f0yvWAmOQvM/G6GcrsLM5GoMtqi+YbOUKC6hEm7ZOYs
RCjnRpaoiOEiU9iprxcNiRYXJ7L+/dt8sObfD1pyFg7UAM5Qt4EZl95HPQg+MG6/t/Dhi4QguAcB
AVg0g7MVkDQkCAztSC6rPrUqnlvh9SRp9r+zcuYT3Um4VSRgBTfNzAY/EBBbGfpQ/vpJDLaBP1/m
bI15oreZFwkMV/fWsxZ51euJOxfe5cM5+dPIL3xtLiurAHe9nHV5r79FQDL9J4MVBSGUUNCzcA6d
LwyynCZgBB1igqQede5LDgbcMfrL/eyhB3oxtMb6DrRJ0Izx85bUIRtr06Hu6gLzovzxRLrw0kH8
4WgBKQpqGvAE/8LO2kityyBQJLf39NtCDC4fk2uZty90K+8Xhktn9/vR+5UPZ3mrdxbP9swsPGdw
fFgsIR7d5F/CF2Axd+VuaHJ/nezBiPN4KWz/8CXR+ZOARfiDfm0CpB4F7hV5vqjJmvaooa/6+7f6
yAJGD9TEaJ78tZW5QXJ/cg0yiZ06kmbM5qH517L+r9fx/5A3fvsvVyz/+d/4+5WLCdVEqs7+/OdV
+dpzyb+r/16+9j//9vOX/nkj3tp71b+9qasXcf6fP30Rv/9v+/mLevnpj1WrSjWd9Fs/3b1JzdQP
I3jS5T//fz/829uPX3mYxNs//nj51pRtXiKNVr6qP/790e7bP/5YqJXhn//rvYV/f3z90uCb9289
KcXbB995e5HqH39YXvh3D/EVqI7AIw5aWA/TY97+9VH8d9AOo+1raZ+DfleII7blvaL4WvJ3KEwh
zIVc5EK5irn742+SoxaDzxzn7wEiVA+8cC7aH7Bm//h/z/fTXP05d39rdXPLS6DE/vHHeeyC5wrw
CNClAywbQg3nWQLheqJuggGde8A+ZIvIRnMH/a4srNCmDXKxfIkfxhYs1n1G1jHkqbtP74bs34/0
/hF+hNTvDniMCzrsQJINtSEoi0Br5mdvsoBv4joGtqXaEZQh0Z4drIDdchBkX8oBLMfF70wtu+Vd
lNRFyA36zQLZi8PbUaMAStCpiEziPuHRQ6utg+zc8YLfP4/NlhcEzSyyuD5g4lAxOTvEgJsBN8zy
gots68INN1WHBIrly2WiAZNmtPr9iLrR4oDP3vO9xXMVif9L3ZkkVY6se34ruQFhalySa/LM3ukP
hx6CCGIig4BU3/fazbMa31ntIDdWP51DRAGRNzuulVGaZFoAalwu96/5NyKlAhhjITVL+ki7qX2y
vbGiEqjn6G4BKI+WdkidLhtTZR5SxLygzhzd0TxT5lkRt8siyZ2VrOt+qwxBviugpFFHGEmE3QZv
VtpqWeOdj+rYbm3Ef+augpzK3EVa9WqMh3pcBnQNAMX1TmEtJbIUBVChpMxpnzjpQyhbgEaD0545
iUbZmK5F+6RHgGJmbdfUwEILJVl5VaJql1Qg2/IuKUfaATOXtnE1A5OHjq6qBelwjqo+gNRWDuFN
YCqFBqlR5sascJ0Skde+1e/83FO+FKk/h+3pU2GK3VWE2VQH70C21szT6SzOk9EJVrLN6/vaiPAr
6ZUaSERRSOXJBY1w4oVBvLGBo55JGiZi2fgjHah8MP14XqRavS1DH/hEqo3iWw4UIpnBAxBXDoAJ
GvJF95hEZvFQYO4Wb2K8ILsFerz6DnRs2M4Dw67aeY8SxqrxfOMsVMcJnk3X8UYFRjRhXfCzGzyh
fE4q3x3nQze2xUb6DOxxail1O3PaxOsBTuMXDpywavtZ0jp6Nc9MtV9Njf1VrMXhLtH7Llm2Qdh9
MdqgRvWmsPyBpmkUpjT8NHlauhoVV9fjT1N0NaSbk+naRX5eAcdIZqPtOhN/wziuCyttZgCCki+G
jIOL0k3MbT86AwPdB8oXQIkxCY9dnFDo7z/lradcdp32NESGv87FgDlhhCjjTAW5s80jrV5oIo30
eTzWziekDcGYF7ptrgKnis9NNCt2VR2mdBbCzl2mDmAKJAcKFGkt13u0AKdsaBpa6pJcF4Jw2ILr
mYWe8G5NHyGReQc+81MFh+YykeVw5lHsX4/JABw8pLd91nqh2iCU4kVgQexcX5qyVOb1qNMpUvtw
kdtldRywNV4pPo5sKxpt0e2gyORT4drdvPAL4x48abb0osyYF0HnrEWFxEseReXSdi19xzKbPg3g
wD9HcW5cIDyT79rIMq4Rj6tu08FTzsBfQYZAgErvFspoUEUpTG2Xm16QruBuJBvNBU4JCaBY6E1Q
n8GILmJw7q1+Dcq5HObAkt2bqnDGKwNg8hdjNIcbMOLRV6WU9lJL02IbNYm8Dei4XHuEXN6872kQ
501TLvswtbfEdcVJn6rqmYSieOs4zYAEzxA/hiq9SQM4+VmdAnYJgEskfF8ayUtpB9YqJNC8dNsB
iL5QxL1s+ggEYqide5U1fgUwU17SyqSv6pjxqR8o1cbuacNqlDnm49Dlm3ZMy20SYV9cm2O96nPI
CGpu1rTwEeub9Ro6iLY7qhtbJsXWBZWyxdlXwwJPdMvYNseVmWX0+gpiHFC+A8AHHD5jp20It51H
L9LLuQRHvFQla14ZYraqlbWkFaM5gO+LEC6f3m5spbM3Zlfp93gYZXO985MNa9iwzSjWbeF+lMsa
WOY8t01viW9NtLGA62yyBlsZGmcqDtVWOuyCQmJjTk9wmJeG6W9ssxy3jplUG9mW2cYXZb/UMzc+
DsIKCH8StKsxzNXbP94H9iYlL7cBXRMGUouTEQYcqJ/0vd2+qAoNkOzMassV5MPzTJfXaqwfm6a5
AAy+EYF+lw7iLGhuvESdFea2UOtZ6V1YIgHRhmVxiwB4eq1FO58eJTCXmZmc+NFVbANBp5jM4DXO
16RTV/SQ54Vcu6rGKgEcPOlmrYJ9ii9gXFwHdr8GF710jHOau4u6Qrbev5DUJ/pELhLgrM5wGYN+
+uMReCv/gseJwB1q8t2eyKI/ZSoGYUc3mGy9k3o1UKLaXCJjuhYLBFIMhAzFHJHJP9l+//Sib/Z7
RbauDGwu2q/iG5qUxmLcBOz37bjEX3yuLP5m9f3NUyJd+jqscZNMBzvPezaQJqkTZSuV2wGAb1z/
qVnHdKo3U+rFgKIL+/pSKaAgZAR4tnox6ZbGQKeW9jw50TCmikA5/2nI9tZfdv9wzF8sN/eR8FtN
q6JvfdVyiVC7uXLeZd5eT2jqJyXM68WwciAIoVu/rBYsEcZy2GjgvuZ/LiVEzP3Tk7+8D+L1l7Ej
NkHoOPhdPjMR2TTim9D8RM3z138wYV9e5U1qLRDdxXho/7T9IlCgeyzJQnlMQpQVEH68v8xD4vu3
Erj/71IzA3rai6Gdkr9XqdlN9u2eHC+tXiVnh796Ts6EeYR9JnIRqItZ0/+R8D8nZ6Z6RG1j8r1E
phfRIck0/56cmUewmllLsfPWNfLqqSD5IzkzjoD8qtMBfZdl1/w7yRlKE9Pn9OJzQ3NHUvlkmcKA
U+Ne3ywlHp0hO869iEgOOHFm4Iu5KIcKoExP1bUkzJORMvPAXX2ajG7O9abSLrh5Y2UTDkMCQkih
7DK5Tp2g+CS6ZjhLbCRHZpZSWLtpg4VSAEJirjljtEG6Kvmcu71x6/ipfWv5o/Xr0ArrRpOpcYGA
ZrYrPA1yk2DDsh23O7GsPJOUuK12mbumcYsdWHNXNG56zbiKz7ZZtJdUxuXKLXvvDpg2/d/KGdt1
lXvizG+G4iEyJbuKYbXAAEU4L22PdayMlJURoqKlJmULQMZWz3Cc97eQ17QrN5M1RnGpra0KeoHz
ki7jSVmkMpoZSRItQB3D8hlc4unO8y71LLMXox6aq7hL3HXdohpHY4SUqOmKlR/omDWZbb+zCwQH
1VZoV2GZF8ukaod130PrAVkS3iXt4A7bzgbHlUU2bvSANmaBEYCDcJtsGUNGmYdt2cmVlVd6s0pr
XoMKrUfC/vTUVAXYYpTOVkdEdUeRDvSeMgM4jnMMRMekrfLPSD8R5vpRct664G5SvGM3nhYoi8TS
UCNQQiD9sgSjZiq+DcA+ym2q1MAyQeIK/zMFhPgKEgFWEKXbhxuZmci5KwCfj4eBEGmO10cdLEaN
HTtGr4ExSoMIiyVLyxdCE+NGFFW587pA3JURKjRGX4OPssLsogWDvwz7rF5SUNBuY7XOlsCztSVf
l34tXBQzU79Q1n6eIDjUq64/01xkusbILZaC0usKqnm1tGUKTcOqh4WfdPAMacrcJpo01yB24gvA
bB6QmkQyGn3BThIm10FQ39pN2JOWthDb8qC677rCxpaB3C1JaiTdhpA+R6pZKUj4vjwpUvCugVCi
y4yuwiLuUD8kg+kgJKs9oV5oiX6SpRBbMH3Fr7qI8ZiJXe8UfKRzYYdDvwP55WAZnwzbMjDaleyd
amPZnnoMaCUHsRn1ax9jv43a+dGWHNdBdKC3FtDbug22NfZcqSTE3aIJdrkeReukmISTwXKdZYM0
zr1attdFTro3ggReYDWQIzDkmycWUjJgTl3Qk9kQ7eAj+XdjXQFHBUNtfrP6yPnW+Rp+0DU+Tp7b
QLirJ5oAYpYbL6quAQqWJywl1Up243BpOZn6tQBL90VJ9eHY77UJm5dBhYD+tUll0W1RO1n6fl8+
prlTgdM2TvO6uDYHO1uNUh3PFORYd12hyWVaZTeJkjo7NNFhqhrWr9AB850pR2+uV7WxRv0nnNPV
NLawxNvl0DbtYsDBeKX45jDXU2Fe8RKrXaiJYY1kFvJ4ftEMp40E4hmnJDRRf+YYX8sUnzZpz02K
odhXJMVZUQlYc2OrLdCFoX8tjXzShAzVpZIA21p6sU1gGrnOcFxT+FimTUOWzNc3rG09MGe2n/cX
ehU7C2dMxAPC+so4KyPfW/ZNAKlV0fo5PCT5yTdEdaoXGSRJ0ylWgBdBNCYBCMTKMT7JfHC3Ye6Q
rJj9F7pVTONeCedeZCMPgqfHl0xG6hMg3fwOCbsKepzS75BZGI+DvEwWtlrYC5y/dFKxGtnxoh4v
qpj4yQFXt8RnUH5RO8MBeGhmp9J1nKUf+9mSdUJZN5nAQzJLvZkTts66zir7Jo6cfuMXrrkq1ErO
ohrPij62qI0XtnJdCNluDKHylUNMWFl1CanKOZNlWYKratylVfbBeScBUjp25tx0bRDAcsK2aK0l
dn/bl1a5Rv+/P8lZm++SqlNqMj49eLQ91AiPJUutuVR11wt3vfCSYe6Ynf6ohHlonigV+rrzEh7w
tdmK6KEpkmEDFr+rT2uyP1jRQdZCFeyTJq8upVP12qJVcls57s3BO6kgsD8aaZw+kMAhvVVLhNuQ
JlBpjA9BGFAc9I3os7DQBkIORm+XQMyS4t4bSr/jc7CkvqrhYuXnSVpk3rLo0BRe5NQl0qU/OHFI
cyQKLpBC8S7aPLSXoqrcc7+Xo1wN1SDzVZGOEel6gNG7rYQqZhwgtwVFmc4IFnEttRMvU/R1oYT+
aRaV4pgiYPsJjnC+jKg4+DMwuT2NPTiHN1XYq0vVQACW2kJifz3wt4QCJSKMTQuKM3oC5eLAlAAa
6pwciCAUTmCbmKA3C6jeZXBZKdAyIsg6MJyzwb/MQkdrgaoX9RbNV3kGF8s5iypXnnmDBba8c3t5
6o1CnmpC0c79vLE2WajD1ogi5zFKU3amLGgBhyMNM0kR1IBPPRhLlZqG93sqnEgqwO4d2Fsx9wIP
LH3FhnDflYW6yaoRMGukJj6MEWqKJFk5GWDXVvIUIEC8VtWJB9KBCzruEgciW5b0N3JMmvMqTauv
kR2A0KU0dxn1BubAEQncpy4yXNJUFWoGHAW3nEEElaed7Nxz7oJ7YS33LwVVlyepy2DXxTwjvSLv
UVrT1bwgUTed3/A3PTDsSDEAwBelXHZ8m5sO7vyxCADbR0UOb9yqwNnz1uF45imvri7zZVUlcu15
UezN1UB5VD1DLFybuiNFdIgPTb7ELwBq3kTrk6UV7GQ88QGRbQP/PTH5MN9zMGMCzttNJTVPj3q4
L/x2hLwB3zlZsfA5QxUGChQyoUH38RM0CQp4ftnATq7avXNSuTU3E3DCPffP41Mlq0ajGpp//xAp
GcMuWo2xt5kA6mjAqQDjW34RRD6zqO36mZQ8pJdBP9v/dWcRHcwqUUPu0UJnZk8/jpzOv9yj2tkP
utUemyxETqFFLbtVx+gvM48p1CUl9KBK5UY9tHhndgUXQtQ8DN+AM6tiPsZZN/ooATsB5HDTxL9Y
xDUgcuArasWNV1aBNWwdOWdT5HVN9ys9Pjy0NUznhlhQrVorYOSpPlrIzEelxV+YAh5yBrcMEC4s
u5nwESDxTNFn4Ophbh5i4wROVeVXvIo999EDbLrrwmp6YsVhenk4LsOVFBN/NFVN5CuoAnvoVShi
bdWyvkqlAQGRSvh13zXKNdwm4MKdza4YD9pZRCf6xgMzeqkkhXFe4S1wRqHUhTbrCW2Wh4W3o5lD
LJKhBuV0qblr/LTeNFGXbesoLDaWFlEL6fLyc2r58aUrzHQhzKqEV58OCRoteQqPw23vyzC69fTc
2Q6uk52ODpzrMasBl4xC29hupy+VHDq3macYovdJBzNBdbdNF1q7koLQZTWKbuXmafCrqURiAc9I
w1YhSZdygFNKFdRdGnaancIjqx8UrD/nNWV+GKSZPycWLFaDNsplDpJ8MUpDQ46zqs2FQLtlVdZV
tIB+LE9grRerghBq1TWe/ogIX7okQncWkdJ4xwHx3RIssJirTdzdxlU7njpt51wpeVI2AOiRNSpK
v3/KnQCHT8WTn8xiTM4rgPkPcizHLzJQihNNJIE6GxK12sVNWW7sPJLJjBjIJrpTddQJ0lS9hJlt
RzMX6tNNowDimJUsF49SHSQrWxX9qnF+bWmWSrLWcqalI/pYmbV+2LcLDeseewaXg2BDdrY5LRGe
sRRmmecLhBP8x2So9XNaI8kD5WEBMquyQYYw4sVVDDMMY1k2iK+jGzTtls3Lvs9cM4+h/Yvkk5Nq
Xkk0V7q3VlzUVPGbFngxnLE+XuRF0OSrOmvRpkvGIv3kBaoi4Seo7kWVxeXWdHVrEhUgHliYJjKX
kGjsiSXXC/FJrR0Id9DEoIER6ujjEnY/2aGH32E0r9sqeVL8IjxjHRuDtRE4erLqE2L9s/3i3SFt
IeZEfSQfYaJZF8k4VnfkKixJauakcuMVQXylyom+V6bOoK9rJIAsFEIiYhkSjHpVtrF7GjZkwTM/
detmkUWVfhZ5LXykzLUhgFFrDQEfIUf0BbM6AnM4w9ypWo4VjAcTdhVERz8DmYieDDutl0MnosqN
5SObBUi/KFIngeEWuw6oKck6bHvg70gT5qcNKqcX0GqjdhYZtnceVU100XiOfaVDpDvVGmi0S98y
oNCOQ+Kc6gD05Wxy/hGzmpA8PEbjs9r4WjKuKtNDB20clWwOhainFySLkJ3B6rhaTUhvso0lEkpa
YvLGjVZVzjBasYtjOPOiZRy7IoFHYFR3QawlTw0ErnreAsdI1qVMqGK7lhmtA200P8Oi0ZxFbKuY
y7ZIUJ6LTBmXqWdFT61p1I8VqpLbWNQdrC8DZ9x10+Uw7+NSC7ZJDUBhY2ImsM2L3EeHOFfDUzhR
6Rej8lCv0QO9XCJPgFRNQmtrVUY2kH6kM4Q4zbu0KGHESz8gWY8HZcFygOqAVxixmEu1BExbpWHZ
LYnwlAeNpAzabu6MUBJQtI/mcEZVe5bXlTse029yYB90cBTnWBsCZsrUsMIzF3CK98Aiyn7fSTUe
zkZKtNmdhMqJ2ICsvOpSZBEMf+G2SXOasesoS60g36HpbQcz+ODCWgr4H9+crNPuOmEPp3BasP7r
DT0j24cm569l3Y3XlCqqdkmptam2oVLy0OUQI6rQN1qI9n1ne9i7eKXibYwkmtqfZlDG2yLL2u4y
SGCkLD3dz4KNOvp9toHQg5BBL1zU/kLVpi0YelXQLLsgtuN5Xo+ThpbT08u0PWLneV146gmsI/pi
CbkBa3eIuMysCP1ya2mSD0txU3LiqhzrRQS5Pj0b+hE1hLGbhKvK2Be7trCtr0GFUKrM6hjhMKeP
n9BGCW5jygVfR8vQqDL0ZrtLukZ8g6ONvQt5/EiPC3khCtoKce7GCpK+36IlwOV8NaAAmnT1E9bz
Tb3p8jjd5ax77oK+a/q57WMbsQtDDRbMrPaEcoW2jlNRbpHVicW2qxt1mbdu9sQ+MtjcedgvMnQy
zu1Bm0J312jMuR234y4akRqesYUN5647al8ROdXQRIrGagb73NnSko2uDDPNCNurKDMWdq87D7RB
huPAyodLo0h0NOCrZphTzRJnXmsGdyZVrmYW0UUNZy3KyTasJTHt37IwCWT5vOYjnJhwneTpRDTM
BwBoTmja53o26MGsKvr+wupD5UoYgfLgFHr+qYxdLZjhOeddlujTXiooll2BiQue+EishzDPHXte
+XE/t0sJazaVevRpUK32C6zd5mnsiMLoMeinfdV4IeIUxCtIk+oj0iJDa5+PAp9HZIla3PpgU+8C
TffOyAHhGjtJooGM1Cz6rHFkfe3HoLs20PO4sodK3lVjy6pom+2xOylXRKw48zE1jcXglXITwr37
VJotTPPc6I1tjbTQeR+1RjyPqMudl5XSfSlyoS87WxHoLmtZ+NUuingdBWK4tgMluCvDXiwyMzBP
euKdU121lbmvsBukXVsfF06lLhwNVmYS0tuNQ1SDNA/K1Ix4x6C5M97pedfM8pLNfaYFpX+MakE/
dzUzO4nyJFpaElGQiSSV0SGX7c7Xs/5JZGK8dBuvWOm8CZTDygpLaDWn5hFl5Uq4Rr8pPbe+svK8
XsQ0YpeQ6p3LuI7tuz7xgs9a4ubHMjHDhel27bnMA/IpC4HEWTxRkklnT/mawkvd7ptN3sMg9WGj
ntu9BuvJSUxkFcxwTaWqujeVpjh2nT7cYtOHx6GJFEPqR/5JGmv+nLw2WOt67RAtptoxgXp10jtG
2c/LfDRP2GWs42CQ4bXuQ4hu+zLY1ArsdSdz3RmyJ/aVasXKdedl43Umc2trJXx1lWasJ4KXjrBA
WAO+ykrSkY7K6Vk+duMxxdPm2NV1e+VCijxV+0E7Z1uzLnw2gts2n+J60U7xOCG0mpDVg5KDKRyp
E0MwjeOrvB3FF8Me6lXhVxZcUzj6bJtOjsaK5yCvxqzg69HngUXlREclZ+qeh3ONstm283OBepEz
XmjQ4o8rDN5PYfNT5Cuy8BiqnodiVJCdu5qBll9l+hJWn+GHNzKjtGJ5g0m2pzb13Eo62LSpH68y
34s3fVdb1UynbvbgmiYyKG3YnbSdO+6USBE7I0j106FTq40us2RD7KVXqGAE6bWTZqjhxehi2Om6
7/SOJB273rybsTEVK5dUFiGQgOJOlEQnaPUUN0ZJ23ZmmGN3o1VwbN2xgsMuFcv7Ah5AoQ6JDk+U
Vlgrj7FinhppGG/SEokx4XnDaZZ37g3LcrqQZkaaoSIbdanWo3NimwndbVcXEMgn8wWUhvrUxEWh
D75JO3DO0knMIy2s2FglURmhIlwCPph5sbAWVh7YV7ZPQioy8hvL1YNTWZlS2bVBOuU0Q6p9bmRt
zEQJ6gJ1KIc4QwlACEyO7VNCFZbov9jxEN6niHqtw3Qk6THKzp9EaeRa6Mrt6Jf+pQdsiuoqdush
ZZIT8qRgt68fsM/3D5I9EIaMgmZDCeHssspyTlOGFXc2tmTWIlP9z0JJ4IV2AWI2akT+lyE8t4m8
aEq2GsoJad+Tj7I5bVGLc68QvvauTNKZkyhorK9mlgY3+mgYX+XgSeosUYUrkFBuMA2mQ1BSc8eI
Klzrpg+7M0Icx857cCNDV/hshml57Kl2d5rbvrMyFIWenpUXJ6SO1Q16YmvEtuN5YnTZidfl4nSI
++GhFDHiO7CdvqawKhcm2PuvfRYp6yiV41nf6yy0QjbOwqLwcOPl5vjN6hymeJ745HSy/xbBwTiG
9ZvODIcafoXGML61LHf3kIf7m4hY/DrymQfEQvGVQHdjQ8Jbb1s9ZNTKSEc2RIZ6cV2ZqgPGaeL9
o6dE3GyRHJcFVQkhO6LroMnsDT50JYJFvS+e5eM/RN/uBfryJ0zlAfz5jLjcAwtvsn/2S9+Bi1P3
7ucT/TWQJr6V9KhfYTT3p9ojRP/oFPE9QNLmERgnsptHjo3krmrQy4upon7/gSGPTAw6ERzHCmd/
7C/1YnR+vu2fUan/7Hde3fs39D3qCfHqBVn6qqVJ0/KvPPybE7x8ePXI2B8qp3r58KZxBDN238rc
/2f6OZf6f//w/xagC7D2rz39mzO8eHqHN48FvUoT6nDQcH85CJZ9JDX8LSwdc83pOHSdP9AgaBQW
3zsKxpGm48oKse7wkG+ngqUeqRo8sYmZtj8+3FRwcOzQ7XevBMaRDUENxjTa/PsDMPLL6TAtCFI6
Kljuj/Yx8OpAB/yVteCPvgbSc1ZB7OkPB2d89fjmEdR1+ATUuvfH4Yof6GswbGuibr1rGJjshiUm
numP4804mNoRgDp2DP15nhxoAh9oHKDIHmbogcbxY4f9W9sib9vRNUxQgKW8nAaCRZEt0VTlR338
6Z7f/fw6O6OKsyQOGYeJ8GYWiP3PUem3GJ+PtTOynMu3+Ki/HxZZAKRUSFGIVewPRvTVNHCOJlbm
5B/+Y3w+1jDoqv4fmAYTG2ei4zyviZPx6athEEwT5omEbLA/CCE+2DCYOKu9c1FUtCN6RwYz4RAU
qj8NgzwCXwuNCIru4fhwwwCI9P3DAGpQEyiqTIStl9PAtI6wQtMN8DWH48PtjdiHTPyvd+2Nim4c
mWjmUGmDojIdb78GFg0d/Tz8Wj/qMPClvnttNKYgAcaa82ZPIDLQwYdCHXxeLj5cnKir5kTYfecs
UI9wRqOv+JwVvZ0FpuArQQYaCuOPWfKx1sQpUHx3ugAWGLyjDdfu8JRv8yahH0lcLfGfed4aDpna
B4oTp2F4d6CkkUXDBBfkiD/e9sulURhHuJ2hkUGbcH8cBv4DDQOssPdnT/YRXTMBWvz5Kd9+FIY4
ktA/VVC9H3UYoMm8ezbo9hGqMohRAZI8HK83SkEOjXAA69BHnQ1oC4MNfneooJuETFSWWCV/fyCI
nyXLqMan8X2gPtgi+TsM+L+fRqisDmw6GIO+ngiGfcQ/T9/LxwuVwIi+e5OURyTIBAM/doe3zy8Y
GDHxMp5Dxo+XOIA/Obybd5QRdKrrpIhEis9FozdFdnYHoml7r8P4MXeHaZM8pPj/fBiIBMhFWQi+
dxLeBI6UWBHREZRbnmuwh0j9I+2RU4b73sDRJCAyUdz8kSUx51+GCoZJ/AznGXmZwx754YYB49Gf
qGf/ZE1ECZk5/6Kx9HIY2CMN9sd9rXk/Dh9uGBycsZ1JmOR9iYQ8ssFCsfv9m4K7ReiIMicVpuca
1N8YiL/w7fzoZc79IH7cdzGDp+qFusyf/sL3HubPJ3hu4O2VZPQfPMD9703CM4czP/0QovmvV2X5
fZvtxQ+/t91e/vnz8/185d+9p+//uAmeyvvymz/sn3Z4vsuDoM1/fyufXnYX9w22/3sXP2nl/Hj3
f3jS+N7L7quX5z30Kt594uR+zNI3Z953w9575tm9H9y/vOFDl/m9p109PTL28S+/JzZ0KNi/9wp4
J/z2rzKos1+uob9mLx/huST+3iuss+C3/3n9Mg+15vee+PS+vE/93/7Xq5t+LuC+/9yMyBqJqir7
5ZGxaeKXI/NcEfkPXuT12fdVx/ee/eK+/O1/Xp33UNT9D5z3/rd/PbyZ7fts+N2nfirT++Sh+fb6
lR5C6/ee/CrgVT79cnyfPgXl6wscgtb/xAXWTEkuwpQ5Q5rr1dKIQOsUDf1nr/J2Yh4qle+9xrQU
3P8yB2RTBunrF33I9999Ab7aXy7um/j1eziUm9998n8vsvZj7/xnG9MfagS889z/ndznr7/X5870
e4fjlFdY/bJmHwlercLPhbz3nv4iuG9++9f3eb2PXQ6F0vee+CrjjpNXs+85rXr/mdPH3/43JuUv
7/pHePres7Pu3qev3+SP8tB7zz1/eruo/4Cx/PGpfy/y+4HM+jke/A5J+70/ex3rTr/xLea2/uv/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76200</xdr:rowOff>
    </xdr:from>
    <xdr:to>
      <xdr:col>19</xdr:col>
      <xdr:colOff>447675</xdr:colOff>
      <xdr:row>4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1CE9CEE-27B7-5ABA-303F-2F53864ECE0F}"/>
            </a:ext>
          </a:extLst>
        </xdr:cNvPr>
        <xdr:cNvSpPr txBox="1"/>
      </xdr:nvSpPr>
      <xdr:spPr>
        <a:xfrm>
          <a:off x="2628900" y="76200"/>
          <a:ext cx="77724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bg1">
                  <a:lumMod val="50000"/>
                </a:schemeClr>
              </a:solidFill>
            </a:rPr>
            <a:t>Dashboard</a:t>
          </a:r>
          <a:r>
            <a:rPr lang="pt-BR" sz="3200" b="1" baseline="0">
              <a:solidFill>
                <a:schemeClr val="bg1">
                  <a:lumMod val="50000"/>
                </a:schemeClr>
              </a:solidFill>
            </a:rPr>
            <a:t> de Vendas</a:t>
          </a:r>
          <a:endParaRPr lang="pt-BR" sz="3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514350</xdr:colOff>
      <xdr:row>0</xdr:row>
      <xdr:rowOff>57150</xdr:rowOff>
    </xdr:from>
    <xdr:to>
      <xdr:col>4</xdr:col>
      <xdr:colOff>514350</xdr:colOff>
      <xdr:row>4</xdr:row>
      <xdr:rowOff>76200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FAD3A8B-AB1B-0276-EF75-2AC602102F66}"/>
            </a:ext>
          </a:extLst>
        </xdr:cNvPr>
        <xdr:cNvCxnSpPr/>
      </xdr:nvCxnSpPr>
      <xdr:spPr>
        <a:xfrm>
          <a:off x="2609850" y="57150"/>
          <a:ext cx="0" cy="628650"/>
        </a:xfrm>
        <a:prstGeom prst="line">
          <a:avLst/>
        </a:prstGeom>
        <a:ln w="38100">
          <a:solidFill>
            <a:schemeClr val="accent6">
              <a:lumMod val="50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91168</xdr:colOff>
      <xdr:row>5</xdr:row>
      <xdr:rowOff>102053</xdr:rowOff>
    </xdr:from>
    <xdr:to>
      <xdr:col>4</xdr:col>
      <xdr:colOff>291193</xdr:colOff>
      <xdr:row>34</xdr:row>
      <xdr:rowOff>28575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52B3F14-BD65-0585-7244-B42B88D60EBF}"/>
            </a:ext>
          </a:extLst>
        </xdr:cNvPr>
        <xdr:cNvSpPr/>
      </xdr:nvSpPr>
      <xdr:spPr>
        <a:xfrm>
          <a:off x="91168" y="850446"/>
          <a:ext cx="2322739" cy="4267200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/>
            <a:t>Filtro</a:t>
          </a:r>
          <a:endParaRPr lang="pt-BR" sz="1100" b="1" i="0"/>
        </a:p>
      </xdr:txBody>
    </xdr:sp>
    <xdr:clientData/>
  </xdr:twoCellAnchor>
  <xdr:twoCellAnchor>
    <xdr:from>
      <xdr:col>4</xdr:col>
      <xdr:colOff>392794</xdr:colOff>
      <xdr:row>5</xdr:row>
      <xdr:rowOff>102053</xdr:rowOff>
    </xdr:from>
    <xdr:to>
      <xdr:col>10</xdr:col>
      <xdr:colOff>179295</xdr:colOff>
      <xdr:row>17</xdr:row>
      <xdr:rowOff>19049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10B85B5-BE9F-66F8-3A91-7A2C9EA8272B}"/>
            </a:ext>
          </a:extLst>
        </xdr:cNvPr>
        <xdr:cNvSpPr/>
      </xdr:nvSpPr>
      <xdr:spPr>
        <a:xfrm>
          <a:off x="2499500" y="886465"/>
          <a:ext cx="2946560" cy="1799584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>
              <a:solidFill>
                <a:schemeClr val="accent6">
                  <a:lumMod val="50000"/>
                </a:schemeClr>
              </a:solidFill>
            </a:rPr>
            <a:t>Canais de Vendas</a:t>
          </a:r>
          <a:endParaRPr lang="pt-BR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257736</xdr:colOff>
      <xdr:row>5</xdr:row>
      <xdr:rowOff>102053</xdr:rowOff>
    </xdr:from>
    <xdr:to>
      <xdr:col>19</xdr:col>
      <xdr:colOff>18144</xdr:colOff>
      <xdr:row>17</xdr:row>
      <xdr:rowOff>19049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7E427F3-2664-734D-DE82-B70240A7CA03}"/>
            </a:ext>
          </a:extLst>
        </xdr:cNvPr>
        <xdr:cNvSpPr/>
      </xdr:nvSpPr>
      <xdr:spPr>
        <a:xfrm>
          <a:off x="5524501" y="886465"/>
          <a:ext cx="4500496" cy="1799584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>
              <a:solidFill>
                <a:schemeClr val="accent6">
                  <a:lumMod val="50000"/>
                </a:schemeClr>
              </a:solidFill>
            </a:rPr>
            <a:t>Revendedores</a:t>
          </a:r>
          <a:endParaRPr lang="pt-BR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119743</xdr:colOff>
      <xdr:row>5</xdr:row>
      <xdr:rowOff>102053</xdr:rowOff>
    </xdr:from>
    <xdr:to>
      <xdr:col>25</xdr:col>
      <xdr:colOff>395968</xdr:colOff>
      <xdr:row>34</xdr:row>
      <xdr:rowOff>28575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CE5A5A4-2997-1C3C-50F5-823C4CFEF6EC}"/>
            </a:ext>
          </a:extLst>
        </xdr:cNvPr>
        <xdr:cNvSpPr/>
      </xdr:nvSpPr>
      <xdr:spPr>
        <a:xfrm>
          <a:off x="10202636" y="850446"/>
          <a:ext cx="3460296" cy="4267200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>
              <a:solidFill>
                <a:schemeClr val="accent6">
                  <a:lumMod val="50000"/>
                </a:schemeClr>
              </a:solidFill>
            </a:rPr>
            <a:t>Receita por Região</a:t>
          </a:r>
          <a:endParaRPr lang="pt-BR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415018</xdr:colOff>
      <xdr:row>18</xdr:row>
      <xdr:rowOff>13608</xdr:rowOff>
    </xdr:from>
    <xdr:to>
      <xdr:col>19</xdr:col>
      <xdr:colOff>43543</xdr:colOff>
      <xdr:row>34</xdr:row>
      <xdr:rowOff>3807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8C708C0B-A43B-63B9-1770-207ECFE91BF3}"/>
            </a:ext>
          </a:extLst>
        </xdr:cNvPr>
        <xdr:cNvSpPr/>
      </xdr:nvSpPr>
      <xdr:spPr>
        <a:xfrm>
          <a:off x="2510518" y="2756808"/>
          <a:ext cx="7486650" cy="2428599"/>
        </a:xfrm>
        <a:prstGeom prst="roundRect">
          <a:avLst>
            <a:gd name="adj" fmla="val 7123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 i="0">
              <a:solidFill>
                <a:schemeClr val="accent6">
                  <a:lumMod val="50000"/>
                </a:schemeClr>
              </a:solidFill>
            </a:rPr>
            <a:t>Volume de vendas</a:t>
          </a:r>
          <a:endParaRPr lang="pt-BR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353240</xdr:colOff>
      <xdr:row>5</xdr:row>
      <xdr:rowOff>131588</xdr:rowOff>
    </xdr:from>
    <xdr:to>
      <xdr:col>10</xdr:col>
      <xdr:colOff>179295</xdr:colOff>
      <xdr:row>17</xdr:row>
      <xdr:rowOff>33617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A44E11-E5DC-4145-AD36-BA00BEE6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201707</xdr:colOff>
      <xdr:row>6</xdr:row>
      <xdr:rowOff>123266</xdr:rowOff>
    </xdr:from>
    <xdr:to>
      <xdr:col>18</xdr:col>
      <xdr:colOff>515472</xdr:colOff>
      <xdr:row>17</xdr:row>
      <xdr:rowOff>80116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2BBD7F1-B6BD-45A4-8950-D088134A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14217</xdr:colOff>
      <xdr:row>20</xdr:row>
      <xdr:rowOff>56029</xdr:rowOff>
    </xdr:from>
    <xdr:to>
      <xdr:col>18</xdr:col>
      <xdr:colOff>497574</xdr:colOff>
      <xdr:row>33</xdr:row>
      <xdr:rowOff>127948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B791FB-AEF8-4E0C-BF0E-011502314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149679</xdr:colOff>
      <xdr:row>7</xdr:row>
      <xdr:rowOff>54430</xdr:rowOff>
    </xdr:from>
    <xdr:to>
      <xdr:col>26</xdr:col>
      <xdr:colOff>258535</xdr:colOff>
      <xdr:row>33</xdr:row>
      <xdr:rowOff>136071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E8AC6299-6765-4B39-BF0F-FF2D76423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2572" y="1102180"/>
              <a:ext cx="3823606" cy="3973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71437</xdr:rowOff>
    </xdr:from>
    <xdr:to>
      <xdr:col>9</xdr:col>
      <xdr:colOff>400050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6FA05-B998-03EC-85B9-228ED90F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1</xdr:row>
      <xdr:rowOff>71437</xdr:rowOff>
    </xdr:from>
    <xdr:to>
      <xdr:col>9</xdr:col>
      <xdr:colOff>376237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ABFE4-63EF-0876-6B1C-C653B827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61912</xdr:rowOff>
    </xdr:from>
    <xdr:to>
      <xdr:col>9</xdr:col>
      <xdr:colOff>390525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8B3B9-9EFF-8790-542A-16280329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71437</xdr:rowOff>
    </xdr:from>
    <xdr:to>
      <xdr:col>12</xdr:col>
      <xdr:colOff>457200</xdr:colOff>
      <xdr:row>18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648046F-FE71-C8A4-FADE-6D5BC680CF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2</xdr:rowOff>
    </xdr:from>
    <xdr:to>
      <xdr:col>3</xdr:col>
      <xdr:colOff>554936</xdr:colOff>
      <xdr:row>4</xdr:row>
      <xdr:rowOff>7826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32A473-FD2A-4CCD-9C24-74224D374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36" y="124241"/>
          <a:ext cx="2286000" cy="554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Gilio Ducci" refreshedDate="45183.809117245371" createdVersion="8" refreshedVersion="8" minRefreshableVersion="3" recordCount="2105" xr:uid="{C379BA0A-859C-46F3-97E4-CAFD2C250E91}">
  <cacheSource type="worksheet">
    <worksheetSource ref="B6:M2111" sheet="ExtraçãoDados"/>
  </cacheSource>
  <cacheFields count="15">
    <cacheField name="Lojista" numFmtId="0">
      <sharedItems count="5">
        <s v="Americanas"/>
        <s v="Kalunga"/>
        <s v="Fast Shop"/>
        <s v="Carrefour"/>
        <s v="Magazine Luiza"/>
      </sharedItems>
    </cacheField>
    <cacheField name="Categoria" numFmtId="0">
      <sharedItems count="2">
        <s v="Loja Fisica"/>
        <s v="E-Commerce"/>
      </sharedItems>
    </cacheField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8-01T00:00:00"/>
        <d v="2023-08-08T00:00:00"/>
        <d v="2023-08-15T00:00:00"/>
        <d v="2023-08-22T00:00:00"/>
        <d v="2022-01-31T00:00:00"/>
        <d v="2022-03-02T00:00:00"/>
        <d v="2022-04-01T00:00:00"/>
        <d v="2022-05-31T00:00:00"/>
        <d v="2022-06-30T00:00:00"/>
        <d v="2022-07-30T00:00:00"/>
        <d v="2022-08-29T00:00:00"/>
        <d v="2022-09-28T00:00:00"/>
        <d v="2022-10-28T00:00:00"/>
        <d v="2022-12-27T00:00:00"/>
        <d v="2023-01-26T00:00:00"/>
        <d v="2023-02-25T00:00:00"/>
        <d v="2023-03-27T00:00:00"/>
        <d v="2023-04-26T00:00:00"/>
        <d v="2023-05-26T00:00:00"/>
        <d v="2023-07-25T00:00:00"/>
      </sharedItems>
      <fieldGroup par="14"/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Estado" numFmtId="0">
      <sharedItems count="27">
        <s v="Distrito Federal"/>
        <s v="Goias"/>
        <s v="Mato Grosso"/>
        <s v="Mato Grosso do Sul"/>
        <s v="Bahia"/>
        <s v="Ceará"/>
        <s v="Pernambuco"/>
        <s v="Sergipe"/>
        <s v="Piaui"/>
        <s v="Maranhão"/>
        <s v="Paraiba"/>
        <s v="Alagoas"/>
        <s v="Rio Grande Do Norte"/>
        <s v="Amazonas"/>
        <s v="Pará"/>
        <s v="Tocantins"/>
        <s v="Acre"/>
        <s v="Roraima"/>
        <s v="Amapá"/>
        <s v="Rondonia"/>
        <s v="Minas Gerais"/>
        <s v="Espirito Santo"/>
        <s v="Rio de Janeiro"/>
        <s v="São Paulo"/>
        <s v="Paraná"/>
        <s v="Rio Grande do Sul"/>
        <s v="Santa Catarina"/>
      </sharedItems>
    </cacheField>
    <cacheField name="Cidade" numFmtId="0">
      <sharedItems/>
    </cacheField>
    <cacheField name="Produto" numFmtId="0">
      <sharedItems/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/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  <cacheField name="Meses (Data)" numFmtId="0" databaseField="0">
      <fieldGroup base="2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Trimestres (Data)" numFmtId="0" databaseField="0">
      <fieldGroup base="2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 (Data)" numFmtId="0" databaseField="0">
      <fieldGroup base="2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x v="0"/>
    <x v="0"/>
    <x v="0"/>
    <x v="0"/>
    <x v="0"/>
    <s v="Brasilia"/>
    <s v="Desktop Ultra"/>
    <n v="8902"/>
    <n v="4"/>
    <n v="35608"/>
    <n v="12462.8"/>
    <n v="0.35"/>
  </r>
  <r>
    <x v="0"/>
    <x v="0"/>
    <x v="1"/>
    <x v="0"/>
    <x v="0"/>
    <s v="Brasilia"/>
    <s v="Teclado Gamer"/>
    <n v="500"/>
    <n v="4"/>
    <n v="2000"/>
    <n v="500"/>
    <n v="0.25"/>
  </r>
  <r>
    <x v="0"/>
    <x v="1"/>
    <x v="2"/>
    <x v="0"/>
    <x v="0"/>
    <s v="Brasilia"/>
    <s v="Monitor 20 pol"/>
    <n v="1200"/>
    <n v="5"/>
    <n v="6000"/>
    <n v="1800"/>
    <n v="0.3"/>
  </r>
  <r>
    <x v="0"/>
    <x v="1"/>
    <x v="3"/>
    <x v="0"/>
    <x v="0"/>
    <s v="Brasilia"/>
    <s v="Teclado Gamer"/>
    <n v="500"/>
    <n v="12"/>
    <n v="6000"/>
    <n v="1500"/>
    <n v="0.25"/>
  </r>
  <r>
    <x v="1"/>
    <x v="1"/>
    <x v="4"/>
    <x v="0"/>
    <x v="0"/>
    <s v="Brasilia"/>
    <s v="Desktop Ultra"/>
    <n v="8902"/>
    <n v="21"/>
    <n v="186942"/>
    <n v="65429.7"/>
    <n v="0.35"/>
  </r>
  <r>
    <x v="0"/>
    <x v="0"/>
    <x v="5"/>
    <x v="0"/>
    <x v="0"/>
    <s v="Brasilia"/>
    <s v="TV Ultra"/>
    <n v="5130"/>
    <n v="2"/>
    <n v="10260"/>
    <n v="4104"/>
    <n v="0.4"/>
  </r>
  <r>
    <x v="0"/>
    <x v="1"/>
    <x v="6"/>
    <x v="0"/>
    <x v="0"/>
    <s v="Brasilia"/>
    <s v="Desktop Ultra"/>
    <n v="8902"/>
    <n v="6"/>
    <n v="53412"/>
    <n v="18694.199999999997"/>
    <n v="0.35"/>
  </r>
  <r>
    <x v="2"/>
    <x v="1"/>
    <x v="7"/>
    <x v="0"/>
    <x v="0"/>
    <s v="Brasilia"/>
    <s v="Teclado"/>
    <n v="300"/>
    <n v="1"/>
    <n v="300"/>
    <n v="45"/>
    <n v="0.15"/>
  </r>
  <r>
    <x v="1"/>
    <x v="0"/>
    <x v="8"/>
    <x v="0"/>
    <x v="0"/>
    <s v="Brasilia"/>
    <s v="Monitor 27 pol"/>
    <n v="1700"/>
    <n v="10"/>
    <n v="17000"/>
    <n v="8500"/>
    <n v="0.5"/>
  </r>
  <r>
    <x v="3"/>
    <x v="0"/>
    <x v="9"/>
    <x v="0"/>
    <x v="0"/>
    <s v="Brasilia"/>
    <s v="Monitor 24 pol"/>
    <n v="1500"/>
    <n v="3"/>
    <n v="4500"/>
    <n v="1800"/>
    <n v="0.4"/>
  </r>
  <r>
    <x v="1"/>
    <x v="1"/>
    <x v="10"/>
    <x v="0"/>
    <x v="0"/>
    <s v="Brasilia"/>
    <s v="Desktop Pro"/>
    <n v="5340"/>
    <n v="12"/>
    <n v="64080"/>
    <n v="19224"/>
    <n v="0.3"/>
  </r>
  <r>
    <x v="0"/>
    <x v="1"/>
    <x v="11"/>
    <x v="0"/>
    <x v="0"/>
    <s v="Brasilia"/>
    <s v="Desktop Ultra"/>
    <n v="8902"/>
    <n v="2"/>
    <n v="17804"/>
    <n v="6231.4"/>
    <n v="0.35"/>
  </r>
  <r>
    <x v="0"/>
    <x v="1"/>
    <x v="12"/>
    <x v="0"/>
    <x v="0"/>
    <s v="Brasilia"/>
    <s v="TV Ultra"/>
    <n v="5130"/>
    <n v="8"/>
    <n v="41040"/>
    <n v="16416"/>
    <n v="0.4"/>
  </r>
  <r>
    <x v="3"/>
    <x v="1"/>
    <x v="13"/>
    <x v="0"/>
    <x v="0"/>
    <s v="Brasilia"/>
    <s v="Desktop Ultra"/>
    <n v="8902"/>
    <n v="3"/>
    <n v="26706"/>
    <n v="9347.0999999999985"/>
    <n v="0.35"/>
  </r>
  <r>
    <x v="1"/>
    <x v="0"/>
    <x v="14"/>
    <x v="0"/>
    <x v="0"/>
    <s v="Brasilia"/>
    <s v="TV LED HD"/>
    <n v="3400"/>
    <n v="8"/>
    <n v="27200"/>
    <n v="9520"/>
    <n v="0.35"/>
  </r>
  <r>
    <x v="1"/>
    <x v="1"/>
    <x v="15"/>
    <x v="0"/>
    <x v="0"/>
    <s v="Brasilia"/>
    <s v="Notebook 20"/>
    <n v="5300"/>
    <n v="10"/>
    <n v="53000"/>
    <n v="15900"/>
    <n v="0.3"/>
  </r>
  <r>
    <x v="0"/>
    <x v="0"/>
    <x v="16"/>
    <x v="0"/>
    <x v="0"/>
    <s v="Brasilia"/>
    <s v="Desktop Ultra"/>
    <n v="8902"/>
    <n v="11"/>
    <n v="97922"/>
    <n v="34272.699999999997"/>
    <n v="0.35"/>
  </r>
  <r>
    <x v="0"/>
    <x v="1"/>
    <x v="17"/>
    <x v="0"/>
    <x v="0"/>
    <s v="Brasilia"/>
    <s v="TV Ultra"/>
    <n v="5130"/>
    <n v="2"/>
    <n v="10260"/>
    <n v="4104"/>
    <n v="0.4"/>
  </r>
  <r>
    <x v="2"/>
    <x v="0"/>
    <x v="18"/>
    <x v="0"/>
    <x v="0"/>
    <s v="Brasilia"/>
    <s v="Teclado"/>
    <n v="300"/>
    <n v="11"/>
    <n v="3300"/>
    <n v="495"/>
    <n v="0.15"/>
  </r>
  <r>
    <x v="3"/>
    <x v="1"/>
    <x v="19"/>
    <x v="0"/>
    <x v="0"/>
    <s v="Brasilia"/>
    <s v="Notebook 15"/>
    <n v="3200"/>
    <n v="5"/>
    <n v="16000"/>
    <n v="3200"/>
    <n v="0.2"/>
  </r>
  <r>
    <x v="0"/>
    <x v="1"/>
    <x v="20"/>
    <x v="0"/>
    <x v="0"/>
    <s v="Brasilia"/>
    <s v="Desktop Ultra"/>
    <n v="8902"/>
    <n v="2"/>
    <n v="17804"/>
    <n v="6231.4"/>
    <n v="0.35"/>
  </r>
  <r>
    <x v="1"/>
    <x v="1"/>
    <x v="21"/>
    <x v="0"/>
    <x v="0"/>
    <s v="Brasilia"/>
    <s v="Teclado"/>
    <n v="300"/>
    <n v="10"/>
    <n v="3000"/>
    <n v="450"/>
    <n v="0.15"/>
  </r>
  <r>
    <x v="2"/>
    <x v="0"/>
    <x v="22"/>
    <x v="0"/>
    <x v="0"/>
    <s v="Brasilia"/>
    <s v="Notebook 15"/>
    <n v="3200"/>
    <n v="12"/>
    <n v="38400"/>
    <n v="7680"/>
    <n v="0.2"/>
  </r>
  <r>
    <x v="0"/>
    <x v="1"/>
    <x v="23"/>
    <x v="0"/>
    <x v="0"/>
    <s v="Brasilia"/>
    <s v="Desktop Basic"/>
    <n v="4600"/>
    <n v="7"/>
    <n v="32200"/>
    <n v="8050"/>
    <n v="0.25"/>
  </r>
  <r>
    <x v="2"/>
    <x v="0"/>
    <x v="24"/>
    <x v="0"/>
    <x v="0"/>
    <s v="Brasilia"/>
    <s v="Monitor 20 pol"/>
    <n v="1200"/>
    <n v="9"/>
    <n v="10800"/>
    <n v="3240"/>
    <n v="0.3"/>
  </r>
  <r>
    <x v="3"/>
    <x v="0"/>
    <x v="25"/>
    <x v="0"/>
    <x v="0"/>
    <s v="Brasilia"/>
    <s v="Desktop Basic"/>
    <n v="4600"/>
    <n v="11"/>
    <n v="50600"/>
    <n v="12650"/>
    <n v="0.25"/>
  </r>
  <r>
    <x v="4"/>
    <x v="1"/>
    <x v="26"/>
    <x v="0"/>
    <x v="0"/>
    <s v="Brasilia"/>
    <s v="Desktop Pro"/>
    <n v="5340"/>
    <n v="9"/>
    <n v="48060"/>
    <n v="14418"/>
    <n v="0.3"/>
  </r>
  <r>
    <x v="0"/>
    <x v="1"/>
    <x v="27"/>
    <x v="0"/>
    <x v="0"/>
    <s v="Brasilia"/>
    <s v="Notebook 20"/>
    <n v="5300"/>
    <n v="5"/>
    <n v="26500"/>
    <n v="7950"/>
    <n v="0.3"/>
  </r>
  <r>
    <x v="0"/>
    <x v="1"/>
    <x v="28"/>
    <x v="0"/>
    <x v="0"/>
    <s v="Brasilia"/>
    <s v="Monitor 24 pol"/>
    <n v="1500"/>
    <n v="3"/>
    <n v="4500"/>
    <n v="1800"/>
    <n v="0.4"/>
  </r>
  <r>
    <x v="1"/>
    <x v="1"/>
    <x v="28"/>
    <x v="0"/>
    <x v="0"/>
    <s v="Brasilia"/>
    <s v="Notebook 15"/>
    <n v="3200"/>
    <n v="10"/>
    <n v="32000"/>
    <n v="6400"/>
    <n v="0.2"/>
  </r>
  <r>
    <x v="0"/>
    <x v="0"/>
    <x v="29"/>
    <x v="0"/>
    <x v="0"/>
    <s v="Brasilia"/>
    <s v="Monitor 24 pol"/>
    <n v="1500"/>
    <n v="8"/>
    <n v="12000"/>
    <n v="4800"/>
    <n v="0.4"/>
  </r>
  <r>
    <x v="2"/>
    <x v="0"/>
    <x v="30"/>
    <x v="0"/>
    <x v="0"/>
    <s v="Brasilia"/>
    <s v="Teclado Gamer"/>
    <n v="500"/>
    <n v="12"/>
    <n v="6000"/>
    <n v="1500"/>
    <n v="0.25"/>
  </r>
  <r>
    <x v="0"/>
    <x v="1"/>
    <x v="31"/>
    <x v="0"/>
    <x v="0"/>
    <s v="Brasilia"/>
    <s v="Teclado"/>
    <n v="300"/>
    <n v="8"/>
    <n v="2400"/>
    <n v="360"/>
    <n v="0.15"/>
  </r>
  <r>
    <x v="3"/>
    <x v="0"/>
    <x v="32"/>
    <x v="0"/>
    <x v="0"/>
    <s v="Brasilia"/>
    <s v="Monitor 27 pol"/>
    <n v="1700"/>
    <n v="10"/>
    <n v="17000"/>
    <n v="8500"/>
    <n v="0.5"/>
  </r>
  <r>
    <x v="0"/>
    <x v="1"/>
    <x v="33"/>
    <x v="0"/>
    <x v="0"/>
    <s v="Brasilia"/>
    <s v="TV LED HD"/>
    <n v="3400"/>
    <n v="6"/>
    <n v="20400"/>
    <n v="7140"/>
    <n v="0.35"/>
  </r>
  <r>
    <x v="0"/>
    <x v="1"/>
    <x v="34"/>
    <x v="0"/>
    <x v="0"/>
    <s v="Brasilia"/>
    <s v="Teclado"/>
    <n v="300"/>
    <n v="4"/>
    <n v="1200"/>
    <n v="180"/>
    <n v="0.15"/>
  </r>
  <r>
    <x v="0"/>
    <x v="1"/>
    <x v="35"/>
    <x v="0"/>
    <x v="0"/>
    <s v="Brasilia"/>
    <s v="Teclado Gamer"/>
    <n v="500"/>
    <n v="9"/>
    <n v="4500"/>
    <n v="1125"/>
    <n v="0.25"/>
  </r>
  <r>
    <x v="3"/>
    <x v="1"/>
    <x v="36"/>
    <x v="0"/>
    <x v="0"/>
    <s v="Brasilia"/>
    <s v="Notebook 15"/>
    <n v="3200"/>
    <n v="5"/>
    <n v="16000"/>
    <n v="3200"/>
    <n v="0.2"/>
  </r>
  <r>
    <x v="0"/>
    <x v="1"/>
    <x v="37"/>
    <x v="0"/>
    <x v="0"/>
    <s v="Brasilia"/>
    <s v="Teclado Gamer"/>
    <n v="500"/>
    <n v="1"/>
    <n v="500"/>
    <n v="125"/>
    <n v="0.25"/>
  </r>
  <r>
    <x v="3"/>
    <x v="1"/>
    <x v="38"/>
    <x v="0"/>
    <x v="0"/>
    <s v="Brasilia"/>
    <s v="Monitor 27 pol"/>
    <n v="1700"/>
    <n v="6"/>
    <n v="10200"/>
    <n v="5100"/>
    <n v="0.5"/>
  </r>
  <r>
    <x v="0"/>
    <x v="1"/>
    <x v="39"/>
    <x v="0"/>
    <x v="0"/>
    <s v="Brasilia"/>
    <s v="Desktop Ultra"/>
    <n v="8902"/>
    <n v="4"/>
    <n v="35608"/>
    <n v="12462.8"/>
    <n v="0.35"/>
  </r>
  <r>
    <x v="1"/>
    <x v="1"/>
    <x v="40"/>
    <x v="0"/>
    <x v="0"/>
    <s v="Brasilia"/>
    <s v="Desktop Pro"/>
    <n v="5340"/>
    <n v="1"/>
    <n v="5340"/>
    <n v="1602"/>
    <n v="0.3"/>
  </r>
  <r>
    <x v="0"/>
    <x v="1"/>
    <x v="41"/>
    <x v="0"/>
    <x v="0"/>
    <s v="Brasilia"/>
    <s v="Desktop Ultra"/>
    <n v="8902"/>
    <n v="8"/>
    <n v="71216"/>
    <n v="24925.599999999999"/>
    <n v="0.35"/>
  </r>
  <r>
    <x v="3"/>
    <x v="0"/>
    <x v="42"/>
    <x v="0"/>
    <x v="0"/>
    <s v="Brasilia"/>
    <s v="Teclado Gamer"/>
    <n v="500"/>
    <n v="5"/>
    <n v="2500"/>
    <n v="625"/>
    <n v="0.25"/>
  </r>
  <r>
    <x v="4"/>
    <x v="1"/>
    <x v="43"/>
    <x v="0"/>
    <x v="0"/>
    <s v="Brasilia"/>
    <s v="Monitor 20 pol"/>
    <n v="1200"/>
    <n v="2"/>
    <n v="2400"/>
    <n v="720"/>
    <n v="0.3"/>
  </r>
  <r>
    <x v="2"/>
    <x v="0"/>
    <x v="44"/>
    <x v="0"/>
    <x v="0"/>
    <s v="Brasilia"/>
    <s v="Notebook 17"/>
    <n v="4500"/>
    <n v="5"/>
    <n v="22500"/>
    <n v="5625"/>
    <n v="0.25"/>
  </r>
  <r>
    <x v="0"/>
    <x v="1"/>
    <x v="45"/>
    <x v="0"/>
    <x v="0"/>
    <s v="Brasilia"/>
    <s v="Desktop Ultra"/>
    <n v="8902"/>
    <n v="8"/>
    <n v="71216"/>
    <n v="24925.599999999999"/>
    <n v="0.35"/>
  </r>
  <r>
    <x v="4"/>
    <x v="1"/>
    <x v="46"/>
    <x v="0"/>
    <x v="0"/>
    <s v="Brasilia"/>
    <s v="Notebook 20"/>
    <n v="5300"/>
    <n v="1"/>
    <n v="5300"/>
    <n v="1590"/>
    <n v="0.3"/>
  </r>
  <r>
    <x v="2"/>
    <x v="1"/>
    <x v="47"/>
    <x v="0"/>
    <x v="0"/>
    <s v="Brasilia"/>
    <s v="Notebook 20"/>
    <n v="5300"/>
    <n v="1"/>
    <n v="5300"/>
    <n v="1590"/>
    <n v="0.3"/>
  </r>
  <r>
    <x v="0"/>
    <x v="1"/>
    <x v="48"/>
    <x v="0"/>
    <x v="0"/>
    <s v="Brasilia"/>
    <s v="Desktop Basic"/>
    <n v="4600"/>
    <n v="8"/>
    <n v="36800"/>
    <n v="9200"/>
    <n v="0.25"/>
  </r>
  <r>
    <x v="1"/>
    <x v="0"/>
    <x v="49"/>
    <x v="0"/>
    <x v="0"/>
    <s v="Brasilia"/>
    <s v="Notebook 15"/>
    <n v="3200"/>
    <n v="6"/>
    <n v="19200"/>
    <n v="3840"/>
    <n v="0.2"/>
  </r>
  <r>
    <x v="0"/>
    <x v="0"/>
    <x v="50"/>
    <x v="0"/>
    <x v="0"/>
    <s v="Brasilia"/>
    <s v="TV Ultra"/>
    <n v="5130"/>
    <n v="5"/>
    <n v="25650"/>
    <n v="10260"/>
    <n v="0.4"/>
  </r>
  <r>
    <x v="1"/>
    <x v="1"/>
    <x v="51"/>
    <x v="0"/>
    <x v="0"/>
    <s v="Brasilia"/>
    <s v="Notebook 17"/>
    <n v="4500"/>
    <n v="11"/>
    <n v="49500"/>
    <n v="12375"/>
    <n v="0.25"/>
  </r>
  <r>
    <x v="4"/>
    <x v="1"/>
    <x v="52"/>
    <x v="0"/>
    <x v="0"/>
    <s v="Brasilia"/>
    <s v="Teclado"/>
    <n v="300"/>
    <n v="4"/>
    <n v="1200"/>
    <n v="180"/>
    <n v="0.15"/>
  </r>
  <r>
    <x v="0"/>
    <x v="0"/>
    <x v="53"/>
    <x v="0"/>
    <x v="0"/>
    <s v="Brasilia"/>
    <s v="Desktop Ultra"/>
    <n v="8902"/>
    <n v="3"/>
    <n v="26706"/>
    <n v="9347.0999999999985"/>
    <n v="0.35"/>
  </r>
  <r>
    <x v="0"/>
    <x v="0"/>
    <x v="54"/>
    <x v="0"/>
    <x v="0"/>
    <s v="Brasilia"/>
    <s v="Desktop Basic"/>
    <n v="4600"/>
    <n v="12"/>
    <n v="55200"/>
    <n v="13800"/>
    <n v="0.25"/>
  </r>
  <r>
    <x v="0"/>
    <x v="0"/>
    <x v="55"/>
    <x v="0"/>
    <x v="0"/>
    <s v="Brasilia"/>
    <s v="TV LED HD"/>
    <n v="3400"/>
    <n v="1"/>
    <n v="3400"/>
    <n v="1190"/>
    <n v="0.35"/>
  </r>
  <r>
    <x v="4"/>
    <x v="1"/>
    <x v="56"/>
    <x v="0"/>
    <x v="0"/>
    <s v="Brasilia"/>
    <s v="Desktop Pro"/>
    <n v="5340"/>
    <n v="8"/>
    <n v="42720"/>
    <n v="12816"/>
    <n v="0.3"/>
  </r>
  <r>
    <x v="0"/>
    <x v="0"/>
    <x v="57"/>
    <x v="0"/>
    <x v="0"/>
    <s v="Brasilia"/>
    <s v="Monitor 27 pol"/>
    <n v="1700"/>
    <n v="12"/>
    <n v="20400"/>
    <n v="10200"/>
    <n v="0.5"/>
  </r>
  <r>
    <x v="3"/>
    <x v="0"/>
    <x v="58"/>
    <x v="0"/>
    <x v="0"/>
    <s v="Brasilia"/>
    <s v="Notebook 15"/>
    <n v="3200"/>
    <n v="12"/>
    <n v="38400"/>
    <n v="7680"/>
    <n v="0.2"/>
  </r>
  <r>
    <x v="3"/>
    <x v="1"/>
    <x v="59"/>
    <x v="0"/>
    <x v="0"/>
    <s v="Brasilia"/>
    <s v="Teclado Gamer"/>
    <n v="500"/>
    <n v="10"/>
    <n v="5000"/>
    <n v="1250"/>
    <n v="0.25"/>
  </r>
  <r>
    <x v="3"/>
    <x v="1"/>
    <x v="60"/>
    <x v="0"/>
    <x v="0"/>
    <s v="Brasilia"/>
    <s v="Notebook 20"/>
    <n v="5300"/>
    <n v="10"/>
    <n v="53000"/>
    <n v="15900"/>
    <n v="0.3"/>
  </r>
  <r>
    <x v="0"/>
    <x v="1"/>
    <x v="61"/>
    <x v="0"/>
    <x v="0"/>
    <s v="Brasilia"/>
    <s v="Notebook 15"/>
    <n v="3200"/>
    <n v="7"/>
    <n v="22400"/>
    <n v="4480"/>
    <n v="0.2"/>
  </r>
  <r>
    <x v="4"/>
    <x v="0"/>
    <x v="62"/>
    <x v="0"/>
    <x v="0"/>
    <s v="Brasilia"/>
    <s v="Teclado Gamer"/>
    <n v="500"/>
    <n v="15"/>
    <n v="7500"/>
    <n v="1875"/>
    <n v="0.25"/>
  </r>
  <r>
    <x v="3"/>
    <x v="0"/>
    <x v="63"/>
    <x v="0"/>
    <x v="0"/>
    <s v="Brasilia"/>
    <s v="Notebook 15"/>
    <n v="3200"/>
    <n v="10"/>
    <n v="32000"/>
    <n v="6400"/>
    <n v="0.2"/>
  </r>
  <r>
    <x v="0"/>
    <x v="1"/>
    <x v="64"/>
    <x v="0"/>
    <x v="0"/>
    <s v="Brasilia"/>
    <s v="Notebook 17"/>
    <n v="4500"/>
    <n v="8"/>
    <n v="36000"/>
    <n v="9000"/>
    <n v="0.25"/>
  </r>
  <r>
    <x v="3"/>
    <x v="1"/>
    <x v="65"/>
    <x v="0"/>
    <x v="0"/>
    <s v="Brasilia"/>
    <s v="Notebook 17"/>
    <n v="4500"/>
    <n v="4"/>
    <n v="18000"/>
    <n v="4500"/>
    <n v="0.25"/>
  </r>
  <r>
    <x v="1"/>
    <x v="1"/>
    <x v="66"/>
    <x v="0"/>
    <x v="0"/>
    <s v="Brasilia"/>
    <s v="Notebook 17"/>
    <n v="4500"/>
    <n v="5"/>
    <n v="22500"/>
    <n v="5625"/>
    <n v="0.25"/>
  </r>
  <r>
    <x v="4"/>
    <x v="1"/>
    <x v="67"/>
    <x v="0"/>
    <x v="0"/>
    <s v="Brasilia"/>
    <s v="Notebook 17"/>
    <n v="4500"/>
    <n v="6"/>
    <n v="27000"/>
    <n v="6750"/>
    <n v="0.25"/>
  </r>
  <r>
    <x v="1"/>
    <x v="1"/>
    <x v="68"/>
    <x v="0"/>
    <x v="0"/>
    <s v="Brasilia"/>
    <s v="Monitor 20 pol"/>
    <n v="1200"/>
    <n v="4"/>
    <n v="4800"/>
    <n v="1440"/>
    <n v="0.3"/>
  </r>
  <r>
    <x v="2"/>
    <x v="1"/>
    <x v="69"/>
    <x v="0"/>
    <x v="0"/>
    <s v="Brasilia"/>
    <s v="TV LED HD"/>
    <n v="3400"/>
    <n v="1"/>
    <n v="3400"/>
    <n v="1190"/>
    <n v="0.35"/>
  </r>
  <r>
    <x v="3"/>
    <x v="0"/>
    <x v="70"/>
    <x v="0"/>
    <x v="0"/>
    <s v="Brasilia"/>
    <s v="Teclado Gamer"/>
    <n v="500"/>
    <n v="10"/>
    <n v="5000"/>
    <n v="1250"/>
    <n v="0.25"/>
  </r>
  <r>
    <x v="3"/>
    <x v="1"/>
    <x v="71"/>
    <x v="0"/>
    <x v="0"/>
    <s v="Brasilia"/>
    <s v="TV LED HD"/>
    <n v="3400"/>
    <n v="8"/>
    <n v="27200"/>
    <n v="9520"/>
    <n v="0.35"/>
  </r>
  <r>
    <x v="0"/>
    <x v="1"/>
    <x v="72"/>
    <x v="0"/>
    <x v="0"/>
    <s v="Brasilia"/>
    <s v="Desktop Basic"/>
    <n v="4600"/>
    <n v="12"/>
    <n v="55200"/>
    <n v="13800"/>
    <n v="0.25"/>
  </r>
  <r>
    <x v="3"/>
    <x v="0"/>
    <x v="73"/>
    <x v="0"/>
    <x v="0"/>
    <s v="Brasilia"/>
    <s v="Teclado Gamer"/>
    <n v="500"/>
    <n v="10"/>
    <n v="5000"/>
    <n v="1250"/>
    <n v="0.25"/>
  </r>
  <r>
    <x v="2"/>
    <x v="1"/>
    <x v="74"/>
    <x v="0"/>
    <x v="0"/>
    <s v="Brasilia"/>
    <s v="TV Ultra"/>
    <n v="5130"/>
    <n v="15"/>
    <n v="76950"/>
    <n v="30780"/>
    <n v="0.4"/>
  </r>
  <r>
    <x v="4"/>
    <x v="0"/>
    <x v="75"/>
    <x v="0"/>
    <x v="0"/>
    <s v="Brasilia"/>
    <s v="Monitor 24 pol"/>
    <n v="1500"/>
    <n v="1"/>
    <n v="1500"/>
    <n v="600"/>
    <n v="0.4"/>
  </r>
  <r>
    <x v="0"/>
    <x v="1"/>
    <x v="76"/>
    <x v="0"/>
    <x v="0"/>
    <s v="Brasilia"/>
    <s v="Notebook 15"/>
    <n v="3200"/>
    <n v="11"/>
    <n v="35200"/>
    <n v="7040"/>
    <n v="0.2"/>
  </r>
  <r>
    <x v="0"/>
    <x v="1"/>
    <x v="77"/>
    <x v="0"/>
    <x v="0"/>
    <s v="Brasilia"/>
    <s v="Desktop Pro"/>
    <n v="5340"/>
    <n v="2"/>
    <n v="10680"/>
    <n v="3204"/>
    <n v="0.3"/>
  </r>
  <r>
    <x v="3"/>
    <x v="0"/>
    <x v="78"/>
    <x v="0"/>
    <x v="0"/>
    <s v="Brasilia"/>
    <s v="Desktop Pro"/>
    <n v="5340"/>
    <n v="1"/>
    <n v="5340"/>
    <n v="1602"/>
    <n v="0.3"/>
  </r>
  <r>
    <x v="0"/>
    <x v="0"/>
    <x v="79"/>
    <x v="0"/>
    <x v="0"/>
    <s v="Brasilia"/>
    <s v="Teclado Gamer"/>
    <n v="500"/>
    <n v="5"/>
    <n v="2500"/>
    <n v="625"/>
    <n v="0.25"/>
  </r>
  <r>
    <x v="0"/>
    <x v="0"/>
    <x v="80"/>
    <x v="0"/>
    <x v="0"/>
    <s v="Brasilia"/>
    <s v="Desktop Pro"/>
    <n v="5340"/>
    <n v="12"/>
    <n v="64080"/>
    <n v="19224"/>
    <n v="0.3"/>
  </r>
  <r>
    <x v="4"/>
    <x v="1"/>
    <x v="81"/>
    <x v="0"/>
    <x v="0"/>
    <s v="Brasilia"/>
    <s v="Monitor 20 pol"/>
    <n v="1200"/>
    <n v="8"/>
    <n v="9600"/>
    <n v="2880"/>
    <n v="0.3"/>
  </r>
  <r>
    <x v="0"/>
    <x v="0"/>
    <x v="82"/>
    <x v="0"/>
    <x v="0"/>
    <s v="Brasilia"/>
    <s v="Notebook 20"/>
    <n v="5300"/>
    <n v="8"/>
    <n v="42400"/>
    <n v="12720"/>
    <n v="0.3"/>
  </r>
  <r>
    <x v="1"/>
    <x v="1"/>
    <x v="83"/>
    <x v="0"/>
    <x v="0"/>
    <s v="Brasilia"/>
    <s v="Desktop Ultra"/>
    <n v="8902"/>
    <n v="11"/>
    <n v="97922"/>
    <n v="34272.699999999997"/>
    <n v="0.35"/>
  </r>
  <r>
    <x v="3"/>
    <x v="1"/>
    <x v="84"/>
    <x v="0"/>
    <x v="0"/>
    <s v="Brasilia"/>
    <s v="Desktop Ultra"/>
    <n v="8902"/>
    <n v="12"/>
    <n v="106824"/>
    <n v="37388.399999999994"/>
    <n v="0.35"/>
  </r>
  <r>
    <x v="1"/>
    <x v="1"/>
    <x v="85"/>
    <x v="0"/>
    <x v="0"/>
    <s v="Brasilia"/>
    <s v="Notebook 17"/>
    <n v="4500"/>
    <n v="3"/>
    <n v="13500"/>
    <n v="3375"/>
    <n v="0.25"/>
  </r>
  <r>
    <x v="0"/>
    <x v="0"/>
    <x v="0"/>
    <x v="0"/>
    <x v="1"/>
    <s v="Goiania"/>
    <s v="Desktop Ultra"/>
    <n v="8902"/>
    <n v="13"/>
    <n v="35608"/>
    <n v="12462.8"/>
    <n v="0.35"/>
  </r>
  <r>
    <x v="0"/>
    <x v="0"/>
    <x v="1"/>
    <x v="0"/>
    <x v="1"/>
    <s v="Goiania"/>
    <s v="Teclado Gamer"/>
    <n v="500"/>
    <n v="13"/>
    <n v="2000"/>
    <n v="500"/>
    <n v="0.25"/>
  </r>
  <r>
    <x v="0"/>
    <x v="1"/>
    <x v="2"/>
    <x v="0"/>
    <x v="1"/>
    <s v="Goiania"/>
    <s v="Monitor 20 pol"/>
    <n v="1200"/>
    <n v="13"/>
    <n v="6000"/>
    <n v="1800"/>
    <n v="0.3"/>
  </r>
  <r>
    <x v="0"/>
    <x v="1"/>
    <x v="3"/>
    <x v="0"/>
    <x v="1"/>
    <s v="Goiania"/>
    <s v="Teclado Gamer"/>
    <n v="500"/>
    <n v="12"/>
    <n v="6000"/>
    <n v="1500"/>
    <n v="0.25"/>
  </r>
  <r>
    <x v="1"/>
    <x v="1"/>
    <x v="4"/>
    <x v="0"/>
    <x v="1"/>
    <s v="Goiania"/>
    <s v="Desktop Ultra"/>
    <n v="8902"/>
    <n v="9"/>
    <n v="80118"/>
    <n v="28041.3"/>
    <n v="0.35"/>
  </r>
  <r>
    <x v="0"/>
    <x v="0"/>
    <x v="5"/>
    <x v="0"/>
    <x v="1"/>
    <s v="Goiania"/>
    <s v="TV Ultra"/>
    <n v="5130"/>
    <n v="2"/>
    <n v="10260"/>
    <n v="4104"/>
    <n v="0.4"/>
  </r>
  <r>
    <x v="0"/>
    <x v="1"/>
    <x v="6"/>
    <x v="0"/>
    <x v="1"/>
    <s v="Goiania"/>
    <s v="Desktop Ultra"/>
    <n v="8902"/>
    <n v="6"/>
    <n v="53412"/>
    <n v="18694.199999999997"/>
    <n v="0.35"/>
  </r>
  <r>
    <x v="2"/>
    <x v="1"/>
    <x v="7"/>
    <x v="0"/>
    <x v="1"/>
    <s v="Goiania"/>
    <s v="Teclado"/>
    <n v="300"/>
    <n v="1"/>
    <n v="300"/>
    <n v="45"/>
    <n v="0.15"/>
  </r>
  <r>
    <x v="1"/>
    <x v="0"/>
    <x v="8"/>
    <x v="0"/>
    <x v="1"/>
    <s v="Goiania"/>
    <s v="Monitor 27 pol"/>
    <n v="1700"/>
    <n v="10"/>
    <n v="17000"/>
    <n v="8500"/>
    <n v="0.5"/>
  </r>
  <r>
    <x v="3"/>
    <x v="0"/>
    <x v="9"/>
    <x v="0"/>
    <x v="1"/>
    <s v="Goiania"/>
    <s v="Monitor 24 pol"/>
    <n v="1500"/>
    <n v="3"/>
    <n v="4500"/>
    <n v="1800"/>
    <n v="0.4"/>
  </r>
  <r>
    <x v="1"/>
    <x v="1"/>
    <x v="10"/>
    <x v="0"/>
    <x v="1"/>
    <s v="Goiania"/>
    <s v="Desktop Pro"/>
    <n v="5340"/>
    <n v="12"/>
    <n v="64080"/>
    <n v="19224"/>
    <n v="0.3"/>
  </r>
  <r>
    <x v="0"/>
    <x v="1"/>
    <x v="11"/>
    <x v="0"/>
    <x v="1"/>
    <s v="Goiania"/>
    <s v="Desktop Ultra"/>
    <n v="8902"/>
    <n v="2"/>
    <n v="17804"/>
    <n v="6231.4"/>
    <n v="0.35"/>
  </r>
  <r>
    <x v="0"/>
    <x v="1"/>
    <x v="12"/>
    <x v="0"/>
    <x v="1"/>
    <s v="Goiania"/>
    <s v="TV Ultra"/>
    <n v="5130"/>
    <n v="8"/>
    <n v="41040"/>
    <n v="16416"/>
    <n v="0.4"/>
  </r>
  <r>
    <x v="3"/>
    <x v="1"/>
    <x v="13"/>
    <x v="0"/>
    <x v="1"/>
    <s v="Goiania"/>
    <s v="Desktop Ultra"/>
    <n v="8902"/>
    <n v="3"/>
    <n v="26706"/>
    <n v="9347.0999999999985"/>
    <n v="0.35"/>
  </r>
  <r>
    <x v="1"/>
    <x v="0"/>
    <x v="14"/>
    <x v="0"/>
    <x v="1"/>
    <s v="Goiania"/>
    <s v="TV LED HD"/>
    <n v="3400"/>
    <n v="8"/>
    <n v="27200"/>
    <n v="9520"/>
    <n v="0.35"/>
  </r>
  <r>
    <x v="1"/>
    <x v="1"/>
    <x v="15"/>
    <x v="0"/>
    <x v="1"/>
    <s v="Goiania"/>
    <s v="Notebook 20"/>
    <n v="5300"/>
    <n v="10"/>
    <n v="53000"/>
    <n v="15900"/>
    <n v="0.3"/>
  </r>
  <r>
    <x v="0"/>
    <x v="0"/>
    <x v="16"/>
    <x v="0"/>
    <x v="1"/>
    <s v="Goiania"/>
    <s v="Desktop Ultra"/>
    <n v="8902"/>
    <n v="11"/>
    <n v="97922"/>
    <n v="34272.699999999997"/>
    <n v="0.35"/>
  </r>
  <r>
    <x v="0"/>
    <x v="1"/>
    <x v="17"/>
    <x v="0"/>
    <x v="1"/>
    <s v="Goiania"/>
    <s v="TV Ultra"/>
    <n v="5130"/>
    <n v="2"/>
    <n v="10260"/>
    <n v="4104"/>
    <n v="0.4"/>
  </r>
  <r>
    <x v="2"/>
    <x v="0"/>
    <x v="18"/>
    <x v="0"/>
    <x v="1"/>
    <s v="Goiania"/>
    <s v="Teclado"/>
    <n v="300"/>
    <n v="11"/>
    <n v="3300"/>
    <n v="495"/>
    <n v="0.15"/>
  </r>
  <r>
    <x v="3"/>
    <x v="1"/>
    <x v="19"/>
    <x v="0"/>
    <x v="1"/>
    <s v="Goiania"/>
    <s v="Notebook 15"/>
    <n v="3200"/>
    <n v="5"/>
    <n v="16000"/>
    <n v="3200"/>
    <n v="0.2"/>
  </r>
  <r>
    <x v="0"/>
    <x v="1"/>
    <x v="20"/>
    <x v="0"/>
    <x v="1"/>
    <s v="Goiania"/>
    <s v="Desktop Ultra"/>
    <n v="8902"/>
    <n v="2"/>
    <n v="17804"/>
    <n v="6231.4"/>
    <n v="0.35"/>
  </r>
  <r>
    <x v="1"/>
    <x v="1"/>
    <x v="21"/>
    <x v="0"/>
    <x v="1"/>
    <s v="Goiania"/>
    <s v="Teclado"/>
    <n v="300"/>
    <n v="10"/>
    <n v="3000"/>
    <n v="450"/>
    <n v="0.15"/>
  </r>
  <r>
    <x v="2"/>
    <x v="0"/>
    <x v="22"/>
    <x v="0"/>
    <x v="1"/>
    <s v="Goiania"/>
    <s v="Notebook 15"/>
    <n v="3200"/>
    <n v="12"/>
    <n v="38400"/>
    <n v="7680"/>
    <n v="0.2"/>
  </r>
  <r>
    <x v="0"/>
    <x v="1"/>
    <x v="23"/>
    <x v="0"/>
    <x v="1"/>
    <s v="Goiania"/>
    <s v="Desktop Basic"/>
    <n v="4600"/>
    <n v="7"/>
    <n v="32200"/>
    <n v="8050"/>
    <n v="0.25"/>
  </r>
  <r>
    <x v="2"/>
    <x v="0"/>
    <x v="24"/>
    <x v="0"/>
    <x v="1"/>
    <s v="Goiania"/>
    <s v="Monitor 20 pol"/>
    <n v="1200"/>
    <n v="9"/>
    <n v="10800"/>
    <n v="3240"/>
    <n v="0.3"/>
  </r>
  <r>
    <x v="3"/>
    <x v="0"/>
    <x v="25"/>
    <x v="0"/>
    <x v="1"/>
    <s v="Goiania"/>
    <s v="Desktop Basic"/>
    <n v="4600"/>
    <n v="11"/>
    <n v="50600"/>
    <n v="12650"/>
    <n v="0.25"/>
  </r>
  <r>
    <x v="4"/>
    <x v="1"/>
    <x v="26"/>
    <x v="0"/>
    <x v="1"/>
    <s v="Goiania"/>
    <s v="Desktop Pro"/>
    <n v="5340"/>
    <n v="9"/>
    <n v="48060"/>
    <n v="14418"/>
    <n v="0.3"/>
  </r>
  <r>
    <x v="0"/>
    <x v="1"/>
    <x v="27"/>
    <x v="0"/>
    <x v="1"/>
    <s v="Goiania"/>
    <s v="Notebook 20"/>
    <n v="5300"/>
    <n v="5"/>
    <n v="26500"/>
    <n v="7950"/>
    <n v="0.3"/>
  </r>
  <r>
    <x v="0"/>
    <x v="1"/>
    <x v="28"/>
    <x v="0"/>
    <x v="1"/>
    <s v="Goiania"/>
    <s v="Monitor 24 pol"/>
    <n v="1500"/>
    <n v="3"/>
    <n v="4500"/>
    <n v="1800"/>
    <n v="0.4"/>
  </r>
  <r>
    <x v="1"/>
    <x v="1"/>
    <x v="28"/>
    <x v="0"/>
    <x v="1"/>
    <s v="Goiania"/>
    <s v="Notebook 15"/>
    <n v="3200"/>
    <n v="10"/>
    <n v="32000"/>
    <n v="6400"/>
    <n v="0.2"/>
  </r>
  <r>
    <x v="0"/>
    <x v="0"/>
    <x v="29"/>
    <x v="0"/>
    <x v="1"/>
    <s v="Goiania"/>
    <s v="Monitor 24 pol"/>
    <n v="1500"/>
    <n v="8"/>
    <n v="12000"/>
    <n v="4800"/>
    <n v="0.4"/>
  </r>
  <r>
    <x v="2"/>
    <x v="0"/>
    <x v="30"/>
    <x v="0"/>
    <x v="1"/>
    <s v="Goiania"/>
    <s v="Teclado Gamer"/>
    <n v="500"/>
    <n v="12"/>
    <n v="6000"/>
    <n v="1500"/>
    <n v="0.25"/>
  </r>
  <r>
    <x v="0"/>
    <x v="1"/>
    <x v="31"/>
    <x v="0"/>
    <x v="1"/>
    <s v="Goiania"/>
    <s v="Teclado"/>
    <n v="300"/>
    <n v="8"/>
    <n v="2400"/>
    <n v="360"/>
    <n v="0.15"/>
  </r>
  <r>
    <x v="3"/>
    <x v="0"/>
    <x v="32"/>
    <x v="0"/>
    <x v="1"/>
    <s v="Goiania"/>
    <s v="Monitor 27 pol"/>
    <n v="1700"/>
    <n v="10"/>
    <n v="17000"/>
    <n v="8500"/>
    <n v="0.5"/>
  </r>
  <r>
    <x v="0"/>
    <x v="1"/>
    <x v="33"/>
    <x v="0"/>
    <x v="1"/>
    <s v="Goiania"/>
    <s v="TV LED HD"/>
    <n v="3400"/>
    <n v="6"/>
    <n v="20400"/>
    <n v="7140"/>
    <n v="0.35"/>
  </r>
  <r>
    <x v="0"/>
    <x v="1"/>
    <x v="34"/>
    <x v="0"/>
    <x v="1"/>
    <s v="Goiania"/>
    <s v="Teclado"/>
    <n v="300"/>
    <n v="4"/>
    <n v="1200"/>
    <n v="180"/>
    <n v="0.15"/>
  </r>
  <r>
    <x v="0"/>
    <x v="1"/>
    <x v="35"/>
    <x v="0"/>
    <x v="1"/>
    <s v="Goiania"/>
    <s v="Teclado Gamer"/>
    <n v="500"/>
    <n v="9"/>
    <n v="4500"/>
    <n v="1125"/>
    <n v="0.25"/>
  </r>
  <r>
    <x v="3"/>
    <x v="1"/>
    <x v="36"/>
    <x v="0"/>
    <x v="1"/>
    <s v="Goiania"/>
    <s v="Notebook 15"/>
    <n v="3200"/>
    <n v="5"/>
    <n v="16000"/>
    <n v="3200"/>
    <n v="0.2"/>
  </r>
  <r>
    <x v="0"/>
    <x v="1"/>
    <x v="37"/>
    <x v="0"/>
    <x v="1"/>
    <s v="Goiania"/>
    <s v="Teclado Gamer"/>
    <n v="500"/>
    <n v="1"/>
    <n v="500"/>
    <n v="125"/>
    <n v="0.25"/>
  </r>
  <r>
    <x v="3"/>
    <x v="1"/>
    <x v="38"/>
    <x v="0"/>
    <x v="1"/>
    <s v="Goiania"/>
    <s v="Monitor 27 pol"/>
    <n v="1700"/>
    <n v="6"/>
    <n v="10200"/>
    <n v="5100"/>
    <n v="0.5"/>
  </r>
  <r>
    <x v="0"/>
    <x v="1"/>
    <x v="39"/>
    <x v="0"/>
    <x v="1"/>
    <s v="Goiania"/>
    <s v="Desktop Ultra"/>
    <n v="8902"/>
    <n v="4"/>
    <n v="35608"/>
    <n v="12462.8"/>
    <n v="0.35"/>
  </r>
  <r>
    <x v="1"/>
    <x v="1"/>
    <x v="40"/>
    <x v="0"/>
    <x v="1"/>
    <s v="Goiania"/>
    <s v="Desktop Pro"/>
    <n v="5340"/>
    <n v="1"/>
    <n v="5340"/>
    <n v="1602"/>
    <n v="0.3"/>
  </r>
  <r>
    <x v="0"/>
    <x v="1"/>
    <x v="41"/>
    <x v="0"/>
    <x v="1"/>
    <s v="Goiania"/>
    <s v="Desktop Ultra"/>
    <n v="8902"/>
    <n v="8"/>
    <n v="71216"/>
    <n v="24925.599999999999"/>
    <n v="0.35"/>
  </r>
  <r>
    <x v="3"/>
    <x v="0"/>
    <x v="42"/>
    <x v="0"/>
    <x v="1"/>
    <s v="Goiania"/>
    <s v="Teclado Gamer"/>
    <n v="500"/>
    <n v="5"/>
    <n v="2500"/>
    <n v="625"/>
    <n v="0.25"/>
  </r>
  <r>
    <x v="4"/>
    <x v="1"/>
    <x v="43"/>
    <x v="0"/>
    <x v="1"/>
    <s v="Goiania"/>
    <s v="Monitor 20 pol"/>
    <n v="1200"/>
    <n v="2"/>
    <n v="2400"/>
    <n v="720"/>
    <n v="0.3"/>
  </r>
  <r>
    <x v="2"/>
    <x v="0"/>
    <x v="44"/>
    <x v="0"/>
    <x v="1"/>
    <s v="Goiania"/>
    <s v="Notebook 17"/>
    <n v="4500"/>
    <n v="5"/>
    <n v="22500"/>
    <n v="5625"/>
    <n v="0.25"/>
  </r>
  <r>
    <x v="0"/>
    <x v="1"/>
    <x v="45"/>
    <x v="0"/>
    <x v="1"/>
    <s v="Goiania"/>
    <s v="Desktop Ultra"/>
    <n v="8902"/>
    <n v="8"/>
    <n v="71216"/>
    <n v="24925.599999999999"/>
    <n v="0.35"/>
  </r>
  <r>
    <x v="4"/>
    <x v="1"/>
    <x v="46"/>
    <x v="0"/>
    <x v="1"/>
    <s v="Goiania"/>
    <s v="Notebook 20"/>
    <n v="5300"/>
    <n v="1"/>
    <n v="5300"/>
    <n v="1590"/>
    <n v="0.3"/>
  </r>
  <r>
    <x v="2"/>
    <x v="1"/>
    <x v="47"/>
    <x v="0"/>
    <x v="1"/>
    <s v="Goiania"/>
    <s v="Notebook 20"/>
    <n v="5300"/>
    <n v="1"/>
    <n v="5300"/>
    <n v="1590"/>
    <n v="0.3"/>
  </r>
  <r>
    <x v="0"/>
    <x v="1"/>
    <x v="48"/>
    <x v="0"/>
    <x v="1"/>
    <s v="Goiania"/>
    <s v="Desktop Basic"/>
    <n v="4600"/>
    <n v="8"/>
    <n v="36800"/>
    <n v="9200"/>
    <n v="0.25"/>
  </r>
  <r>
    <x v="1"/>
    <x v="0"/>
    <x v="49"/>
    <x v="0"/>
    <x v="1"/>
    <s v="Goiania"/>
    <s v="Notebook 15"/>
    <n v="3200"/>
    <n v="6"/>
    <n v="19200"/>
    <n v="3840"/>
    <n v="0.2"/>
  </r>
  <r>
    <x v="0"/>
    <x v="0"/>
    <x v="50"/>
    <x v="0"/>
    <x v="1"/>
    <s v="Goiania"/>
    <s v="TV Ultra"/>
    <n v="5130"/>
    <n v="5"/>
    <n v="25650"/>
    <n v="10260"/>
    <n v="0.4"/>
  </r>
  <r>
    <x v="1"/>
    <x v="1"/>
    <x v="51"/>
    <x v="0"/>
    <x v="1"/>
    <s v="Goiania"/>
    <s v="Notebook 17"/>
    <n v="4500"/>
    <n v="11"/>
    <n v="49500"/>
    <n v="12375"/>
    <n v="0.25"/>
  </r>
  <r>
    <x v="4"/>
    <x v="1"/>
    <x v="52"/>
    <x v="0"/>
    <x v="1"/>
    <s v="Goiania"/>
    <s v="Teclado"/>
    <n v="300"/>
    <n v="4"/>
    <n v="1200"/>
    <n v="180"/>
    <n v="0.15"/>
  </r>
  <r>
    <x v="0"/>
    <x v="0"/>
    <x v="53"/>
    <x v="0"/>
    <x v="1"/>
    <s v="Goiania"/>
    <s v="Desktop Ultra"/>
    <n v="8902"/>
    <n v="3"/>
    <n v="26706"/>
    <n v="9347.0999999999985"/>
    <n v="0.35"/>
  </r>
  <r>
    <x v="0"/>
    <x v="0"/>
    <x v="54"/>
    <x v="0"/>
    <x v="1"/>
    <s v="Goiania"/>
    <s v="Desktop Basic"/>
    <n v="4600"/>
    <n v="12"/>
    <n v="55200"/>
    <n v="13800"/>
    <n v="0.25"/>
  </r>
  <r>
    <x v="0"/>
    <x v="0"/>
    <x v="55"/>
    <x v="0"/>
    <x v="1"/>
    <s v="Goiania"/>
    <s v="TV LED HD"/>
    <n v="3400"/>
    <n v="1"/>
    <n v="3400"/>
    <n v="1190"/>
    <n v="0.35"/>
  </r>
  <r>
    <x v="4"/>
    <x v="1"/>
    <x v="56"/>
    <x v="0"/>
    <x v="1"/>
    <s v="Goiania"/>
    <s v="Desktop Pro"/>
    <n v="5340"/>
    <n v="8"/>
    <n v="42720"/>
    <n v="12816"/>
    <n v="0.3"/>
  </r>
  <r>
    <x v="0"/>
    <x v="0"/>
    <x v="57"/>
    <x v="0"/>
    <x v="1"/>
    <s v="Goiania"/>
    <s v="Monitor 27 pol"/>
    <n v="1700"/>
    <n v="12"/>
    <n v="20400"/>
    <n v="10200"/>
    <n v="0.5"/>
  </r>
  <r>
    <x v="3"/>
    <x v="0"/>
    <x v="58"/>
    <x v="0"/>
    <x v="1"/>
    <s v="Goiania"/>
    <s v="Notebook 15"/>
    <n v="3200"/>
    <n v="12"/>
    <n v="38400"/>
    <n v="7680"/>
    <n v="0.2"/>
  </r>
  <r>
    <x v="3"/>
    <x v="1"/>
    <x v="59"/>
    <x v="0"/>
    <x v="1"/>
    <s v="Goiania"/>
    <s v="Teclado Gamer"/>
    <n v="500"/>
    <n v="10"/>
    <n v="5000"/>
    <n v="1250"/>
    <n v="0.25"/>
  </r>
  <r>
    <x v="3"/>
    <x v="1"/>
    <x v="60"/>
    <x v="0"/>
    <x v="1"/>
    <s v="Goiania"/>
    <s v="Notebook 20"/>
    <n v="5300"/>
    <n v="10"/>
    <n v="53000"/>
    <n v="15900"/>
    <n v="0.3"/>
  </r>
  <r>
    <x v="0"/>
    <x v="1"/>
    <x v="61"/>
    <x v="0"/>
    <x v="1"/>
    <s v="Goiania"/>
    <s v="Notebook 15"/>
    <n v="3200"/>
    <n v="7"/>
    <n v="22400"/>
    <n v="4480"/>
    <n v="0.2"/>
  </r>
  <r>
    <x v="4"/>
    <x v="0"/>
    <x v="62"/>
    <x v="0"/>
    <x v="1"/>
    <s v="Goiania"/>
    <s v="Teclado Gamer"/>
    <n v="500"/>
    <n v="15"/>
    <n v="7500"/>
    <n v="1875"/>
    <n v="0.25"/>
  </r>
  <r>
    <x v="3"/>
    <x v="0"/>
    <x v="63"/>
    <x v="0"/>
    <x v="1"/>
    <s v="Goiania"/>
    <s v="Notebook 15"/>
    <n v="3200"/>
    <n v="10"/>
    <n v="32000"/>
    <n v="6400"/>
    <n v="0.2"/>
  </r>
  <r>
    <x v="0"/>
    <x v="1"/>
    <x v="64"/>
    <x v="0"/>
    <x v="1"/>
    <s v="Goiania"/>
    <s v="Notebook 17"/>
    <n v="4500"/>
    <n v="8"/>
    <n v="36000"/>
    <n v="9000"/>
    <n v="0.25"/>
  </r>
  <r>
    <x v="3"/>
    <x v="1"/>
    <x v="65"/>
    <x v="0"/>
    <x v="1"/>
    <s v="Goiania"/>
    <s v="Notebook 17"/>
    <n v="4500"/>
    <n v="4"/>
    <n v="18000"/>
    <n v="4500"/>
    <n v="0.25"/>
  </r>
  <r>
    <x v="1"/>
    <x v="1"/>
    <x v="66"/>
    <x v="0"/>
    <x v="1"/>
    <s v="Goiania"/>
    <s v="Notebook 17"/>
    <n v="4500"/>
    <n v="5"/>
    <n v="22500"/>
    <n v="5625"/>
    <n v="0.25"/>
  </r>
  <r>
    <x v="4"/>
    <x v="1"/>
    <x v="67"/>
    <x v="0"/>
    <x v="1"/>
    <s v="Goiania"/>
    <s v="Notebook 17"/>
    <n v="4500"/>
    <n v="6"/>
    <n v="27000"/>
    <n v="6750"/>
    <n v="0.25"/>
  </r>
  <r>
    <x v="1"/>
    <x v="1"/>
    <x v="68"/>
    <x v="0"/>
    <x v="1"/>
    <s v="Goiania"/>
    <s v="Monitor 20 pol"/>
    <n v="1200"/>
    <n v="4"/>
    <n v="4800"/>
    <n v="1440"/>
    <n v="0.3"/>
  </r>
  <r>
    <x v="2"/>
    <x v="1"/>
    <x v="69"/>
    <x v="0"/>
    <x v="1"/>
    <s v="Goiania"/>
    <s v="TV LED HD"/>
    <n v="3400"/>
    <n v="10"/>
    <n v="3400"/>
    <n v="1190"/>
    <n v="0.35"/>
  </r>
  <r>
    <x v="3"/>
    <x v="0"/>
    <x v="70"/>
    <x v="0"/>
    <x v="1"/>
    <s v="Goiania"/>
    <s v="Teclado Gamer"/>
    <n v="500"/>
    <n v="10"/>
    <n v="5000"/>
    <n v="1250"/>
    <n v="0.25"/>
  </r>
  <r>
    <x v="3"/>
    <x v="1"/>
    <x v="71"/>
    <x v="0"/>
    <x v="1"/>
    <s v="Goiania"/>
    <s v="TV LED HD"/>
    <n v="3400"/>
    <n v="8"/>
    <n v="27200"/>
    <n v="9520"/>
    <n v="0.35"/>
  </r>
  <r>
    <x v="0"/>
    <x v="1"/>
    <x v="72"/>
    <x v="0"/>
    <x v="1"/>
    <s v="Goiania"/>
    <s v="Desktop Basic"/>
    <n v="4600"/>
    <n v="12"/>
    <n v="55200"/>
    <n v="13800"/>
    <n v="0.25"/>
  </r>
  <r>
    <x v="3"/>
    <x v="0"/>
    <x v="73"/>
    <x v="0"/>
    <x v="1"/>
    <s v="Goiania"/>
    <s v="Teclado Gamer"/>
    <n v="500"/>
    <n v="10"/>
    <n v="5000"/>
    <n v="1250"/>
    <n v="0.25"/>
  </r>
  <r>
    <x v="2"/>
    <x v="1"/>
    <x v="74"/>
    <x v="0"/>
    <x v="1"/>
    <s v="Goiania"/>
    <s v="TV Ultra"/>
    <n v="5130"/>
    <n v="15"/>
    <n v="76950"/>
    <n v="30780"/>
    <n v="0.4"/>
  </r>
  <r>
    <x v="4"/>
    <x v="0"/>
    <x v="75"/>
    <x v="0"/>
    <x v="1"/>
    <s v="Goiania"/>
    <s v="Monitor 24 pol"/>
    <n v="1500"/>
    <n v="1"/>
    <n v="1500"/>
    <n v="600"/>
    <n v="0.4"/>
  </r>
  <r>
    <x v="0"/>
    <x v="1"/>
    <x v="76"/>
    <x v="0"/>
    <x v="1"/>
    <s v="Goiania"/>
    <s v="Notebook 15"/>
    <n v="3200"/>
    <n v="20"/>
    <n v="35200"/>
    <n v="7040"/>
    <n v="0.2"/>
  </r>
  <r>
    <x v="0"/>
    <x v="1"/>
    <x v="77"/>
    <x v="0"/>
    <x v="1"/>
    <s v="Goiania"/>
    <s v="Desktop Pro"/>
    <n v="5340"/>
    <n v="20"/>
    <n v="10680"/>
    <n v="3204"/>
    <n v="0.3"/>
  </r>
  <r>
    <x v="3"/>
    <x v="0"/>
    <x v="78"/>
    <x v="0"/>
    <x v="1"/>
    <s v="Goiania"/>
    <s v="Desktop Pro"/>
    <n v="5340"/>
    <n v="1"/>
    <n v="5340"/>
    <n v="1602"/>
    <n v="0.3"/>
  </r>
  <r>
    <x v="0"/>
    <x v="0"/>
    <x v="79"/>
    <x v="0"/>
    <x v="1"/>
    <s v="Goiania"/>
    <s v="Teclado Gamer"/>
    <n v="500"/>
    <n v="5"/>
    <n v="2500"/>
    <n v="625"/>
    <n v="0.25"/>
  </r>
  <r>
    <x v="0"/>
    <x v="0"/>
    <x v="80"/>
    <x v="0"/>
    <x v="1"/>
    <s v="Goiania"/>
    <s v="Desktop Pro"/>
    <n v="5340"/>
    <n v="12"/>
    <n v="64080"/>
    <n v="19224"/>
    <n v="0.3"/>
  </r>
  <r>
    <x v="4"/>
    <x v="1"/>
    <x v="81"/>
    <x v="0"/>
    <x v="1"/>
    <s v="Goiania"/>
    <s v="Monitor 20 pol"/>
    <n v="1200"/>
    <n v="8"/>
    <n v="9600"/>
    <n v="2880"/>
    <n v="0.3"/>
  </r>
  <r>
    <x v="0"/>
    <x v="0"/>
    <x v="82"/>
    <x v="0"/>
    <x v="1"/>
    <s v="Goiania"/>
    <s v="Notebook 20"/>
    <n v="5300"/>
    <n v="20"/>
    <n v="42400"/>
    <n v="12720"/>
    <n v="0.3"/>
  </r>
  <r>
    <x v="1"/>
    <x v="1"/>
    <x v="83"/>
    <x v="0"/>
    <x v="1"/>
    <s v="Goiania"/>
    <s v="Desktop Ultra"/>
    <n v="8902"/>
    <n v="20"/>
    <n v="97922"/>
    <n v="34272.699999999997"/>
    <n v="0.35"/>
  </r>
  <r>
    <x v="3"/>
    <x v="1"/>
    <x v="84"/>
    <x v="0"/>
    <x v="1"/>
    <s v="Goiania"/>
    <s v="Desktop Ultra"/>
    <n v="8902"/>
    <n v="12"/>
    <n v="106824"/>
    <n v="37388.399999999994"/>
    <n v="0.35"/>
  </r>
  <r>
    <x v="1"/>
    <x v="1"/>
    <x v="85"/>
    <x v="0"/>
    <x v="1"/>
    <s v="Goiania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4"/>
    <n v="35608"/>
    <n v="12462.8"/>
    <n v="0.35"/>
  </r>
  <r>
    <x v="0"/>
    <x v="0"/>
    <x v="1"/>
    <x v="0"/>
    <x v="2"/>
    <s v="Cuiabá"/>
    <s v="Teclado Gamer"/>
    <n v="500"/>
    <n v="4"/>
    <n v="2000"/>
    <n v="500"/>
    <n v="0.25"/>
  </r>
  <r>
    <x v="0"/>
    <x v="1"/>
    <x v="2"/>
    <x v="0"/>
    <x v="2"/>
    <s v="Cuiabá"/>
    <s v="Monitor 20 pol"/>
    <n v="1200"/>
    <n v="5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21"/>
    <n v="186942"/>
    <n v="65429.7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2"/>
    <s v="Cuiabá"/>
    <s v="Desktop Basic"/>
    <n v="4600"/>
    <n v="11"/>
    <n v="50600"/>
    <n v="12650"/>
    <n v="0.25"/>
  </r>
  <r>
    <x v="4"/>
    <x v="1"/>
    <x v="26"/>
    <x v="0"/>
    <x v="2"/>
    <s v="Cuiabá"/>
    <s v="Desktop Pro"/>
    <n v="5340"/>
    <n v="9"/>
    <n v="48060"/>
    <n v="14418"/>
    <n v="0.3"/>
  </r>
  <r>
    <x v="0"/>
    <x v="1"/>
    <x v="27"/>
    <x v="0"/>
    <x v="2"/>
    <s v="Cuiabá"/>
    <s v="Notebook 20"/>
    <n v="5300"/>
    <n v="5"/>
    <n v="26500"/>
    <n v="7950"/>
    <n v="0.3"/>
  </r>
  <r>
    <x v="0"/>
    <x v="1"/>
    <x v="28"/>
    <x v="0"/>
    <x v="2"/>
    <s v="Cuiabá"/>
    <s v="Monitor 24 pol"/>
    <n v="1500"/>
    <n v="3"/>
    <n v="4500"/>
    <n v="1800"/>
    <n v="0.4"/>
  </r>
  <r>
    <x v="1"/>
    <x v="1"/>
    <x v="28"/>
    <x v="0"/>
    <x v="2"/>
    <s v="Cuiabá"/>
    <s v="Notebook 15"/>
    <n v="3200"/>
    <n v="10"/>
    <n v="32000"/>
    <n v="6400"/>
    <n v="0.2"/>
  </r>
  <r>
    <x v="0"/>
    <x v="0"/>
    <x v="29"/>
    <x v="0"/>
    <x v="2"/>
    <s v="Cuiabá"/>
    <s v="Monitor 24 pol"/>
    <n v="1500"/>
    <n v="8"/>
    <n v="12000"/>
    <n v="4800"/>
    <n v="0.4"/>
  </r>
  <r>
    <x v="2"/>
    <x v="0"/>
    <x v="30"/>
    <x v="0"/>
    <x v="2"/>
    <s v="Cuiabá"/>
    <s v="Teclado Gamer"/>
    <n v="500"/>
    <n v="12"/>
    <n v="6000"/>
    <n v="1500"/>
    <n v="0.25"/>
  </r>
  <r>
    <x v="0"/>
    <x v="1"/>
    <x v="31"/>
    <x v="0"/>
    <x v="2"/>
    <s v="Cuiabá"/>
    <s v="Teclado"/>
    <n v="300"/>
    <n v="8"/>
    <n v="2400"/>
    <n v="360"/>
    <n v="0.15"/>
  </r>
  <r>
    <x v="3"/>
    <x v="0"/>
    <x v="32"/>
    <x v="0"/>
    <x v="2"/>
    <s v="Cuiabá"/>
    <s v="Monitor 27 pol"/>
    <n v="1700"/>
    <n v="10"/>
    <n v="17000"/>
    <n v="8500"/>
    <n v="0.5"/>
  </r>
  <r>
    <x v="0"/>
    <x v="1"/>
    <x v="33"/>
    <x v="0"/>
    <x v="2"/>
    <s v="Cuiabá"/>
    <s v="TV LED HD"/>
    <n v="3400"/>
    <n v="6"/>
    <n v="20400"/>
    <n v="7140"/>
    <n v="0.35"/>
  </r>
  <r>
    <x v="0"/>
    <x v="1"/>
    <x v="34"/>
    <x v="0"/>
    <x v="2"/>
    <s v="Cuiabá"/>
    <s v="Teclado"/>
    <n v="300"/>
    <n v="4"/>
    <n v="1200"/>
    <n v="180"/>
    <n v="0.15"/>
  </r>
  <r>
    <x v="0"/>
    <x v="1"/>
    <x v="35"/>
    <x v="0"/>
    <x v="2"/>
    <s v="Cuiabá"/>
    <s v="Teclado Gamer"/>
    <n v="500"/>
    <n v="9"/>
    <n v="4500"/>
    <n v="1125"/>
    <n v="0.25"/>
  </r>
  <r>
    <x v="3"/>
    <x v="1"/>
    <x v="36"/>
    <x v="0"/>
    <x v="2"/>
    <s v="Cuiabá"/>
    <s v="Notebook 15"/>
    <n v="3200"/>
    <n v="5"/>
    <n v="16000"/>
    <n v="3200"/>
    <n v="0.2"/>
  </r>
  <r>
    <x v="0"/>
    <x v="1"/>
    <x v="37"/>
    <x v="0"/>
    <x v="2"/>
    <s v="Cuiabá"/>
    <s v="Teclado Gamer"/>
    <n v="500"/>
    <n v="1"/>
    <n v="500"/>
    <n v="125"/>
    <n v="0.25"/>
  </r>
  <r>
    <x v="3"/>
    <x v="1"/>
    <x v="38"/>
    <x v="0"/>
    <x v="2"/>
    <s v="Cuiabá"/>
    <s v="Monitor 27 pol"/>
    <n v="1700"/>
    <n v="6"/>
    <n v="10200"/>
    <n v="5100"/>
    <n v="0.5"/>
  </r>
  <r>
    <x v="0"/>
    <x v="1"/>
    <x v="39"/>
    <x v="0"/>
    <x v="2"/>
    <s v="Cuiabá"/>
    <s v="Desktop Ultra"/>
    <n v="8902"/>
    <n v="4"/>
    <n v="35608"/>
    <n v="12462.8"/>
    <n v="0.35"/>
  </r>
  <r>
    <x v="1"/>
    <x v="1"/>
    <x v="40"/>
    <x v="0"/>
    <x v="2"/>
    <s v="Cuiabá"/>
    <s v="Desktop Pro"/>
    <n v="5340"/>
    <n v="1"/>
    <n v="5340"/>
    <n v="1602"/>
    <n v="0.3"/>
  </r>
  <r>
    <x v="0"/>
    <x v="1"/>
    <x v="41"/>
    <x v="0"/>
    <x v="2"/>
    <s v="Cuiabá"/>
    <s v="Desktop Ultra"/>
    <n v="8902"/>
    <n v="8"/>
    <n v="71216"/>
    <n v="24925.599999999999"/>
    <n v="0.35"/>
  </r>
  <r>
    <x v="3"/>
    <x v="0"/>
    <x v="42"/>
    <x v="0"/>
    <x v="2"/>
    <s v="Cuiabá"/>
    <s v="Teclado Gamer"/>
    <n v="500"/>
    <n v="5"/>
    <n v="2500"/>
    <n v="625"/>
    <n v="0.25"/>
  </r>
  <r>
    <x v="4"/>
    <x v="1"/>
    <x v="43"/>
    <x v="0"/>
    <x v="2"/>
    <s v="Cuiabá"/>
    <s v="Monitor 20 pol"/>
    <n v="1200"/>
    <n v="2"/>
    <n v="2400"/>
    <n v="720"/>
    <n v="0.3"/>
  </r>
  <r>
    <x v="2"/>
    <x v="0"/>
    <x v="44"/>
    <x v="0"/>
    <x v="2"/>
    <s v="Cuiabá"/>
    <s v="Notebook 17"/>
    <n v="4500"/>
    <n v="5"/>
    <n v="22500"/>
    <n v="5625"/>
    <n v="0.25"/>
  </r>
  <r>
    <x v="0"/>
    <x v="1"/>
    <x v="45"/>
    <x v="0"/>
    <x v="2"/>
    <s v="Cuiabá"/>
    <s v="Desktop Ultra"/>
    <n v="8902"/>
    <n v="8"/>
    <n v="71216"/>
    <n v="24925.599999999999"/>
    <n v="0.35"/>
  </r>
  <r>
    <x v="4"/>
    <x v="1"/>
    <x v="46"/>
    <x v="0"/>
    <x v="2"/>
    <s v="Cuiabá"/>
    <s v="Notebook 20"/>
    <n v="5300"/>
    <n v="1"/>
    <n v="5300"/>
    <n v="1590"/>
    <n v="0.3"/>
  </r>
  <r>
    <x v="2"/>
    <x v="1"/>
    <x v="47"/>
    <x v="0"/>
    <x v="2"/>
    <s v="Cuiabá"/>
    <s v="Notebook 20"/>
    <n v="5300"/>
    <n v="1"/>
    <n v="5300"/>
    <n v="1590"/>
    <n v="0.3"/>
  </r>
  <r>
    <x v="0"/>
    <x v="1"/>
    <x v="48"/>
    <x v="0"/>
    <x v="2"/>
    <s v="Cuiabá"/>
    <s v="Desktop Basic"/>
    <n v="4600"/>
    <n v="8"/>
    <n v="36800"/>
    <n v="9200"/>
    <n v="0.25"/>
  </r>
  <r>
    <x v="1"/>
    <x v="0"/>
    <x v="49"/>
    <x v="0"/>
    <x v="2"/>
    <s v="Cuiabá"/>
    <s v="Notebook 15"/>
    <n v="3200"/>
    <n v="6"/>
    <n v="19200"/>
    <n v="3840"/>
    <n v="0.2"/>
  </r>
  <r>
    <x v="0"/>
    <x v="0"/>
    <x v="50"/>
    <x v="0"/>
    <x v="2"/>
    <s v="Cuiabá"/>
    <s v="TV Ultra"/>
    <n v="5130"/>
    <n v="5"/>
    <n v="25650"/>
    <n v="10260"/>
    <n v="0.4"/>
  </r>
  <r>
    <x v="1"/>
    <x v="1"/>
    <x v="51"/>
    <x v="0"/>
    <x v="2"/>
    <s v="Cuiabá"/>
    <s v="Notebook 17"/>
    <n v="4500"/>
    <n v="11"/>
    <n v="49500"/>
    <n v="12375"/>
    <n v="0.25"/>
  </r>
  <r>
    <x v="4"/>
    <x v="1"/>
    <x v="52"/>
    <x v="0"/>
    <x v="2"/>
    <s v="Cuiabá"/>
    <s v="Teclado"/>
    <n v="300"/>
    <n v="4"/>
    <n v="1200"/>
    <n v="180"/>
    <n v="0.15"/>
  </r>
  <r>
    <x v="0"/>
    <x v="0"/>
    <x v="53"/>
    <x v="0"/>
    <x v="2"/>
    <s v="Cuiabá"/>
    <s v="Desktop Ultra"/>
    <n v="8902"/>
    <n v="3"/>
    <n v="26706"/>
    <n v="9347.0999999999985"/>
    <n v="0.35"/>
  </r>
  <r>
    <x v="0"/>
    <x v="0"/>
    <x v="54"/>
    <x v="0"/>
    <x v="2"/>
    <s v="Cuiabá"/>
    <s v="Desktop Basic"/>
    <n v="4600"/>
    <n v="12"/>
    <n v="55200"/>
    <n v="13800"/>
    <n v="0.25"/>
  </r>
  <r>
    <x v="0"/>
    <x v="0"/>
    <x v="55"/>
    <x v="0"/>
    <x v="2"/>
    <s v="Cuiabá"/>
    <s v="TV LED HD"/>
    <n v="3400"/>
    <n v="1"/>
    <n v="3400"/>
    <n v="1190"/>
    <n v="0.35"/>
  </r>
  <r>
    <x v="4"/>
    <x v="1"/>
    <x v="56"/>
    <x v="0"/>
    <x v="2"/>
    <s v="Cuiabá"/>
    <s v="Desktop Pro"/>
    <n v="5340"/>
    <n v="8"/>
    <n v="42720"/>
    <n v="12816"/>
    <n v="0.3"/>
  </r>
  <r>
    <x v="0"/>
    <x v="0"/>
    <x v="57"/>
    <x v="0"/>
    <x v="2"/>
    <s v="Cuiabá"/>
    <s v="Monitor 27 pol"/>
    <n v="1700"/>
    <n v="12"/>
    <n v="20400"/>
    <n v="10200"/>
    <n v="0.5"/>
  </r>
  <r>
    <x v="3"/>
    <x v="0"/>
    <x v="58"/>
    <x v="0"/>
    <x v="2"/>
    <s v="Cuiabá"/>
    <s v="Notebook 15"/>
    <n v="3200"/>
    <n v="12"/>
    <n v="38400"/>
    <n v="7680"/>
    <n v="0.2"/>
  </r>
  <r>
    <x v="3"/>
    <x v="1"/>
    <x v="59"/>
    <x v="0"/>
    <x v="2"/>
    <s v="Cuiabá"/>
    <s v="Teclado Gamer"/>
    <n v="500"/>
    <n v="10"/>
    <n v="5000"/>
    <n v="1250"/>
    <n v="0.25"/>
  </r>
  <r>
    <x v="3"/>
    <x v="1"/>
    <x v="60"/>
    <x v="0"/>
    <x v="2"/>
    <s v="Cuiabá"/>
    <s v="Notebook 20"/>
    <n v="5300"/>
    <n v="10"/>
    <n v="53000"/>
    <n v="15900"/>
    <n v="0.3"/>
  </r>
  <r>
    <x v="0"/>
    <x v="1"/>
    <x v="61"/>
    <x v="0"/>
    <x v="2"/>
    <s v="Cuiabá"/>
    <s v="Notebook 15"/>
    <n v="3200"/>
    <n v="7"/>
    <n v="22400"/>
    <n v="4480"/>
    <n v="0.2"/>
  </r>
  <r>
    <x v="4"/>
    <x v="0"/>
    <x v="62"/>
    <x v="0"/>
    <x v="2"/>
    <s v="Cuiabá"/>
    <s v="Teclado Gamer"/>
    <n v="500"/>
    <n v="15"/>
    <n v="7500"/>
    <n v="1875"/>
    <n v="0.25"/>
  </r>
  <r>
    <x v="3"/>
    <x v="0"/>
    <x v="63"/>
    <x v="0"/>
    <x v="2"/>
    <s v="Cuiabá"/>
    <s v="Notebook 15"/>
    <n v="3200"/>
    <n v="10"/>
    <n v="32000"/>
    <n v="6400"/>
    <n v="0.2"/>
  </r>
  <r>
    <x v="0"/>
    <x v="1"/>
    <x v="64"/>
    <x v="0"/>
    <x v="2"/>
    <s v="Cuiabá"/>
    <s v="Notebook 17"/>
    <n v="4500"/>
    <n v="8"/>
    <n v="36000"/>
    <n v="9000"/>
    <n v="0.25"/>
  </r>
  <r>
    <x v="3"/>
    <x v="1"/>
    <x v="65"/>
    <x v="0"/>
    <x v="2"/>
    <s v="Cuiabá"/>
    <s v="Notebook 17"/>
    <n v="4500"/>
    <n v="4"/>
    <n v="18000"/>
    <n v="4500"/>
    <n v="0.25"/>
  </r>
  <r>
    <x v="1"/>
    <x v="1"/>
    <x v="66"/>
    <x v="0"/>
    <x v="2"/>
    <s v="Cuiabá"/>
    <s v="Notebook 17"/>
    <n v="4500"/>
    <n v="5"/>
    <n v="22500"/>
    <n v="5625"/>
    <n v="0.25"/>
  </r>
  <r>
    <x v="4"/>
    <x v="1"/>
    <x v="67"/>
    <x v="0"/>
    <x v="2"/>
    <s v="Cuiabá"/>
    <s v="Notebook 17"/>
    <n v="4500"/>
    <n v="6"/>
    <n v="27000"/>
    <n v="6750"/>
    <n v="0.25"/>
  </r>
  <r>
    <x v="1"/>
    <x v="1"/>
    <x v="68"/>
    <x v="0"/>
    <x v="2"/>
    <s v="Cuiabá"/>
    <s v="Monitor 20 pol"/>
    <n v="1200"/>
    <n v="4"/>
    <n v="4800"/>
    <n v="1440"/>
    <n v="0.3"/>
  </r>
  <r>
    <x v="2"/>
    <x v="1"/>
    <x v="69"/>
    <x v="0"/>
    <x v="2"/>
    <s v="Cuiabá"/>
    <s v="TV LED HD"/>
    <n v="3400"/>
    <n v="1"/>
    <n v="3400"/>
    <n v="1190"/>
    <n v="0.35"/>
  </r>
  <r>
    <x v="3"/>
    <x v="0"/>
    <x v="70"/>
    <x v="0"/>
    <x v="2"/>
    <s v="Cuiabá"/>
    <s v="Teclado Gamer"/>
    <n v="500"/>
    <n v="10"/>
    <n v="5000"/>
    <n v="1250"/>
    <n v="0.25"/>
  </r>
  <r>
    <x v="3"/>
    <x v="1"/>
    <x v="71"/>
    <x v="0"/>
    <x v="2"/>
    <s v="Cuiabá"/>
    <s v="TV LED HD"/>
    <n v="3400"/>
    <n v="8"/>
    <n v="27200"/>
    <n v="9520"/>
    <n v="0.35"/>
  </r>
  <r>
    <x v="0"/>
    <x v="1"/>
    <x v="72"/>
    <x v="0"/>
    <x v="2"/>
    <s v="Cuiabá"/>
    <s v="Desktop Basic"/>
    <n v="4600"/>
    <n v="12"/>
    <n v="55200"/>
    <n v="13800"/>
    <n v="0.25"/>
  </r>
  <r>
    <x v="3"/>
    <x v="0"/>
    <x v="73"/>
    <x v="0"/>
    <x v="2"/>
    <s v="Cuiabá"/>
    <s v="Teclado Gamer"/>
    <n v="500"/>
    <n v="10"/>
    <n v="5000"/>
    <n v="1250"/>
    <n v="0.25"/>
  </r>
  <r>
    <x v="2"/>
    <x v="1"/>
    <x v="74"/>
    <x v="0"/>
    <x v="2"/>
    <s v="Cuiabá"/>
    <s v="TV Ultra"/>
    <n v="5130"/>
    <n v="15"/>
    <n v="76950"/>
    <n v="30780"/>
    <n v="0.4"/>
  </r>
  <r>
    <x v="4"/>
    <x v="0"/>
    <x v="75"/>
    <x v="0"/>
    <x v="2"/>
    <s v="Cuiabá"/>
    <s v="Monitor 24 pol"/>
    <n v="1500"/>
    <n v="1"/>
    <n v="1500"/>
    <n v="600"/>
    <n v="0.4"/>
  </r>
  <r>
    <x v="0"/>
    <x v="1"/>
    <x v="76"/>
    <x v="0"/>
    <x v="2"/>
    <s v="Cuiabá"/>
    <s v="Notebook 15"/>
    <n v="3200"/>
    <n v="11"/>
    <n v="35200"/>
    <n v="7040"/>
    <n v="0.2"/>
  </r>
  <r>
    <x v="0"/>
    <x v="1"/>
    <x v="77"/>
    <x v="0"/>
    <x v="2"/>
    <s v="Cuiabá"/>
    <s v="Desktop Pro"/>
    <n v="5340"/>
    <n v="2"/>
    <n v="10680"/>
    <n v="3204"/>
    <n v="0.3"/>
  </r>
  <r>
    <x v="3"/>
    <x v="0"/>
    <x v="78"/>
    <x v="0"/>
    <x v="2"/>
    <s v="Cuiabá"/>
    <s v="Desktop Pro"/>
    <n v="5340"/>
    <n v="1"/>
    <n v="5340"/>
    <n v="1602"/>
    <n v="0.3"/>
  </r>
  <r>
    <x v="0"/>
    <x v="0"/>
    <x v="79"/>
    <x v="0"/>
    <x v="2"/>
    <s v="Cuiabá"/>
    <s v="Teclado Gamer"/>
    <n v="500"/>
    <n v="5"/>
    <n v="2500"/>
    <n v="625"/>
    <n v="0.25"/>
  </r>
  <r>
    <x v="0"/>
    <x v="0"/>
    <x v="80"/>
    <x v="0"/>
    <x v="2"/>
    <s v="Cuiabá"/>
    <s v="Desktop Pro"/>
    <n v="5340"/>
    <n v="12"/>
    <n v="64080"/>
    <n v="19224"/>
    <n v="0.3"/>
  </r>
  <r>
    <x v="4"/>
    <x v="1"/>
    <x v="81"/>
    <x v="0"/>
    <x v="2"/>
    <s v="Cuiabá"/>
    <s v="Monitor 20 pol"/>
    <n v="1200"/>
    <n v="8"/>
    <n v="9600"/>
    <n v="2880"/>
    <n v="0.3"/>
  </r>
  <r>
    <x v="0"/>
    <x v="0"/>
    <x v="82"/>
    <x v="0"/>
    <x v="2"/>
    <s v="Cuiabá"/>
    <s v="Notebook 20"/>
    <n v="5300"/>
    <n v="8"/>
    <n v="42400"/>
    <n v="12720"/>
    <n v="0.3"/>
  </r>
  <r>
    <x v="1"/>
    <x v="1"/>
    <x v="83"/>
    <x v="0"/>
    <x v="2"/>
    <s v="Cuiabá"/>
    <s v="Desktop Ultra"/>
    <n v="8902"/>
    <n v="11"/>
    <n v="97922"/>
    <n v="34272.699999999997"/>
    <n v="0.35"/>
  </r>
  <r>
    <x v="3"/>
    <x v="1"/>
    <x v="84"/>
    <x v="0"/>
    <x v="2"/>
    <s v="Cuiabá"/>
    <s v="Desktop Ultra"/>
    <n v="8902"/>
    <n v="12"/>
    <n v="106824"/>
    <n v="37388.399999999994"/>
    <n v="0.35"/>
  </r>
  <r>
    <x v="1"/>
    <x v="1"/>
    <x v="85"/>
    <x v="0"/>
    <x v="2"/>
    <s v="Cuiabá"/>
    <s v="Notebook 17"/>
    <n v="4500"/>
    <n v="3"/>
    <n v="13500"/>
    <n v="3375"/>
    <n v="0.25"/>
  </r>
  <r>
    <x v="0"/>
    <x v="0"/>
    <x v="0"/>
    <x v="0"/>
    <x v="2"/>
    <s v="Cuiabá"/>
    <s v="Desktop Ultra"/>
    <n v="8902"/>
    <n v="13"/>
    <n v="35608"/>
    <n v="12462.8"/>
    <n v="0.35"/>
  </r>
  <r>
    <x v="0"/>
    <x v="0"/>
    <x v="1"/>
    <x v="0"/>
    <x v="2"/>
    <s v="Cuiabá"/>
    <s v="Teclado Gamer"/>
    <n v="500"/>
    <n v="13"/>
    <n v="2000"/>
    <n v="500"/>
    <n v="0.25"/>
  </r>
  <r>
    <x v="0"/>
    <x v="1"/>
    <x v="2"/>
    <x v="0"/>
    <x v="2"/>
    <s v="Cuiabá"/>
    <s v="Monitor 20 pol"/>
    <n v="1200"/>
    <n v="13"/>
    <n v="6000"/>
    <n v="1800"/>
    <n v="0.3"/>
  </r>
  <r>
    <x v="0"/>
    <x v="1"/>
    <x v="3"/>
    <x v="0"/>
    <x v="2"/>
    <s v="Cuiabá"/>
    <s v="Teclado Gamer"/>
    <n v="500"/>
    <n v="12"/>
    <n v="6000"/>
    <n v="1500"/>
    <n v="0.25"/>
  </r>
  <r>
    <x v="1"/>
    <x v="1"/>
    <x v="4"/>
    <x v="0"/>
    <x v="2"/>
    <s v="Cuiabá"/>
    <s v="Desktop Ultra"/>
    <n v="8902"/>
    <n v="9"/>
    <n v="80118"/>
    <n v="28041.3"/>
    <n v="0.35"/>
  </r>
  <r>
    <x v="0"/>
    <x v="0"/>
    <x v="5"/>
    <x v="0"/>
    <x v="2"/>
    <s v="Cuiabá"/>
    <s v="TV Ultra"/>
    <n v="5130"/>
    <n v="2"/>
    <n v="10260"/>
    <n v="4104"/>
    <n v="0.4"/>
  </r>
  <r>
    <x v="0"/>
    <x v="1"/>
    <x v="6"/>
    <x v="0"/>
    <x v="2"/>
    <s v="Cuiabá"/>
    <s v="Desktop Ultra"/>
    <n v="8902"/>
    <n v="6"/>
    <n v="53412"/>
    <n v="18694.199999999997"/>
    <n v="0.35"/>
  </r>
  <r>
    <x v="2"/>
    <x v="1"/>
    <x v="7"/>
    <x v="0"/>
    <x v="2"/>
    <s v="Cuiabá"/>
    <s v="Teclado"/>
    <n v="300"/>
    <n v="1"/>
    <n v="300"/>
    <n v="45"/>
    <n v="0.15"/>
  </r>
  <r>
    <x v="1"/>
    <x v="0"/>
    <x v="8"/>
    <x v="0"/>
    <x v="2"/>
    <s v="Cuiabá"/>
    <s v="Monitor 27 pol"/>
    <n v="1700"/>
    <n v="10"/>
    <n v="17000"/>
    <n v="8500"/>
    <n v="0.5"/>
  </r>
  <r>
    <x v="3"/>
    <x v="0"/>
    <x v="9"/>
    <x v="0"/>
    <x v="2"/>
    <s v="Cuiabá"/>
    <s v="Monitor 24 pol"/>
    <n v="1500"/>
    <n v="3"/>
    <n v="4500"/>
    <n v="1800"/>
    <n v="0.4"/>
  </r>
  <r>
    <x v="1"/>
    <x v="1"/>
    <x v="10"/>
    <x v="0"/>
    <x v="2"/>
    <s v="Cuiabá"/>
    <s v="Desktop Pro"/>
    <n v="5340"/>
    <n v="12"/>
    <n v="64080"/>
    <n v="19224"/>
    <n v="0.3"/>
  </r>
  <r>
    <x v="0"/>
    <x v="1"/>
    <x v="11"/>
    <x v="0"/>
    <x v="2"/>
    <s v="Cuiabá"/>
    <s v="Desktop Ultra"/>
    <n v="8902"/>
    <n v="2"/>
    <n v="17804"/>
    <n v="6231.4"/>
    <n v="0.35"/>
  </r>
  <r>
    <x v="0"/>
    <x v="1"/>
    <x v="12"/>
    <x v="0"/>
    <x v="2"/>
    <s v="Cuiabá"/>
    <s v="TV Ultra"/>
    <n v="5130"/>
    <n v="8"/>
    <n v="41040"/>
    <n v="16416"/>
    <n v="0.4"/>
  </r>
  <r>
    <x v="3"/>
    <x v="1"/>
    <x v="13"/>
    <x v="0"/>
    <x v="2"/>
    <s v="Cuiabá"/>
    <s v="Desktop Ultra"/>
    <n v="8902"/>
    <n v="3"/>
    <n v="26706"/>
    <n v="9347.0999999999985"/>
    <n v="0.35"/>
  </r>
  <r>
    <x v="1"/>
    <x v="0"/>
    <x v="14"/>
    <x v="0"/>
    <x v="2"/>
    <s v="Cuiabá"/>
    <s v="TV LED HD"/>
    <n v="3400"/>
    <n v="8"/>
    <n v="27200"/>
    <n v="9520"/>
    <n v="0.35"/>
  </r>
  <r>
    <x v="1"/>
    <x v="1"/>
    <x v="15"/>
    <x v="0"/>
    <x v="2"/>
    <s v="Cuiabá"/>
    <s v="Notebook 20"/>
    <n v="5300"/>
    <n v="10"/>
    <n v="53000"/>
    <n v="15900"/>
    <n v="0.3"/>
  </r>
  <r>
    <x v="0"/>
    <x v="0"/>
    <x v="16"/>
    <x v="0"/>
    <x v="2"/>
    <s v="Cuiabá"/>
    <s v="Desktop Ultra"/>
    <n v="8902"/>
    <n v="11"/>
    <n v="97922"/>
    <n v="34272.699999999997"/>
    <n v="0.35"/>
  </r>
  <r>
    <x v="0"/>
    <x v="1"/>
    <x v="17"/>
    <x v="0"/>
    <x v="2"/>
    <s v="Cuiabá"/>
    <s v="TV Ultra"/>
    <n v="5130"/>
    <n v="2"/>
    <n v="10260"/>
    <n v="4104"/>
    <n v="0.4"/>
  </r>
  <r>
    <x v="2"/>
    <x v="0"/>
    <x v="18"/>
    <x v="0"/>
    <x v="2"/>
    <s v="Cuiabá"/>
    <s v="Teclado"/>
    <n v="300"/>
    <n v="11"/>
    <n v="3300"/>
    <n v="495"/>
    <n v="0.15"/>
  </r>
  <r>
    <x v="3"/>
    <x v="1"/>
    <x v="19"/>
    <x v="0"/>
    <x v="2"/>
    <s v="Cuiabá"/>
    <s v="Notebook 15"/>
    <n v="3200"/>
    <n v="5"/>
    <n v="16000"/>
    <n v="3200"/>
    <n v="0.2"/>
  </r>
  <r>
    <x v="0"/>
    <x v="1"/>
    <x v="20"/>
    <x v="0"/>
    <x v="2"/>
    <s v="Cuiabá"/>
    <s v="Desktop Ultra"/>
    <n v="8902"/>
    <n v="2"/>
    <n v="17804"/>
    <n v="6231.4"/>
    <n v="0.35"/>
  </r>
  <r>
    <x v="1"/>
    <x v="1"/>
    <x v="21"/>
    <x v="0"/>
    <x v="2"/>
    <s v="Cuiabá"/>
    <s v="Teclado"/>
    <n v="300"/>
    <n v="10"/>
    <n v="3000"/>
    <n v="450"/>
    <n v="0.15"/>
  </r>
  <r>
    <x v="2"/>
    <x v="0"/>
    <x v="22"/>
    <x v="0"/>
    <x v="2"/>
    <s v="Cuiabá"/>
    <s v="Notebook 15"/>
    <n v="3200"/>
    <n v="12"/>
    <n v="38400"/>
    <n v="7680"/>
    <n v="0.2"/>
  </r>
  <r>
    <x v="0"/>
    <x v="1"/>
    <x v="23"/>
    <x v="0"/>
    <x v="2"/>
    <s v="Cuiabá"/>
    <s v="Desktop Basic"/>
    <n v="4600"/>
    <n v="7"/>
    <n v="32200"/>
    <n v="8050"/>
    <n v="0.25"/>
  </r>
  <r>
    <x v="2"/>
    <x v="0"/>
    <x v="24"/>
    <x v="0"/>
    <x v="2"/>
    <s v="Cuiabá"/>
    <s v="Monitor 20 pol"/>
    <n v="1200"/>
    <n v="9"/>
    <n v="10800"/>
    <n v="3240"/>
    <n v="0.3"/>
  </r>
  <r>
    <x v="3"/>
    <x v="0"/>
    <x v="25"/>
    <x v="0"/>
    <x v="3"/>
    <s v="Campo Grande"/>
    <s v="Desktop Basic"/>
    <n v="4600"/>
    <n v="11"/>
    <n v="50600"/>
    <n v="12650"/>
    <n v="0.25"/>
  </r>
  <r>
    <x v="4"/>
    <x v="1"/>
    <x v="26"/>
    <x v="0"/>
    <x v="3"/>
    <s v="Campo Grande"/>
    <s v="Desktop Pro"/>
    <n v="5340"/>
    <n v="9"/>
    <n v="48060"/>
    <n v="14418"/>
    <n v="0.3"/>
  </r>
  <r>
    <x v="0"/>
    <x v="1"/>
    <x v="27"/>
    <x v="0"/>
    <x v="3"/>
    <s v="Campo Grande"/>
    <s v="Notebook 20"/>
    <n v="5300"/>
    <n v="5"/>
    <n v="26500"/>
    <n v="7950"/>
    <n v="0.3"/>
  </r>
  <r>
    <x v="0"/>
    <x v="1"/>
    <x v="28"/>
    <x v="0"/>
    <x v="3"/>
    <s v="Campo Grande"/>
    <s v="Monitor 24 pol"/>
    <n v="1500"/>
    <n v="3"/>
    <n v="4500"/>
    <n v="1800"/>
    <n v="0.4"/>
  </r>
  <r>
    <x v="1"/>
    <x v="1"/>
    <x v="28"/>
    <x v="0"/>
    <x v="3"/>
    <s v="Campo Grande"/>
    <s v="Notebook 15"/>
    <n v="3200"/>
    <n v="10"/>
    <n v="32000"/>
    <n v="6400"/>
    <n v="0.2"/>
  </r>
  <r>
    <x v="0"/>
    <x v="0"/>
    <x v="29"/>
    <x v="0"/>
    <x v="3"/>
    <s v="Campo Grande"/>
    <s v="Monitor 24 pol"/>
    <n v="1500"/>
    <n v="8"/>
    <n v="12000"/>
    <n v="4800"/>
    <n v="0.4"/>
  </r>
  <r>
    <x v="2"/>
    <x v="0"/>
    <x v="30"/>
    <x v="0"/>
    <x v="3"/>
    <s v="Campo Grande"/>
    <s v="Teclado Gamer"/>
    <n v="500"/>
    <n v="12"/>
    <n v="6000"/>
    <n v="1500"/>
    <n v="0.25"/>
  </r>
  <r>
    <x v="0"/>
    <x v="1"/>
    <x v="31"/>
    <x v="0"/>
    <x v="3"/>
    <s v="Campo Grande"/>
    <s v="Teclado"/>
    <n v="300"/>
    <n v="8"/>
    <n v="2400"/>
    <n v="360"/>
    <n v="0.15"/>
  </r>
  <r>
    <x v="3"/>
    <x v="0"/>
    <x v="32"/>
    <x v="0"/>
    <x v="3"/>
    <s v="Campo Grande"/>
    <s v="Monitor 27 pol"/>
    <n v="1700"/>
    <n v="10"/>
    <n v="17000"/>
    <n v="8500"/>
    <n v="0.5"/>
  </r>
  <r>
    <x v="0"/>
    <x v="1"/>
    <x v="33"/>
    <x v="0"/>
    <x v="3"/>
    <s v="Campo Grande"/>
    <s v="TV LED HD"/>
    <n v="3400"/>
    <n v="6"/>
    <n v="20400"/>
    <n v="7140"/>
    <n v="0.35"/>
  </r>
  <r>
    <x v="0"/>
    <x v="1"/>
    <x v="34"/>
    <x v="0"/>
    <x v="3"/>
    <s v="Campo Grande"/>
    <s v="Teclado"/>
    <n v="300"/>
    <n v="4"/>
    <n v="1200"/>
    <n v="180"/>
    <n v="0.15"/>
  </r>
  <r>
    <x v="0"/>
    <x v="1"/>
    <x v="35"/>
    <x v="0"/>
    <x v="3"/>
    <s v="Campo Grande"/>
    <s v="Teclado Gamer"/>
    <n v="500"/>
    <n v="9"/>
    <n v="4500"/>
    <n v="1125"/>
    <n v="0.25"/>
  </r>
  <r>
    <x v="3"/>
    <x v="1"/>
    <x v="36"/>
    <x v="0"/>
    <x v="3"/>
    <s v="Campo Grande"/>
    <s v="Notebook 15"/>
    <n v="3200"/>
    <n v="5"/>
    <n v="16000"/>
    <n v="3200"/>
    <n v="0.2"/>
  </r>
  <r>
    <x v="0"/>
    <x v="1"/>
    <x v="37"/>
    <x v="0"/>
    <x v="3"/>
    <s v="Campo Grande"/>
    <s v="Teclado Gamer"/>
    <n v="500"/>
    <n v="1"/>
    <n v="500"/>
    <n v="125"/>
    <n v="0.25"/>
  </r>
  <r>
    <x v="3"/>
    <x v="1"/>
    <x v="38"/>
    <x v="0"/>
    <x v="3"/>
    <s v="Campo Grande"/>
    <s v="Monitor 27 pol"/>
    <n v="1700"/>
    <n v="6"/>
    <n v="10200"/>
    <n v="5100"/>
    <n v="0.5"/>
  </r>
  <r>
    <x v="0"/>
    <x v="1"/>
    <x v="39"/>
    <x v="0"/>
    <x v="3"/>
    <s v="Campo Grande"/>
    <s v="Desktop Ultra"/>
    <n v="8902"/>
    <n v="4"/>
    <n v="35608"/>
    <n v="12462.8"/>
    <n v="0.35"/>
  </r>
  <r>
    <x v="1"/>
    <x v="1"/>
    <x v="40"/>
    <x v="0"/>
    <x v="3"/>
    <s v="Campo Grande"/>
    <s v="Desktop Pro"/>
    <n v="5340"/>
    <n v="1"/>
    <n v="5340"/>
    <n v="1602"/>
    <n v="0.3"/>
  </r>
  <r>
    <x v="0"/>
    <x v="1"/>
    <x v="41"/>
    <x v="0"/>
    <x v="3"/>
    <s v="Campo Grande"/>
    <s v="Desktop Ultra"/>
    <n v="8902"/>
    <n v="8"/>
    <n v="71216"/>
    <n v="24925.599999999999"/>
    <n v="0.35"/>
  </r>
  <r>
    <x v="3"/>
    <x v="0"/>
    <x v="42"/>
    <x v="0"/>
    <x v="3"/>
    <s v="Campo Grande"/>
    <s v="Teclado Gamer"/>
    <n v="500"/>
    <n v="5"/>
    <n v="2500"/>
    <n v="625"/>
    <n v="0.25"/>
  </r>
  <r>
    <x v="4"/>
    <x v="1"/>
    <x v="43"/>
    <x v="0"/>
    <x v="3"/>
    <s v="Campo Grande"/>
    <s v="Monitor 20 pol"/>
    <n v="1200"/>
    <n v="2"/>
    <n v="2400"/>
    <n v="720"/>
    <n v="0.3"/>
  </r>
  <r>
    <x v="2"/>
    <x v="0"/>
    <x v="44"/>
    <x v="0"/>
    <x v="3"/>
    <s v="Campo Grande"/>
    <s v="Notebook 17"/>
    <n v="4500"/>
    <n v="5"/>
    <n v="22500"/>
    <n v="5625"/>
    <n v="0.25"/>
  </r>
  <r>
    <x v="0"/>
    <x v="1"/>
    <x v="45"/>
    <x v="0"/>
    <x v="3"/>
    <s v="Campo Grande"/>
    <s v="Desktop Ultra"/>
    <n v="8902"/>
    <n v="8"/>
    <n v="71216"/>
    <n v="24925.599999999999"/>
    <n v="0.35"/>
  </r>
  <r>
    <x v="4"/>
    <x v="1"/>
    <x v="46"/>
    <x v="0"/>
    <x v="3"/>
    <s v="Campo Grande"/>
    <s v="Notebook 20"/>
    <n v="5300"/>
    <n v="1"/>
    <n v="5300"/>
    <n v="1590"/>
    <n v="0.3"/>
  </r>
  <r>
    <x v="2"/>
    <x v="1"/>
    <x v="47"/>
    <x v="0"/>
    <x v="3"/>
    <s v="Campo Grande"/>
    <s v="Notebook 20"/>
    <n v="5300"/>
    <n v="1"/>
    <n v="5300"/>
    <n v="1590"/>
    <n v="0.3"/>
  </r>
  <r>
    <x v="0"/>
    <x v="1"/>
    <x v="48"/>
    <x v="0"/>
    <x v="3"/>
    <s v="Campo Grande"/>
    <s v="Desktop Basic"/>
    <n v="4600"/>
    <n v="8"/>
    <n v="36800"/>
    <n v="9200"/>
    <n v="0.25"/>
  </r>
  <r>
    <x v="1"/>
    <x v="0"/>
    <x v="49"/>
    <x v="0"/>
    <x v="3"/>
    <s v="Campo Grande"/>
    <s v="Notebook 15"/>
    <n v="3200"/>
    <n v="6"/>
    <n v="19200"/>
    <n v="3840"/>
    <n v="0.2"/>
  </r>
  <r>
    <x v="0"/>
    <x v="0"/>
    <x v="50"/>
    <x v="0"/>
    <x v="3"/>
    <s v="Campo Grande"/>
    <s v="TV Ultra"/>
    <n v="5130"/>
    <n v="5"/>
    <n v="25650"/>
    <n v="10260"/>
    <n v="0.4"/>
  </r>
  <r>
    <x v="1"/>
    <x v="1"/>
    <x v="51"/>
    <x v="0"/>
    <x v="3"/>
    <s v="Campo Grande"/>
    <s v="Notebook 17"/>
    <n v="4500"/>
    <n v="11"/>
    <n v="49500"/>
    <n v="12375"/>
    <n v="0.25"/>
  </r>
  <r>
    <x v="4"/>
    <x v="1"/>
    <x v="52"/>
    <x v="0"/>
    <x v="3"/>
    <s v="Campo Grande"/>
    <s v="Teclado"/>
    <n v="300"/>
    <n v="4"/>
    <n v="1200"/>
    <n v="180"/>
    <n v="0.15"/>
  </r>
  <r>
    <x v="0"/>
    <x v="0"/>
    <x v="53"/>
    <x v="0"/>
    <x v="3"/>
    <s v="Campo Grande"/>
    <s v="Desktop Ultra"/>
    <n v="8902"/>
    <n v="3"/>
    <n v="26706"/>
    <n v="9347.0999999999985"/>
    <n v="0.35"/>
  </r>
  <r>
    <x v="0"/>
    <x v="0"/>
    <x v="54"/>
    <x v="0"/>
    <x v="3"/>
    <s v="Campo Grande"/>
    <s v="Desktop Basic"/>
    <n v="4600"/>
    <n v="12"/>
    <n v="55200"/>
    <n v="13800"/>
    <n v="0.25"/>
  </r>
  <r>
    <x v="0"/>
    <x v="0"/>
    <x v="55"/>
    <x v="0"/>
    <x v="3"/>
    <s v="Campo Grande"/>
    <s v="TV LED HD"/>
    <n v="3400"/>
    <n v="1"/>
    <n v="3400"/>
    <n v="1190"/>
    <n v="0.35"/>
  </r>
  <r>
    <x v="4"/>
    <x v="1"/>
    <x v="56"/>
    <x v="0"/>
    <x v="3"/>
    <s v="Campo Grande"/>
    <s v="Desktop Pro"/>
    <n v="5340"/>
    <n v="8"/>
    <n v="42720"/>
    <n v="12816"/>
    <n v="0.3"/>
  </r>
  <r>
    <x v="0"/>
    <x v="0"/>
    <x v="57"/>
    <x v="0"/>
    <x v="3"/>
    <s v="Campo Grande"/>
    <s v="Monitor 27 pol"/>
    <n v="1700"/>
    <n v="12"/>
    <n v="20400"/>
    <n v="10200"/>
    <n v="0.5"/>
  </r>
  <r>
    <x v="3"/>
    <x v="0"/>
    <x v="58"/>
    <x v="0"/>
    <x v="3"/>
    <s v="Campo Grande"/>
    <s v="Notebook 15"/>
    <n v="3200"/>
    <n v="12"/>
    <n v="38400"/>
    <n v="7680"/>
    <n v="0.2"/>
  </r>
  <r>
    <x v="3"/>
    <x v="1"/>
    <x v="59"/>
    <x v="0"/>
    <x v="3"/>
    <s v="Campo Grande"/>
    <s v="Teclado Gamer"/>
    <n v="500"/>
    <n v="10"/>
    <n v="5000"/>
    <n v="1250"/>
    <n v="0.25"/>
  </r>
  <r>
    <x v="3"/>
    <x v="1"/>
    <x v="60"/>
    <x v="0"/>
    <x v="3"/>
    <s v="Campo Grande"/>
    <s v="Notebook 20"/>
    <n v="5300"/>
    <n v="10"/>
    <n v="53000"/>
    <n v="15900"/>
    <n v="0.3"/>
  </r>
  <r>
    <x v="0"/>
    <x v="1"/>
    <x v="61"/>
    <x v="0"/>
    <x v="3"/>
    <s v="Campo Grande"/>
    <s v="Notebook 15"/>
    <n v="3200"/>
    <n v="7"/>
    <n v="22400"/>
    <n v="4480"/>
    <n v="0.2"/>
  </r>
  <r>
    <x v="4"/>
    <x v="0"/>
    <x v="62"/>
    <x v="0"/>
    <x v="3"/>
    <s v="Campo Grande"/>
    <s v="Teclado Gamer"/>
    <n v="500"/>
    <n v="15"/>
    <n v="7500"/>
    <n v="1875"/>
    <n v="0.25"/>
  </r>
  <r>
    <x v="3"/>
    <x v="0"/>
    <x v="63"/>
    <x v="0"/>
    <x v="3"/>
    <s v="Campo Grande"/>
    <s v="Notebook 15"/>
    <n v="3200"/>
    <n v="10"/>
    <n v="32000"/>
    <n v="6400"/>
    <n v="0.2"/>
  </r>
  <r>
    <x v="0"/>
    <x v="1"/>
    <x v="64"/>
    <x v="0"/>
    <x v="3"/>
    <s v="Campo Grande"/>
    <s v="Notebook 17"/>
    <n v="4500"/>
    <n v="8"/>
    <n v="36000"/>
    <n v="9000"/>
    <n v="0.25"/>
  </r>
  <r>
    <x v="3"/>
    <x v="1"/>
    <x v="65"/>
    <x v="0"/>
    <x v="3"/>
    <s v="Campo Grande"/>
    <s v="Notebook 17"/>
    <n v="4500"/>
    <n v="4"/>
    <n v="18000"/>
    <n v="4500"/>
    <n v="0.25"/>
  </r>
  <r>
    <x v="1"/>
    <x v="1"/>
    <x v="66"/>
    <x v="0"/>
    <x v="3"/>
    <s v="Campo Grande"/>
    <s v="Notebook 17"/>
    <n v="4500"/>
    <n v="5"/>
    <n v="22500"/>
    <n v="5625"/>
    <n v="0.25"/>
  </r>
  <r>
    <x v="4"/>
    <x v="1"/>
    <x v="67"/>
    <x v="0"/>
    <x v="3"/>
    <s v="Campo Grande"/>
    <s v="Notebook 17"/>
    <n v="4500"/>
    <n v="6"/>
    <n v="27000"/>
    <n v="6750"/>
    <n v="0.25"/>
  </r>
  <r>
    <x v="1"/>
    <x v="1"/>
    <x v="68"/>
    <x v="0"/>
    <x v="3"/>
    <s v="Campo Grande"/>
    <s v="Monitor 20 pol"/>
    <n v="1200"/>
    <n v="4"/>
    <n v="4800"/>
    <n v="1440"/>
    <n v="0.3"/>
  </r>
  <r>
    <x v="2"/>
    <x v="1"/>
    <x v="69"/>
    <x v="0"/>
    <x v="3"/>
    <s v="Campo Grande"/>
    <s v="TV LED HD"/>
    <n v="3400"/>
    <n v="10"/>
    <n v="3400"/>
    <n v="1190"/>
    <n v="0.35"/>
  </r>
  <r>
    <x v="3"/>
    <x v="0"/>
    <x v="70"/>
    <x v="0"/>
    <x v="3"/>
    <s v="Campo Grande"/>
    <s v="Teclado Gamer"/>
    <n v="500"/>
    <n v="10"/>
    <n v="5000"/>
    <n v="1250"/>
    <n v="0.25"/>
  </r>
  <r>
    <x v="3"/>
    <x v="1"/>
    <x v="71"/>
    <x v="0"/>
    <x v="3"/>
    <s v="Campo Grande"/>
    <s v="TV LED HD"/>
    <n v="3400"/>
    <n v="8"/>
    <n v="27200"/>
    <n v="9520"/>
    <n v="0.35"/>
  </r>
  <r>
    <x v="0"/>
    <x v="1"/>
    <x v="72"/>
    <x v="0"/>
    <x v="3"/>
    <s v="Campo Grande"/>
    <s v="Desktop Basic"/>
    <n v="4600"/>
    <n v="12"/>
    <n v="55200"/>
    <n v="13800"/>
    <n v="0.25"/>
  </r>
  <r>
    <x v="3"/>
    <x v="0"/>
    <x v="73"/>
    <x v="0"/>
    <x v="3"/>
    <s v="Campo Grande"/>
    <s v="Teclado Gamer"/>
    <n v="500"/>
    <n v="10"/>
    <n v="5000"/>
    <n v="1250"/>
    <n v="0.25"/>
  </r>
  <r>
    <x v="2"/>
    <x v="1"/>
    <x v="74"/>
    <x v="0"/>
    <x v="3"/>
    <s v="Campo Grande"/>
    <s v="TV Ultra"/>
    <n v="5130"/>
    <n v="15"/>
    <n v="76950"/>
    <n v="30780"/>
    <n v="0.4"/>
  </r>
  <r>
    <x v="4"/>
    <x v="0"/>
    <x v="75"/>
    <x v="0"/>
    <x v="3"/>
    <s v="Campo Grande"/>
    <s v="Monitor 24 pol"/>
    <n v="1500"/>
    <n v="1"/>
    <n v="1500"/>
    <n v="600"/>
    <n v="0.4"/>
  </r>
  <r>
    <x v="0"/>
    <x v="1"/>
    <x v="76"/>
    <x v="0"/>
    <x v="3"/>
    <s v="Campo Grande"/>
    <s v="Notebook 15"/>
    <n v="3200"/>
    <n v="20"/>
    <n v="35200"/>
    <n v="7040"/>
    <n v="0.2"/>
  </r>
  <r>
    <x v="0"/>
    <x v="1"/>
    <x v="77"/>
    <x v="0"/>
    <x v="3"/>
    <s v="Campo Grande"/>
    <s v="Desktop Pro"/>
    <n v="5340"/>
    <n v="20"/>
    <n v="10680"/>
    <n v="3204"/>
    <n v="0.3"/>
  </r>
  <r>
    <x v="3"/>
    <x v="0"/>
    <x v="78"/>
    <x v="0"/>
    <x v="3"/>
    <s v="Campo Grande"/>
    <s v="Desktop Pro"/>
    <n v="5340"/>
    <n v="1"/>
    <n v="5340"/>
    <n v="1602"/>
    <n v="0.3"/>
  </r>
  <r>
    <x v="0"/>
    <x v="0"/>
    <x v="79"/>
    <x v="0"/>
    <x v="3"/>
    <s v="Campo Grande"/>
    <s v="Teclado Gamer"/>
    <n v="500"/>
    <n v="5"/>
    <n v="2500"/>
    <n v="625"/>
    <n v="0.25"/>
  </r>
  <r>
    <x v="0"/>
    <x v="0"/>
    <x v="80"/>
    <x v="0"/>
    <x v="3"/>
    <s v="Campo Grande"/>
    <s v="Desktop Pro"/>
    <n v="5340"/>
    <n v="12"/>
    <n v="64080"/>
    <n v="19224"/>
    <n v="0.3"/>
  </r>
  <r>
    <x v="4"/>
    <x v="1"/>
    <x v="81"/>
    <x v="0"/>
    <x v="3"/>
    <s v="Campo Grande"/>
    <s v="Monitor 20 pol"/>
    <n v="1200"/>
    <n v="8"/>
    <n v="9600"/>
    <n v="2880"/>
    <n v="0.3"/>
  </r>
  <r>
    <x v="0"/>
    <x v="0"/>
    <x v="82"/>
    <x v="0"/>
    <x v="3"/>
    <s v="Campo Grande"/>
    <s v="Notebook 20"/>
    <n v="5300"/>
    <n v="20"/>
    <n v="42400"/>
    <n v="12720"/>
    <n v="0.3"/>
  </r>
  <r>
    <x v="1"/>
    <x v="1"/>
    <x v="83"/>
    <x v="0"/>
    <x v="3"/>
    <s v="Campo Grande"/>
    <s v="Desktop Ultra"/>
    <n v="8902"/>
    <n v="20"/>
    <n v="97922"/>
    <n v="34272.699999999997"/>
    <n v="0.35"/>
  </r>
  <r>
    <x v="3"/>
    <x v="1"/>
    <x v="84"/>
    <x v="0"/>
    <x v="3"/>
    <s v="Campo Grande"/>
    <s v="Desktop Ultra"/>
    <n v="8902"/>
    <n v="12"/>
    <n v="106824"/>
    <n v="37388.399999999994"/>
    <n v="0.35"/>
  </r>
  <r>
    <x v="1"/>
    <x v="1"/>
    <x v="85"/>
    <x v="0"/>
    <x v="3"/>
    <s v="Campo Grande"/>
    <s v="Notebook 17"/>
    <n v="4500"/>
    <n v="3"/>
    <n v="13500"/>
    <n v="3375"/>
    <n v="0.25"/>
  </r>
  <r>
    <x v="1"/>
    <x v="1"/>
    <x v="28"/>
    <x v="1"/>
    <x v="4"/>
    <s v="Salvador"/>
    <s v="Notebook 20"/>
    <n v="5300"/>
    <n v="9"/>
    <n v="47700"/>
    <n v="14310"/>
    <n v="0.3"/>
  </r>
  <r>
    <x v="3"/>
    <x v="1"/>
    <x v="29"/>
    <x v="1"/>
    <x v="4"/>
    <s v="Salvador"/>
    <s v="Monitor 20 pol"/>
    <n v="1200"/>
    <n v="3"/>
    <n v="3600"/>
    <n v="1080"/>
    <n v="0.3"/>
  </r>
  <r>
    <x v="0"/>
    <x v="1"/>
    <x v="30"/>
    <x v="1"/>
    <x v="4"/>
    <s v="Salvador"/>
    <s v="Teclado"/>
    <n v="300"/>
    <n v="6"/>
    <n v="1800"/>
    <n v="270"/>
    <n v="0.15"/>
  </r>
  <r>
    <x v="0"/>
    <x v="0"/>
    <x v="31"/>
    <x v="1"/>
    <x v="4"/>
    <s v="Salvador"/>
    <s v="Notebook 17"/>
    <n v="4500"/>
    <n v="6"/>
    <n v="27000"/>
    <n v="6750"/>
    <n v="0.25"/>
  </r>
  <r>
    <x v="0"/>
    <x v="0"/>
    <x v="32"/>
    <x v="1"/>
    <x v="4"/>
    <s v="Salvador"/>
    <s v="Monitor 24 pol"/>
    <n v="1500"/>
    <n v="5"/>
    <n v="7500"/>
    <n v="3000"/>
    <n v="0.4"/>
  </r>
  <r>
    <x v="0"/>
    <x v="0"/>
    <x v="33"/>
    <x v="1"/>
    <x v="4"/>
    <s v="Salvador"/>
    <s v="Notebook 17"/>
    <n v="4500"/>
    <n v="7"/>
    <n v="31500"/>
    <n v="7875"/>
    <n v="0.25"/>
  </r>
  <r>
    <x v="0"/>
    <x v="1"/>
    <x v="34"/>
    <x v="1"/>
    <x v="4"/>
    <s v="Salvador"/>
    <s v="Notebook 15"/>
    <n v="3200"/>
    <n v="7"/>
    <n v="22400"/>
    <n v="4480"/>
    <n v="0.2"/>
  </r>
  <r>
    <x v="0"/>
    <x v="1"/>
    <x v="35"/>
    <x v="1"/>
    <x v="4"/>
    <s v="Salvador"/>
    <s v="Monitor 24 pol"/>
    <n v="1500"/>
    <n v="9"/>
    <n v="13500"/>
    <n v="5400"/>
    <n v="0.4"/>
  </r>
  <r>
    <x v="3"/>
    <x v="1"/>
    <x v="36"/>
    <x v="1"/>
    <x v="4"/>
    <s v="Salvador"/>
    <s v="Teclado Gamer"/>
    <n v="500"/>
    <n v="2"/>
    <n v="1000"/>
    <n v="250"/>
    <n v="0.25"/>
  </r>
  <r>
    <x v="0"/>
    <x v="0"/>
    <x v="37"/>
    <x v="1"/>
    <x v="4"/>
    <s v="Salvador"/>
    <s v="Teclado Gamer"/>
    <n v="500"/>
    <n v="9"/>
    <n v="4500"/>
    <n v="1125"/>
    <n v="0.25"/>
  </r>
  <r>
    <x v="0"/>
    <x v="1"/>
    <x v="38"/>
    <x v="1"/>
    <x v="4"/>
    <s v="Salvador"/>
    <s v="Notebook 20"/>
    <n v="5300"/>
    <n v="4"/>
    <n v="21200"/>
    <n v="6360"/>
    <n v="0.3"/>
  </r>
  <r>
    <x v="3"/>
    <x v="1"/>
    <x v="39"/>
    <x v="1"/>
    <x v="4"/>
    <s v="Salvador"/>
    <s v="Desktop Basic"/>
    <n v="4600"/>
    <n v="5"/>
    <n v="23000"/>
    <n v="5750"/>
    <n v="0.25"/>
  </r>
  <r>
    <x v="3"/>
    <x v="1"/>
    <x v="40"/>
    <x v="1"/>
    <x v="4"/>
    <s v="Salvador"/>
    <s v="Desktop Basic"/>
    <n v="4600"/>
    <n v="11"/>
    <n v="50600"/>
    <n v="12650"/>
    <n v="0.25"/>
  </r>
  <r>
    <x v="0"/>
    <x v="1"/>
    <x v="41"/>
    <x v="1"/>
    <x v="4"/>
    <s v="Salvador"/>
    <s v="Monitor 20 pol"/>
    <n v="1200"/>
    <n v="6"/>
    <n v="7200"/>
    <n v="2160"/>
    <n v="0.3"/>
  </r>
  <r>
    <x v="0"/>
    <x v="0"/>
    <x v="42"/>
    <x v="1"/>
    <x v="4"/>
    <s v="Salvador"/>
    <s v="Notebook 15"/>
    <n v="3200"/>
    <n v="1"/>
    <n v="3200"/>
    <n v="640"/>
    <n v="0.2"/>
  </r>
  <r>
    <x v="0"/>
    <x v="0"/>
    <x v="43"/>
    <x v="1"/>
    <x v="4"/>
    <s v="Salvador"/>
    <s v="Notebook 20"/>
    <n v="5300"/>
    <n v="12"/>
    <n v="63600"/>
    <n v="19080"/>
    <n v="0.3"/>
  </r>
  <r>
    <x v="3"/>
    <x v="1"/>
    <x v="44"/>
    <x v="1"/>
    <x v="4"/>
    <s v="Salvador"/>
    <s v="Teclado Gamer"/>
    <n v="500"/>
    <n v="5"/>
    <n v="2500"/>
    <n v="625"/>
    <n v="0.25"/>
  </r>
  <r>
    <x v="4"/>
    <x v="1"/>
    <x v="45"/>
    <x v="1"/>
    <x v="4"/>
    <s v="Salvador"/>
    <s v="TV Ultra"/>
    <n v="5130"/>
    <n v="7"/>
    <n v="35910"/>
    <n v="14364"/>
    <n v="0.4"/>
  </r>
  <r>
    <x v="0"/>
    <x v="0"/>
    <x v="46"/>
    <x v="1"/>
    <x v="4"/>
    <s v="Salvador"/>
    <s v="Monitor 24 pol"/>
    <n v="1500"/>
    <n v="5"/>
    <n v="7500"/>
    <n v="3000"/>
    <n v="0.4"/>
  </r>
  <r>
    <x v="3"/>
    <x v="1"/>
    <x v="47"/>
    <x v="1"/>
    <x v="4"/>
    <s v="Salvador"/>
    <s v="Notebook 20"/>
    <n v="5300"/>
    <n v="10"/>
    <n v="53000"/>
    <n v="15900"/>
    <n v="0.3"/>
  </r>
  <r>
    <x v="0"/>
    <x v="1"/>
    <x v="48"/>
    <x v="1"/>
    <x v="4"/>
    <s v="Salvador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4"/>
    <s v="Salvador"/>
    <s v="Teclado Gamer"/>
    <n v="500"/>
    <n v="5"/>
    <n v="2500"/>
    <n v="625"/>
    <n v="0.25"/>
  </r>
  <r>
    <x v="0"/>
    <x v="1"/>
    <x v="51"/>
    <x v="1"/>
    <x v="4"/>
    <s v="Salvador"/>
    <s v="Desktop Ultra"/>
    <n v="8902"/>
    <n v="11"/>
    <n v="97922"/>
    <n v="34272.699999999997"/>
    <n v="0.35"/>
  </r>
  <r>
    <x v="2"/>
    <x v="1"/>
    <x v="52"/>
    <x v="1"/>
    <x v="4"/>
    <s v="Salvador"/>
    <s v="Desktop Pro"/>
    <n v="5340"/>
    <n v="5"/>
    <n v="26700"/>
    <n v="8010"/>
    <n v="0.3"/>
  </r>
  <r>
    <x v="2"/>
    <x v="0"/>
    <x v="53"/>
    <x v="1"/>
    <x v="4"/>
    <s v="Salvador"/>
    <s v="Teclado"/>
    <n v="300"/>
    <n v="3"/>
    <n v="900"/>
    <n v="135"/>
    <n v="0.15"/>
  </r>
  <r>
    <x v="0"/>
    <x v="0"/>
    <x v="54"/>
    <x v="1"/>
    <x v="4"/>
    <s v="Salvador"/>
    <s v="Notebook 15"/>
    <n v="3200"/>
    <n v="3"/>
    <n v="9600"/>
    <n v="1920"/>
    <n v="0.2"/>
  </r>
  <r>
    <x v="4"/>
    <x v="1"/>
    <x v="55"/>
    <x v="1"/>
    <x v="4"/>
    <s v="Salvador"/>
    <s v="Notebook 20"/>
    <n v="5300"/>
    <n v="1"/>
    <n v="5300"/>
    <n v="1590"/>
    <n v="0.3"/>
  </r>
  <r>
    <x v="3"/>
    <x v="0"/>
    <x v="56"/>
    <x v="1"/>
    <x v="4"/>
    <s v="Salvador"/>
    <s v="TV LED HD"/>
    <n v="3400"/>
    <n v="1"/>
    <n v="3400"/>
    <n v="1190"/>
    <n v="0.35"/>
  </r>
  <r>
    <x v="0"/>
    <x v="1"/>
    <x v="57"/>
    <x v="1"/>
    <x v="4"/>
    <s v="Salvador"/>
    <s v="Notebook 15"/>
    <n v="3200"/>
    <n v="7"/>
    <n v="22400"/>
    <n v="4480"/>
    <n v="0.2"/>
  </r>
  <r>
    <x v="0"/>
    <x v="1"/>
    <x v="58"/>
    <x v="1"/>
    <x v="4"/>
    <s v="Salvador"/>
    <s v="Teclado Gamer"/>
    <n v="500"/>
    <n v="5"/>
    <n v="2500"/>
    <n v="625"/>
    <n v="0.25"/>
  </r>
  <r>
    <x v="0"/>
    <x v="1"/>
    <x v="59"/>
    <x v="1"/>
    <x v="4"/>
    <s v="Salvador"/>
    <s v="Desktop Basic"/>
    <n v="4600"/>
    <n v="12"/>
    <n v="55200"/>
    <n v="13800"/>
    <n v="0.25"/>
  </r>
  <r>
    <x v="2"/>
    <x v="1"/>
    <x v="60"/>
    <x v="1"/>
    <x v="4"/>
    <s v="Salvador"/>
    <s v="TV Ultra"/>
    <n v="5130"/>
    <n v="7"/>
    <n v="35910"/>
    <n v="14364"/>
    <n v="0.4"/>
  </r>
  <r>
    <x v="0"/>
    <x v="1"/>
    <x v="61"/>
    <x v="1"/>
    <x v="4"/>
    <s v="Salvador"/>
    <s v="Desktop Ultra"/>
    <n v="8902"/>
    <n v="10"/>
    <n v="89020"/>
    <n v="31156.999999999996"/>
    <n v="0.35"/>
  </r>
  <r>
    <x v="3"/>
    <x v="1"/>
    <x v="62"/>
    <x v="1"/>
    <x v="4"/>
    <s v="Salvador"/>
    <s v="Desktop Ultra"/>
    <n v="8902"/>
    <n v="9"/>
    <n v="80118"/>
    <n v="28041.3"/>
    <n v="0.35"/>
  </r>
  <r>
    <x v="3"/>
    <x v="1"/>
    <x v="63"/>
    <x v="1"/>
    <x v="4"/>
    <s v="Salvador"/>
    <s v="Desktop Ultra"/>
    <n v="8902"/>
    <n v="9"/>
    <n v="80118"/>
    <n v="28041.3"/>
    <n v="0.35"/>
  </r>
  <r>
    <x v="3"/>
    <x v="1"/>
    <x v="64"/>
    <x v="1"/>
    <x v="4"/>
    <s v="Salvador"/>
    <s v="Teclado Gamer"/>
    <n v="500"/>
    <n v="6"/>
    <n v="3000"/>
    <n v="750"/>
    <n v="0.25"/>
  </r>
  <r>
    <x v="4"/>
    <x v="1"/>
    <x v="65"/>
    <x v="1"/>
    <x v="4"/>
    <s v="Salvador"/>
    <s v="Desktop Ultra"/>
    <n v="8902"/>
    <n v="6"/>
    <n v="53412"/>
    <n v="18694.199999999997"/>
    <n v="0.35"/>
  </r>
  <r>
    <x v="0"/>
    <x v="1"/>
    <x v="66"/>
    <x v="1"/>
    <x v="4"/>
    <s v="Salvador"/>
    <s v="Monitor 20 pol"/>
    <n v="1200"/>
    <n v="8"/>
    <n v="9600"/>
    <n v="2880"/>
    <n v="0.3"/>
  </r>
  <r>
    <x v="0"/>
    <x v="1"/>
    <x v="67"/>
    <x v="1"/>
    <x v="4"/>
    <s v="Salvador"/>
    <s v="Monitor 24 pol"/>
    <n v="1500"/>
    <n v="5"/>
    <n v="7500"/>
    <n v="3000"/>
    <n v="0.4"/>
  </r>
  <r>
    <x v="2"/>
    <x v="1"/>
    <x v="68"/>
    <x v="1"/>
    <x v="4"/>
    <s v="Salvador"/>
    <s v="Desktop Pro"/>
    <n v="5340"/>
    <n v="9"/>
    <n v="48060"/>
    <n v="14418"/>
    <n v="0.3"/>
  </r>
  <r>
    <x v="2"/>
    <x v="1"/>
    <x v="69"/>
    <x v="1"/>
    <x v="4"/>
    <s v="Salvador"/>
    <s v="Notebook 15"/>
    <n v="3200"/>
    <n v="2"/>
    <n v="6400"/>
    <n v="1280"/>
    <n v="0.2"/>
  </r>
  <r>
    <x v="0"/>
    <x v="0"/>
    <x v="70"/>
    <x v="1"/>
    <x v="4"/>
    <s v="Salvador"/>
    <s v="Notebook 20"/>
    <n v="5300"/>
    <n v="2"/>
    <n v="10600"/>
    <n v="3180"/>
    <n v="0.3"/>
  </r>
  <r>
    <x v="2"/>
    <x v="1"/>
    <x v="71"/>
    <x v="1"/>
    <x v="4"/>
    <s v="Salvador"/>
    <s v="Monitor 24 pol"/>
    <n v="1500"/>
    <n v="11"/>
    <n v="16500"/>
    <n v="6600"/>
    <n v="0.4"/>
  </r>
  <r>
    <x v="1"/>
    <x v="1"/>
    <x v="72"/>
    <x v="1"/>
    <x v="4"/>
    <s v="Salvador"/>
    <s v="Desktop Basic"/>
    <n v="4600"/>
    <n v="9"/>
    <n v="41400"/>
    <n v="10350"/>
    <n v="0.25"/>
  </r>
  <r>
    <x v="3"/>
    <x v="1"/>
    <x v="73"/>
    <x v="1"/>
    <x v="4"/>
    <s v="Salvador"/>
    <s v="Monitor 27 pol"/>
    <n v="1700"/>
    <n v="6"/>
    <n v="10200"/>
    <n v="5100"/>
    <n v="0.5"/>
  </r>
  <r>
    <x v="3"/>
    <x v="0"/>
    <x v="74"/>
    <x v="1"/>
    <x v="4"/>
    <s v="Salvador"/>
    <s v="Teclado Gamer"/>
    <n v="500"/>
    <n v="7"/>
    <n v="3500"/>
    <n v="875"/>
    <n v="0.25"/>
  </r>
  <r>
    <x v="0"/>
    <x v="1"/>
    <x v="75"/>
    <x v="1"/>
    <x v="4"/>
    <s v="Salvador"/>
    <s v="Teclado"/>
    <n v="300"/>
    <n v="12"/>
    <n v="3600"/>
    <n v="540"/>
    <n v="0.15"/>
  </r>
  <r>
    <x v="0"/>
    <x v="1"/>
    <x v="76"/>
    <x v="1"/>
    <x v="4"/>
    <s v="Salvador"/>
    <s v="Notebook 15"/>
    <n v="3200"/>
    <n v="15"/>
    <n v="48000"/>
    <n v="9600"/>
    <n v="0.2"/>
  </r>
  <r>
    <x v="3"/>
    <x v="0"/>
    <x v="77"/>
    <x v="1"/>
    <x v="4"/>
    <s v="Salvador"/>
    <s v="Teclado Gamer"/>
    <n v="500"/>
    <n v="12"/>
    <n v="6000"/>
    <n v="1500"/>
    <n v="0.25"/>
  </r>
  <r>
    <x v="3"/>
    <x v="1"/>
    <x v="78"/>
    <x v="1"/>
    <x v="4"/>
    <s v="Salvador"/>
    <s v="Monitor 20 pol"/>
    <n v="1200"/>
    <n v="7"/>
    <n v="8400"/>
    <n v="2520"/>
    <n v="0.3"/>
  </r>
  <r>
    <x v="4"/>
    <x v="1"/>
    <x v="79"/>
    <x v="1"/>
    <x v="4"/>
    <s v="Salvador"/>
    <s v="Monitor 27 pol"/>
    <n v="1700"/>
    <n v="2"/>
    <n v="3400"/>
    <n v="1700"/>
    <n v="0.5"/>
  </r>
  <r>
    <x v="0"/>
    <x v="1"/>
    <x v="80"/>
    <x v="1"/>
    <x v="4"/>
    <s v="Salvador"/>
    <s v="TV LED HD"/>
    <n v="3400"/>
    <n v="12"/>
    <n v="40800"/>
    <n v="14280"/>
    <n v="0.35"/>
  </r>
  <r>
    <x v="0"/>
    <x v="1"/>
    <x v="81"/>
    <x v="1"/>
    <x v="4"/>
    <s v="Salvador"/>
    <s v="Notebook 15"/>
    <n v="3200"/>
    <n v="3"/>
    <n v="9600"/>
    <n v="1920"/>
    <n v="0.2"/>
  </r>
  <r>
    <x v="4"/>
    <x v="1"/>
    <x v="86"/>
    <x v="1"/>
    <x v="4"/>
    <s v="Salvador"/>
    <s v="TV LED HD"/>
    <n v="3400"/>
    <n v="1"/>
    <n v="3400"/>
    <n v="1190"/>
    <n v="0.35"/>
  </r>
  <r>
    <x v="3"/>
    <x v="1"/>
    <x v="82"/>
    <x v="1"/>
    <x v="4"/>
    <s v="Salvador"/>
    <s v="Monitor 27 pol"/>
    <n v="1700"/>
    <n v="4"/>
    <n v="6800"/>
    <n v="3400"/>
    <n v="0.5"/>
  </r>
  <r>
    <x v="0"/>
    <x v="1"/>
    <x v="87"/>
    <x v="1"/>
    <x v="4"/>
    <s v="Salvador"/>
    <s v="Desktop Basic"/>
    <n v="4600"/>
    <n v="6"/>
    <n v="27600"/>
    <n v="6900"/>
    <n v="0.25"/>
  </r>
  <r>
    <x v="3"/>
    <x v="1"/>
    <x v="83"/>
    <x v="1"/>
    <x v="4"/>
    <s v="Salvador"/>
    <s v="Monitor 27 pol"/>
    <n v="1700"/>
    <n v="7"/>
    <n v="11900"/>
    <n v="5950"/>
    <n v="0.5"/>
  </r>
  <r>
    <x v="3"/>
    <x v="1"/>
    <x v="88"/>
    <x v="1"/>
    <x v="4"/>
    <s v="Salvador"/>
    <s v="Notebook 17"/>
    <n v="4500"/>
    <n v="5"/>
    <n v="22500"/>
    <n v="5625"/>
    <n v="0.25"/>
  </r>
  <r>
    <x v="3"/>
    <x v="0"/>
    <x v="84"/>
    <x v="1"/>
    <x v="4"/>
    <s v="Salvador"/>
    <s v="Monitor 20 pol"/>
    <n v="1200"/>
    <n v="5"/>
    <n v="6000"/>
    <n v="1800"/>
    <n v="0.3"/>
  </r>
  <r>
    <x v="0"/>
    <x v="0"/>
    <x v="89"/>
    <x v="1"/>
    <x v="4"/>
    <s v="Salvador"/>
    <s v="Desktop Ultra"/>
    <n v="8902"/>
    <n v="19"/>
    <n v="169138"/>
    <n v="59198.299999999996"/>
    <n v="0.35"/>
  </r>
  <r>
    <x v="3"/>
    <x v="0"/>
    <x v="85"/>
    <x v="1"/>
    <x v="4"/>
    <s v="Salvador"/>
    <s v="Teclado"/>
    <n v="300"/>
    <n v="1"/>
    <n v="300"/>
    <n v="45"/>
    <n v="0.15"/>
  </r>
  <r>
    <x v="3"/>
    <x v="1"/>
    <x v="85"/>
    <x v="1"/>
    <x v="4"/>
    <s v="Salvador"/>
    <s v="Teclado"/>
    <n v="300"/>
    <n v="7"/>
    <n v="2100"/>
    <n v="315"/>
    <n v="0.15"/>
  </r>
  <r>
    <x v="3"/>
    <x v="1"/>
    <x v="85"/>
    <x v="1"/>
    <x v="4"/>
    <s v="Salvador"/>
    <s v="Monitor 20 pol"/>
    <n v="1200"/>
    <n v="18"/>
    <n v="21600"/>
    <n v="6480"/>
    <n v="0.3"/>
  </r>
  <r>
    <x v="0"/>
    <x v="0"/>
    <x v="85"/>
    <x v="1"/>
    <x v="4"/>
    <s v="Salvador"/>
    <s v="Notebook 15"/>
    <n v="3200"/>
    <n v="7"/>
    <n v="22400"/>
    <n v="4480"/>
    <n v="0.2"/>
  </r>
  <r>
    <x v="0"/>
    <x v="1"/>
    <x v="85"/>
    <x v="1"/>
    <x v="4"/>
    <s v="Salvador"/>
    <s v="TV LED HD"/>
    <n v="3400"/>
    <n v="7"/>
    <n v="23800"/>
    <n v="8330"/>
    <n v="0.35"/>
  </r>
  <r>
    <x v="2"/>
    <x v="1"/>
    <x v="85"/>
    <x v="1"/>
    <x v="4"/>
    <s v="Salvador"/>
    <s v="TV Ultra"/>
    <n v="5130"/>
    <n v="15"/>
    <n v="76950"/>
    <n v="30780"/>
    <n v="0.4"/>
  </r>
  <r>
    <x v="4"/>
    <x v="1"/>
    <x v="47"/>
    <x v="1"/>
    <x v="5"/>
    <s v="Fortaleza"/>
    <s v="Monitor 24 pol"/>
    <n v="1500"/>
    <n v="3"/>
    <n v="4500"/>
    <n v="1800"/>
    <n v="0.4"/>
  </r>
  <r>
    <x v="0"/>
    <x v="1"/>
    <x v="48"/>
    <x v="1"/>
    <x v="5"/>
    <s v="Fortaleza"/>
    <s v="TV Ultra"/>
    <n v="5130"/>
    <n v="12"/>
    <n v="61560"/>
    <n v="24624"/>
    <n v="0.4"/>
  </r>
  <r>
    <x v="2"/>
    <x v="0"/>
    <x v="49"/>
    <x v="1"/>
    <x v="5"/>
    <s v="Fortaleza"/>
    <s v="Notebook 17"/>
    <n v="4500"/>
    <n v="1"/>
    <n v="4500"/>
    <n v="1125"/>
    <n v="0.25"/>
  </r>
  <r>
    <x v="3"/>
    <x v="1"/>
    <x v="50"/>
    <x v="1"/>
    <x v="5"/>
    <s v="Fortaleza"/>
    <s v="Notebook 15"/>
    <n v="3200"/>
    <n v="6"/>
    <n v="19200"/>
    <n v="3840"/>
    <n v="0.2"/>
  </r>
  <r>
    <x v="3"/>
    <x v="0"/>
    <x v="51"/>
    <x v="1"/>
    <x v="5"/>
    <s v="Fortaleza"/>
    <s v="Notebook 15"/>
    <n v="3200"/>
    <n v="10"/>
    <n v="32000"/>
    <n v="6400"/>
    <n v="0.2"/>
  </r>
  <r>
    <x v="0"/>
    <x v="1"/>
    <x v="52"/>
    <x v="1"/>
    <x v="5"/>
    <s v="Fortaleza"/>
    <s v="Monitor 24 pol"/>
    <n v="1500"/>
    <n v="6"/>
    <n v="9000"/>
    <n v="3600"/>
    <n v="0.4"/>
  </r>
  <r>
    <x v="2"/>
    <x v="1"/>
    <x v="53"/>
    <x v="1"/>
    <x v="5"/>
    <s v="Fortaleza"/>
    <s v="Desktop Ultra"/>
    <n v="8902"/>
    <n v="6"/>
    <n v="53412"/>
    <n v="18694.199999999997"/>
    <n v="0.35"/>
  </r>
  <r>
    <x v="0"/>
    <x v="0"/>
    <x v="54"/>
    <x v="1"/>
    <x v="5"/>
    <s v="Fortaleza"/>
    <s v="Monitor 27 pol"/>
    <n v="1700"/>
    <n v="2"/>
    <n v="3400"/>
    <n v="1700"/>
    <n v="0.5"/>
  </r>
  <r>
    <x v="0"/>
    <x v="1"/>
    <x v="55"/>
    <x v="1"/>
    <x v="5"/>
    <s v="Fortaleza"/>
    <s v="TV LED HD"/>
    <n v="3400"/>
    <n v="1"/>
    <n v="3400"/>
    <n v="1190"/>
    <n v="0.35"/>
  </r>
  <r>
    <x v="2"/>
    <x v="1"/>
    <x v="56"/>
    <x v="1"/>
    <x v="5"/>
    <s v="Fortaleza"/>
    <s v="Monitor 20 pol"/>
    <n v="1200"/>
    <n v="2"/>
    <n v="2400"/>
    <n v="720"/>
    <n v="0.3"/>
  </r>
  <r>
    <x v="1"/>
    <x v="1"/>
    <x v="57"/>
    <x v="1"/>
    <x v="5"/>
    <s v="Fortaleza"/>
    <s v="Notebook 17"/>
    <n v="4500"/>
    <n v="5"/>
    <n v="22500"/>
    <n v="5625"/>
    <n v="0.25"/>
  </r>
  <r>
    <x v="0"/>
    <x v="1"/>
    <x v="58"/>
    <x v="1"/>
    <x v="5"/>
    <s v="Fortaleza"/>
    <s v="Monitor 20 pol"/>
    <n v="1200"/>
    <n v="6"/>
    <n v="7200"/>
    <n v="2160"/>
    <n v="0.3"/>
  </r>
  <r>
    <x v="4"/>
    <x v="0"/>
    <x v="59"/>
    <x v="1"/>
    <x v="5"/>
    <s v="Fortaleza"/>
    <s v="TV Ultra"/>
    <n v="5130"/>
    <n v="2"/>
    <n v="10260"/>
    <n v="4104"/>
    <n v="0.4"/>
  </r>
  <r>
    <x v="1"/>
    <x v="1"/>
    <x v="60"/>
    <x v="1"/>
    <x v="5"/>
    <s v="Fortaleza"/>
    <s v="Monitor 20 pol"/>
    <n v="1200"/>
    <n v="9"/>
    <n v="10800"/>
    <n v="3240"/>
    <n v="0.3"/>
  </r>
  <r>
    <x v="0"/>
    <x v="0"/>
    <x v="61"/>
    <x v="1"/>
    <x v="5"/>
    <s v="Fortaleza"/>
    <s v="Teclado"/>
    <n v="300"/>
    <n v="2"/>
    <n v="600"/>
    <n v="90"/>
    <n v="0.15"/>
  </r>
  <r>
    <x v="0"/>
    <x v="1"/>
    <x v="62"/>
    <x v="1"/>
    <x v="5"/>
    <s v="Fortaleza"/>
    <s v="Desktop Basic"/>
    <n v="4600"/>
    <n v="8"/>
    <n v="36800"/>
    <n v="9200"/>
    <n v="0.25"/>
  </r>
  <r>
    <x v="3"/>
    <x v="1"/>
    <x v="63"/>
    <x v="1"/>
    <x v="5"/>
    <s v="Fortaleza"/>
    <s v="TV LED HD"/>
    <n v="3400"/>
    <n v="8"/>
    <n v="27200"/>
    <n v="9520"/>
    <n v="0.35"/>
  </r>
  <r>
    <x v="0"/>
    <x v="0"/>
    <x v="64"/>
    <x v="1"/>
    <x v="5"/>
    <s v="Fortaleza"/>
    <s v="Teclado"/>
    <n v="300"/>
    <n v="6"/>
    <n v="1800"/>
    <n v="270"/>
    <n v="0.15"/>
  </r>
  <r>
    <x v="3"/>
    <x v="0"/>
    <x v="65"/>
    <x v="1"/>
    <x v="5"/>
    <s v="Fortaleza"/>
    <s v="TV LED HD"/>
    <n v="3400"/>
    <n v="8"/>
    <n v="27200"/>
    <n v="9520"/>
    <n v="0.35"/>
  </r>
  <r>
    <x v="0"/>
    <x v="1"/>
    <x v="66"/>
    <x v="1"/>
    <x v="5"/>
    <s v="Fortaleza"/>
    <s v="Monitor 20 pol"/>
    <n v="1200"/>
    <n v="6"/>
    <n v="7200"/>
    <n v="2160"/>
    <n v="0.3"/>
  </r>
  <r>
    <x v="3"/>
    <x v="1"/>
    <x v="67"/>
    <x v="1"/>
    <x v="5"/>
    <s v="Fortaleza"/>
    <s v="Desktop Pro"/>
    <n v="5340"/>
    <n v="1"/>
    <n v="5340"/>
    <n v="1602"/>
    <n v="0.3"/>
  </r>
  <r>
    <x v="3"/>
    <x v="1"/>
    <x v="68"/>
    <x v="1"/>
    <x v="5"/>
    <s v="Fortaleza"/>
    <s v="Desktop Ultra"/>
    <n v="8902"/>
    <n v="7"/>
    <n v="62314"/>
    <n v="21809.899999999998"/>
    <n v="0.35"/>
  </r>
  <r>
    <x v="0"/>
    <x v="1"/>
    <x v="69"/>
    <x v="1"/>
    <x v="5"/>
    <s v="Fortaleza"/>
    <s v="Desktop Pro"/>
    <n v="5340"/>
    <n v="6"/>
    <n v="32040"/>
    <n v="9612"/>
    <n v="0.3"/>
  </r>
  <r>
    <x v="3"/>
    <x v="1"/>
    <x v="70"/>
    <x v="1"/>
    <x v="5"/>
    <s v="Fortaleza"/>
    <s v="Teclado Gamer"/>
    <n v="500"/>
    <n v="9"/>
    <n v="4500"/>
    <n v="1125"/>
    <n v="0.25"/>
  </r>
  <r>
    <x v="0"/>
    <x v="1"/>
    <x v="71"/>
    <x v="1"/>
    <x v="5"/>
    <s v="Fortaleza"/>
    <s v="Desktop Basic"/>
    <n v="4600"/>
    <n v="3"/>
    <n v="13800"/>
    <n v="3450"/>
    <n v="0.25"/>
  </r>
  <r>
    <x v="0"/>
    <x v="0"/>
    <x v="72"/>
    <x v="1"/>
    <x v="5"/>
    <s v="Fortaleza"/>
    <s v="Desktop Basic"/>
    <n v="4600"/>
    <n v="8"/>
    <n v="36800"/>
    <n v="9200"/>
    <n v="0.25"/>
  </r>
  <r>
    <x v="0"/>
    <x v="1"/>
    <x v="73"/>
    <x v="1"/>
    <x v="5"/>
    <s v="Fortaleza"/>
    <s v="Notebook 15"/>
    <n v="3200"/>
    <n v="16"/>
    <n v="51200"/>
    <n v="10240"/>
    <n v="0.2"/>
  </r>
  <r>
    <x v="3"/>
    <x v="1"/>
    <x v="74"/>
    <x v="1"/>
    <x v="5"/>
    <s v="Fortaleza"/>
    <s v="Desktop Ultra"/>
    <n v="8902"/>
    <n v="15"/>
    <n v="133530"/>
    <n v="46735.5"/>
    <n v="0.35"/>
  </r>
  <r>
    <x v="0"/>
    <x v="0"/>
    <x v="75"/>
    <x v="1"/>
    <x v="5"/>
    <s v="Fortaleza"/>
    <s v="Monitor 20 pol"/>
    <n v="1200"/>
    <n v="5"/>
    <n v="6000"/>
    <n v="1800"/>
    <n v="0.3"/>
  </r>
  <r>
    <x v="3"/>
    <x v="1"/>
    <x v="76"/>
    <x v="1"/>
    <x v="5"/>
    <s v="Fortaleza"/>
    <s v="Desktop Pro"/>
    <n v="5340"/>
    <n v="5"/>
    <n v="26700"/>
    <n v="8010"/>
    <n v="0.3"/>
  </r>
  <r>
    <x v="0"/>
    <x v="1"/>
    <x v="77"/>
    <x v="1"/>
    <x v="5"/>
    <s v="Fortaleza"/>
    <s v="TV LED HD"/>
    <n v="3400"/>
    <n v="5"/>
    <n v="17000"/>
    <n v="5950"/>
    <n v="0.35"/>
  </r>
  <r>
    <x v="0"/>
    <x v="1"/>
    <x v="78"/>
    <x v="1"/>
    <x v="5"/>
    <s v="Fortaleza"/>
    <s v="Teclado"/>
    <n v="300"/>
    <n v="2"/>
    <n v="600"/>
    <n v="90"/>
    <n v="0.15"/>
  </r>
  <r>
    <x v="0"/>
    <x v="1"/>
    <x v="79"/>
    <x v="1"/>
    <x v="5"/>
    <s v="Fortaleza"/>
    <s v="Teclado Gamer"/>
    <n v="500"/>
    <n v="5"/>
    <n v="2500"/>
    <n v="625"/>
    <n v="0.25"/>
  </r>
  <r>
    <x v="1"/>
    <x v="1"/>
    <x v="80"/>
    <x v="1"/>
    <x v="5"/>
    <s v="Fortaleza"/>
    <s v="Notebook 20"/>
    <n v="5300"/>
    <n v="3"/>
    <n v="15900"/>
    <n v="4770"/>
    <n v="0.3"/>
  </r>
  <r>
    <x v="3"/>
    <x v="1"/>
    <x v="81"/>
    <x v="1"/>
    <x v="5"/>
    <s v="Fortaleza"/>
    <s v="Notebook 15"/>
    <n v="3200"/>
    <n v="8"/>
    <n v="25600"/>
    <n v="5120"/>
    <n v="0.2"/>
  </r>
  <r>
    <x v="0"/>
    <x v="0"/>
    <x v="82"/>
    <x v="1"/>
    <x v="5"/>
    <s v="Fortaleza"/>
    <s v="Notebook 15"/>
    <n v="3200"/>
    <n v="7"/>
    <n v="22400"/>
    <n v="4480"/>
    <n v="0.2"/>
  </r>
  <r>
    <x v="4"/>
    <x v="1"/>
    <x v="83"/>
    <x v="1"/>
    <x v="5"/>
    <s v="Fortaleza"/>
    <s v="Desktop Basic"/>
    <n v="4600"/>
    <n v="8"/>
    <n v="36800"/>
    <n v="9200"/>
    <n v="0.25"/>
  </r>
  <r>
    <x v="2"/>
    <x v="1"/>
    <x v="84"/>
    <x v="1"/>
    <x v="5"/>
    <s v="Fortaleza"/>
    <s v="TV Ultra"/>
    <n v="5130"/>
    <n v="12"/>
    <n v="61560"/>
    <n v="24624"/>
    <n v="0.4"/>
  </r>
  <r>
    <x v="3"/>
    <x v="1"/>
    <x v="85"/>
    <x v="1"/>
    <x v="5"/>
    <s v="Fortaleza"/>
    <s v="Monitor 20 pol"/>
    <n v="1200"/>
    <n v="9"/>
    <n v="10800"/>
    <n v="3240"/>
    <n v="0.3"/>
  </r>
  <r>
    <x v="3"/>
    <x v="0"/>
    <x v="0"/>
    <x v="1"/>
    <x v="6"/>
    <s v="Recife"/>
    <s v="Monitor 27 pol"/>
    <n v="1700"/>
    <n v="7"/>
    <n v="11900"/>
    <n v="5950"/>
    <n v="0.5"/>
  </r>
  <r>
    <x v="1"/>
    <x v="1"/>
    <x v="1"/>
    <x v="1"/>
    <x v="6"/>
    <s v="Recife"/>
    <s v="Monitor 24 pol"/>
    <n v="1500"/>
    <n v="3"/>
    <n v="4500"/>
    <n v="1800"/>
    <n v="0.4"/>
  </r>
  <r>
    <x v="2"/>
    <x v="0"/>
    <x v="2"/>
    <x v="1"/>
    <x v="6"/>
    <s v="Recife"/>
    <s v="Monitor 27 pol"/>
    <n v="1700"/>
    <n v="6"/>
    <n v="10200"/>
    <n v="5100"/>
    <n v="0.5"/>
  </r>
  <r>
    <x v="2"/>
    <x v="0"/>
    <x v="3"/>
    <x v="1"/>
    <x v="6"/>
    <s v="Recife"/>
    <s v="Notebook 17"/>
    <n v="4500"/>
    <n v="11"/>
    <n v="49500"/>
    <n v="12375"/>
    <n v="0.25"/>
  </r>
  <r>
    <x v="3"/>
    <x v="1"/>
    <x v="4"/>
    <x v="1"/>
    <x v="6"/>
    <s v="Recife"/>
    <s v="Desktop Basic"/>
    <n v="4600"/>
    <n v="5"/>
    <n v="23000"/>
    <n v="5750"/>
    <n v="0.25"/>
  </r>
  <r>
    <x v="1"/>
    <x v="1"/>
    <x v="5"/>
    <x v="1"/>
    <x v="6"/>
    <s v="Recife"/>
    <s v="Desktop Pro"/>
    <n v="5340"/>
    <n v="1"/>
    <n v="5340"/>
    <n v="1602"/>
    <n v="0.3"/>
  </r>
  <r>
    <x v="0"/>
    <x v="1"/>
    <x v="6"/>
    <x v="1"/>
    <x v="6"/>
    <s v="Recife"/>
    <s v="Monitor 24 pol"/>
    <n v="1500"/>
    <n v="5"/>
    <n v="7500"/>
    <n v="3000"/>
    <n v="0.4"/>
  </r>
  <r>
    <x v="0"/>
    <x v="1"/>
    <x v="7"/>
    <x v="1"/>
    <x v="6"/>
    <s v="Recife"/>
    <s v="Desktop Basic"/>
    <n v="4600"/>
    <n v="12"/>
    <n v="55200"/>
    <n v="13800"/>
    <n v="0.25"/>
  </r>
  <r>
    <x v="1"/>
    <x v="0"/>
    <x v="8"/>
    <x v="1"/>
    <x v="6"/>
    <s v="Recife"/>
    <s v="Desktop Ultra"/>
    <n v="8902"/>
    <n v="5"/>
    <n v="44510"/>
    <n v="15578.499999999998"/>
    <n v="0.35"/>
  </r>
  <r>
    <x v="0"/>
    <x v="1"/>
    <x v="9"/>
    <x v="1"/>
    <x v="6"/>
    <s v="Recife"/>
    <s v="Desktop Basic"/>
    <n v="4600"/>
    <n v="10"/>
    <n v="46000"/>
    <n v="11500"/>
    <n v="0.25"/>
  </r>
  <r>
    <x v="0"/>
    <x v="1"/>
    <x v="10"/>
    <x v="1"/>
    <x v="6"/>
    <s v="Recife"/>
    <s v="Teclado"/>
    <n v="300"/>
    <n v="4"/>
    <n v="1200"/>
    <n v="180"/>
    <n v="0.15"/>
  </r>
  <r>
    <x v="0"/>
    <x v="0"/>
    <x v="11"/>
    <x v="1"/>
    <x v="6"/>
    <s v="Recife"/>
    <s v="Notebook 15"/>
    <n v="3200"/>
    <n v="1"/>
    <n v="3200"/>
    <n v="640"/>
    <n v="0.2"/>
  </r>
  <r>
    <x v="4"/>
    <x v="0"/>
    <x v="12"/>
    <x v="1"/>
    <x v="6"/>
    <s v="Recife"/>
    <s v="TV Ultra"/>
    <n v="5130"/>
    <n v="11"/>
    <n v="56430"/>
    <n v="22572"/>
    <n v="0.4"/>
  </r>
  <r>
    <x v="0"/>
    <x v="1"/>
    <x v="13"/>
    <x v="1"/>
    <x v="6"/>
    <s v="Recife"/>
    <s v="Desktop Basic"/>
    <n v="4600"/>
    <n v="4"/>
    <n v="18400"/>
    <n v="4600"/>
    <n v="0.25"/>
  </r>
  <r>
    <x v="0"/>
    <x v="1"/>
    <x v="14"/>
    <x v="1"/>
    <x v="6"/>
    <s v="Recife"/>
    <s v="Monitor 24 pol"/>
    <n v="1500"/>
    <n v="11"/>
    <n v="16500"/>
    <n v="6600"/>
    <n v="0.4"/>
  </r>
  <r>
    <x v="0"/>
    <x v="1"/>
    <x v="15"/>
    <x v="1"/>
    <x v="6"/>
    <s v="Recife"/>
    <s v="Notebook 20"/>
    <n v="5300"/>
    <n v="4"/>
    <n v="21200"/>
    <n v="6360"/>
    <n v="0.3"/>
  </r>
  <r>
    <x v="0"/>
    <x v="0"/>
    <x v="16"/>
    <x v="1"/>
    <x v="6"/>
    <s v="Recife"/>
    <s v="Desktop Ultra"/>
    <n v="8902"/>
    <n v="6"/>
    <n v="53412"/>
    <n v="18694.199999999997"/>
    <n v="0.35"/>
  </r>
  <r>
    <x v="0"/>
    <x v="0"/>
    <x v="17"/>
    <x v="1"/>
    <x v="6"/>
    <s v="Recife"/>
    <s v="Monitor 20 pol"/>
    <n v="1200"/>
    <n v="1"/>
    <n v="1200"/>
    <n v="360"/>
    <n v="0.3"/>
  </r>
  <r>
    <x v="4"/>
    <x v="1"/>
    <x v="18"/>
    <x v="1"/>
    <x v="6"/>
    <s v="Recife"/>
    <s v="TV Ultra"/>
    <n v="5130"/>
    <n v="7"/>
    <n v="35910"/>
    <n v="14364"/>
    <n v="0.4"/>
  </r>
  <r>
    <x v="0"/>
    <x v="1"/>
    <x v="19"/>
    <x v="1"/>
    <x v="6"/>
    <s v="Recife"/>
    <s v="Monitor 24 pol"/>
    <n v="1500"/>
    <n v="4"/>
    <n v="6000"/>
    <n v="2400"/>
    <n v="0.4"/>
  </r>
  <r>
    <x v="3"/>
    <x v="1"/>
    <x v="20"/>
    <x v="1"/>
    <x v="6"/>
    <s v="Recife"/>
    <s v="TV Ultra"/>
    <n v="5130"/>
    <n v="4"/>
    <n v="20520"/>
    <n v="8208"/>
    <n v="0.4"/>
  </r>
  <r>
    <x v="3"/>
    <x v="1"/>
    <x v="21"/>
    <x v="1"/>
    <x v="6"/>
    <s v="Recife"/>
    <s v="Notebook 17"/>
    <n v="4500"/>
    <n v="2"/>
    <n v="9000"/>
    <n v="2250"/>
    <n v="0.25"/>
  </r>
  <r>
    <x v="0"/>
    <x v="0"/>
    <x v="22"/>
    <x v="1"/>
    <x v="6"/>
    <s v="Recife"/>
    <s v="Notebook 20"/>
    <n v="5300"/>
    <n v="2"/>
    <n v="10600"/>
    <n v="3180"/>
    <n v="0.3"/>
  </r>
  <r>
    <x v="0"/>
    <x v="1"/>
    <x v="23"/>
    <x v="1"/>
    <x v="6"/>
    <s v="Recife"/>
    <s v="Teclado"/>
    <n v="300"/>
    <n v="2"/>
    <n v="600"/>
    <n v="90"/>
    <n v="0.15"/>
  </r>
  <r>
    <x v="4"/>
    <x v="0"/>
    <x v="24"/>
    <x v="1"/>
    <x v="6"/>
    <s v="Recife"/>
    <s v="Teclado Gamer"/>
    <n v="500"/>
    <n v="12"/>
    <n v="6000"/>
    <n v="1500"/>
    <n v="0.25"/>
  </r>
  <r>
    <x v="2"/>
    <x v="0"/>
    <x v="25"/>
    <x v="1"/>
    <x v="6"/>
    <s v="Recife"/>
    <s v="Teclado"/>
    <n v="300"/>
    <n v="1"/>
    <n v="300"/>
    <n v="45"/>
    <n v="0.15"/>
  </r>
  <r>
    <x v="3"/>
    <x v="1"/>
    <x v="26"/>
    <x v="1"/>
    <x v="6"/>
    <s v="Recife"/>
    <s v="Monitor 24 pol"/>
    <n v="1500"/>
    <n v="1"/>
    <n v="1500"/>
    <n v="600"/>
    <n v="0.4"/>
  </r>
  <r>
    <x v="0"/>
    <x v="1"/>
    <x v="27"/>
    <x v="1"/>
    <x v="6"/>
    <s v="Recife"/>
    <s v="Monitor 24 pol"/>
    <n v="1500"/>
    <n v="11"/>
    <n v="16500"/>
    <n v="6600"/>
    <n v="0.4"/>
  </r>
  <r>
    <x v="0"/>
    <x v="1"/>
    <x v="28"/>
    <x v="1"/>
    <x v="6"/>
    <s v="Recife"/>
    <s v="Monitor 20 pol"/>
    <n v="1200"/>
    <n v="2"/>
    <n v="2400"/>
    <n v="720"/>
    <n v="0.3"/>
  </r>
  <r>
    <x v="3"/>
    <x v="1"/>
    <x v="28"/>
    <x v="1"/>
    <x v="6"/>
    <s v="Recife"/>
    <s v="Teclado Gamer"/>
    <n v="500"/>
    <n v="5"/>
    <n v="2500"/>
    <n v="625"/>
    <n v="0.25"/>
  </r>
  <r>
    <x v="1"/>
    <x v="0"/>
    <x v="29"/>
    <x v="1"/>
    <x v="6"/>
    <s v="Recife"/>
    <s v="Notebook 15"/>
    <n v="3200"/>
    <n v="12"/>
    <n v="38400"/>
    <n v="7680"/>
    <n v="0.2"/>
  </r>
  <r>
    <x v="4"/>
    <x v="1"/>
    <x v="30"/>
    <x v="1"/>
    <x v="6"/>
    <s v="Recife"/>
    <s v="Notebook 20"/>
    <n v="5300"/>
    <n v="4"/>
    <n v="21200"/>
    <n v="6360"/>
    <n v="0.3"/>
  </r>
  <r>
    <x v="4"/>
    <x v="1"/>
    <x v="31"/>
    <x v="1"/>
    <x v="6"/>
    <s v="Recife"/>
    <s v="TV Ultra"/>
    <n v="5130"/>
    <n v="8"/>
    <n v="41040"/>
    <n v="16416"/>
    <n v="0.4"/>
  </r>
  <r>
    <x v="0"/>
    <x v="1"/>
    <x v="32"/>
    <x v="1"/>
    <x v="6"/>
    <s v="Recife"/>
    <s v="Desktop Pro"/>
    <n v="5340"/>
    <n v="2"/>
    <n v="10680"/>
    <n v="3204"/>
    <n v="0.3"/>
  </r>
  <r>
    <x v="1"/>
    <x v="1"/>
    <x v="33"/>
    <x v="1"/>
    <x v="6"/>
    <s v="Recife"/>
    <s v="Monitor 20 pol"/>
    <n v="1200"/>
    <n v="5"/>
    <n v="6000"/>
    <n v="1800"/>
    <n v="0.3"/>
  </r>
  <r>
    <x v="3"/>
    <x v="1"/>
    <x v="34"/>
    <x v="1"/>
    <x v="6"/>
    <s v="Recife"/>
    <s v="Notebook 20"/>
    <n v="5300"/>
    <n v="10"/>
    <n v="53000"/>
    <n v="15900"/>
    <n v="0.3"/>
  </r>
  <r>
    <x v="0"/>
    <x v="1"/>
    <x v="35"/>
    <x v="1"/>
    <x v="6"/>
    <s v="Recife"/>
    <s v="Teclado Gamer"/>
    <n v="500"/>
    <n v="9"/>
    <n v="4500"/>
    <n v="1125"/>
    <n v="0.25"/>
  </r>
  <r>
    <x v="3"/>
    <x v="0"/>
    <x v="36"/>
    <x v="1"/>
    <x v="6"/>
    <s v="Recife"/>
    <s v="Desktop Pro"/>
    <n v="5340"/>
    <n v="7"/>
    <n v="37380"/>
    <n v="11214"/>
    <n v="0.3"/>
  </r>
  <r>
    <x v="0"/>
    <x v="1"/>
    <x v="37"/>
    <x v="1"/>
    <x v="6"/>
    <s v="Recife"/>
    <s v="Desktop Ultra"/>
    <n v="8902"/>
    <n v="8"/>
    <n v="71216"/>
    <n v="24925.599999999999"/>
    <n v="0.35"/>
  </r>
  <r>
    <x v="0"/>
    <x v="1"/>
    <x v="38"/>
    <x v="1"/>
    <x v="6"/>
    <s v="Recife"/>
    <s v="Notebook 15"/>
    <n v="3200"/>
    <n v="7"/>
    <n v="22400"/>
    <n v="4480"/>
    <n v="0.2"/>
  </r>
  <r>
    <x v="3"/>
    <x v="1"/>
    <x v="39"/>
    <x v="1"/>
    <x v="6"/>
    <s v="Recife"/>
    <s v="Teclado Gamer"/>
    <n v="500"/>
    <n v="2"/>
    <n v="1000"/>
    <n v="250"/>
    <n v="0.25"/>
  </r>
  <r>
    <x v="0"/>
    <x v="1"/>
    <x v="40"/>
    <x v="1"/>
    <x v="6"/>
    <s v="Recife"/>
    <s v="Desktop Pro"/>
    <n v="5340"/>
    <n v="2"/>
    <n v="10680"/>
    <n v="3204"/>
    <n v="0.3"/>
  </r>
  <r>
    <x v="3"/>
    <x v="1"/>
    <x v="41"/>
    <x v="1"/>
    <x v="6"/>
    <s v="Recife"/>
    <s v="Teclado Gamer"/>
    <n v="500"/>
    <n v="2"/>
    <n v="1000"/>
    <n v="250"/>
    <n v="0.25"/>
  </r>
  <r>
    <x v="0"/>
    <x v="0"/>
    <x v="42"/>
    <x v="1"/>
    <x v="6"/>
    <s v="Recife"/>
    <s v="TV Ultra"/>
    <n v="5130"/>
    <n v="1"/>
    <n v="5130"/>
    <n v="2052"/>
    <n v="0.4"/>
  </r>
  <r>
    <x v="3"/>
    <x v="1"/>
    <x v="43"/>
    <x v="1"/>
    <x v="6"/>
    <s v="Recife"/>
    <s v="Monitor 24 pol"/>
    <n v="1500"/>
    <n v="10"/>
    <n v="15000"/>
    <n v="6000"/>
    <n v="0.4"/>
  </r>
  <r>
    <x v="0"/>
    <x v="1"/>
    <x v="44"/>
    <x v="1"/>
    <x v="6"/>
    <s v="Recife"/>
    <s v="Desktop Basic"/>
    <n v="4600"/>
    <n v="3"/>
    <n v="13800"/>
    <n v="3450"/>
    <n v="0.25"/>
  </r>
  <r>
    <x v="2"/>
    <x v="0"/>
    <x v="45"/>
    <x v="1"/>
    <x v="6"/>
    <s v="Recife"/>
    <s v="Desktop Pro"/>
    <n v="5340"/>
    <n v="5"/>
    <n v="26700"/>
    <n v="8010"/>
    <n v="0.3"/>
  </r>
  <r>
    <x v="1"/>
    <x v="1"/>
    <x v="46"/>
    <x v="1"/>
    <x v="6"/>
    <s v="Recife"/>
    <s v="Monitor 20 pol"/>
    <n v="1200"/>
    <n v="4"/>
    <n v="4800"/>
    <n v="1440"/>
    <n v="0.3"/>
  </r>
  <r>
    <x v="2"/>
    <x v="1"/>
    <x v="47"/>
    <x v="1"/>
    <x v="6"/>
    <s v="Recife"/>
    <s v="Monitor 24 pol"/>
    <n v="1500"/>
    <n v="3"/>
    <n v="4500"/>
    <n v="1800"/>
    <n v="0.4"/>
  </r>
  <r>
    <x v="1"/>
    <x v="1"/>
    <x v="48"/>
    <x v="1"/>
    <x v="6"/>
    <s v="Recife"/>
    <s v="Teclado Gamer"/>
    <n v="500"/>
    <n v="8"/>
    <n v="4000"/>
    <n v="1000"/>
    <n v="0.25"/>
  </r>
  <r>
    <x v="4"/>
    <x v="1"/>
    <x v="49"/>
    <x v="1"/>
    <x v="6"/>
    <s v="Recife"/>
    <s v="Monitor 24 pol"/>
    <n v="1500"/>
    <n v="9"/>
    <n v="13500"/>
    <n v="5400"/>
    <n v="0.4"/>
  </r>
  <r>
    <x v="1"/>
    <x v="1"/>
    <x v="50"/>
    <x v="1"/>
    <x v="6"/>
    <s v="Recife"/>
    <s v="Teclado"/>
    <n v="300"/>
    <n v="11"/>
    <n v="3300"/>
    <n v="495"/>
    <n v="0.15"/>
  </r>
  <r>
    <x v="3"/>
    <x v="0"/>
    <x v="51"/>
    <x v="1"/>
    <x v="6"/>
    <s v="Recife"/>
    <s v="Desktop Ultra"/>
    <n v="8902"/>
    <n v="12"/>
    <n v="106824"/>
    <n v="37388.399999999994"/>
    <n v="0.35"/>
  </r>
  <r>
    <x v="3"/>
    <x v="1"/>
    <x v="52"/>
    <x v="1"/>
    <x v="6"/>
    <s v="Recife"/>
    <s v="Notebook 17"/>
    <n v="4500"/>
    <n v="10"/>
    <n v="45000"/>
    <n v="11250"/>
    <n v="0.25"/>
  </r>
  <r>
    <x v="2"/>
    <x v="1"/>
    <x v="53"/>
    <x v="1"/>
    <x v="6"/>
    <s v="Recife"/>
    <s v="Monitor 20 pol"/>
    <n v="1200"/>
    <n v="1"/>
    <n v="1200"/>
    <n v="360"/>
    <n v="0.3"/>
  </r>
  <r>
    <x v="0"/>
    <x v="0"/>
    <x v="54"/>
    <x v="1"/>
    <x v="6"/>
    <s v="Recife"/>
    <s v="Teclado Gamer"/>
    <n v="500"/>
    <n v="5"/>
    <n v="2500"/>
    <n v="625"/>
    <n v="0.25"/>
  </r>
  <r>
    <x v="0"/>
    <x v="0"/>
    <x v="55"/>
    <x v="1"/>
    <x v="6"/>
    <s v="Recife"/>
    <s v="Desktop Basic"/>
    <n v="4600"/>
    <n v="12"/>
    <n v="55200"/>
    <n v="13800"/>
    <n v="0.25"/>
  </r>
  <r>
    <x v="4"/>
    <x v="0"/>
    <x v="56"/>
    <x v="1"/>
    <x v="6"/>
    <s v="Recife"/>
    <s v="Desktop Basic"/>
    <n v="4600"/>
    <n v="7"/>
    <n v="32200"/>
    <n v="8050"/>
    <n v="0.25"/>
  </r>
  <r>
    <x v="3"/>
    <x v="1"/>
    <x v="57"/>
    <x v="1"/>
    <x v="6"/>
    <s v="Recife"/>
    <s v="Desktop Ultra"/>
    <n v="8902"/>
    <n v="9"/>
    <n v="80118"/>
    <n v="28041.3"/>
    <n v="0.35"/>
  </r>
  <r>
    <x v="0"/>
    <x v="0"/>
    <x v="58"/>
    <x v="1"/>
    <x v="6"/>
    <s v="Recife"/>
    <s v="Teclado"/>
    <n v="300"/>
    <n v="5"/>
    <n v="1500"/>
    <n v="225"/>
    <n v="0.15"/>
  </r>
  <r>
    <x v="2"/>
    <x v="1"/>
    <x v="59"/>
    <x v="1"/>
    <x v="6"/>
    <s v="Recife"/>
    <s v="Notebook 15"/>
    <n v="3200"/>
    <n v="2"/>
    <n v="6400"/>
    <n v="1280"/>
    <n v="0.2"/>
  </r>
  <r>
    <x v="3"/>
    <x v="1"/>
    <x v="60"/>
    <x v="1"/>
    <x v="6"/>
    <s v="Recife"/>
    <s v="Notebook 17"/>
    <n v="4500"/>
    <n v="12"/>
    <n v="54000"/>
    <n v="13500"/>
    <n v="0.25"/>
  </r>
  <r>
    <x v="4"/>
    <x v="1"/>
    <x v="61"/>
    <x v="1"/>
    <x v="6"/>
    <s v="Recife"/>
    <s v="Monitor 27 pol"/>
    <n v="1700"/>
    <n v="12"/>
    <n v="20400"/>
    <n v="10200"/>
    <n v="0.5"/>
  </r>
  <r>
    <x v="1"/>
    <x v="1"/>
    <x v="62"/>
    <x v="1"/>
    <x v="6"/>
    <s v="Recife"/>
    <s v="Notebook 15"/>
    <n v="3200"/>
    <n v="8"/>
    <n v="25600"/>
    <n v="5120"/>
    <n v="0.2"/>
  </r>
  <r>
    <x v="3"/>
    <x v="0"/>
    <x v="63"/>
    <x v="1"/>
    <x v="6"/>
    <s v="Recife"/>
    <s v="Teclado"/>
    <n v="300"/>
    <n v="7"/>
    <n v="2100"/>
    <n v="315"/>
    <n v="0.15"/>
  </r>
  <r>
    <x v="0"/>
    <x v="1"/>
    <x v="64"/>
    <x v="1"/>
    <x v="6"/>
    <s v="Recife"/>
    <s v="TV LED HD"/>
    <n v="3400"/>
    <n v="12"/>
    <n v="40800"/>
    <n v="14280"/>
    <n v="0.35"/>
  </r>
  <r>
    <x v="0"/>
    <x v="0"/>
    <x v="65"/>
    <x v="1"/>
    <x v="6"/>
    <s v="Recife"/>
    <s v="Desktop Basic"/>
    <n v="4600"/>
    <n v="3"/>
    <n v="13800"/>
    <n v="3450"/>
    <n v="0.25"/>
  </r>
  <r>
    <x v="3"/>
    <x v="1"/>
    <x v="66"/>
    <x v="1"/>
    <x v="6"/>
    <s v="Recife"/>
    <s v="TV LED HD"/>
    <n v="3400"/>
    <n v="3"/>
    <n v="10200"/>
    <n v="3570"/>
    <n v="0.35"/>
  </r>
  <r>
    <x v="0"/>
    <x v="1"/>
    <x v="67"/>
    <x v="1"/>
    <x v="6"/>
    <s v="Recife"/>
    <s v="Monitor 27 pol"/>
    <n v="1700"/>
    <n v="3"/>
    <n v="5100"/>
    <n v="2550"/>
    <n v="0.5"/>
  </r>
  <r>
    <x v="1"/>
    <x v="0"/>
    <x v="68"/>
    <x v="1"/>
    <x v="6"/>
    <s v="Recife"/>
    <s v="Notebook 15"/>
    <n v="3200"/>
    <n v="8"/>
    <n v="25600"/>
    <n v="5120"/>
    <n v="0.2"/>
  </r>
  <r>
    <x v="0"/>
    <x v="1"/>
    <x v="69"/>
    <x v="1"/>
    <x v="6"/>
    <s v="Recife"/>
    <s v="Desktop Ultra"/>
    <n v="8902"/>
    <n v="7"/>
    <n v="62314"/>
    <n v="21809.899999999998"/>
    <n v="0.35"/>
  </r>
  <r>
    <x v="0"/>
    <x v="1"/>
    <x v="70"/>
    <x v="1"/>
    <x v="6"/>
    <s v="Recife"/>
    <s v="Notebook 17"/>
    <n v="4500"/>
    <n v="10"/>
    <n v="45000"/>
    <n v="11250"/>
    <n v="0.25"/>
  </r>
  <r>
    <x v="0"/>
    <x v="1"/>
    <x v="71"/>
    <x v="1"/>
    <x v="6"/>
    <s v="Recife"/>
    <s v="TV Ultra"/>
    <n v="5130"/>
    <n v="6"/>
    <n v="30780"/>
    <n v="12312"/>
    <n v="0.4"/>
  </r>
  <r>
    <x v="1"/>
    <x v="1"/>
    <x v="72"/>
    <x v="1"/>
    <x v="6"/>
    <s v="Recife"/>
    <s v="Desktop Ultra"/>
    <n v="8902"/>
    <n v="1"/>
    <n v="8902"/>
    <n v="3115.7"/>
    <n v="0.35"/>
  </r>
  <r>
    <x v="1"/>
    <x v="0"/>
    <x v="73"/>
    <x v="1"/>
    <x v="6"/>
    <s v="Recife"/>
    <s v="Teclado"/>
    <n v="300"/>
    <n v="4"/>
    <n v="1200"/>
    <n v="180"/>
    <n v="0.15"/>
  </r>
  <r>
    <x v="3"/>
    <x v="1"/>
    <x v="74"/>
    <x v="1"/>
    <x v="6"/>
    <s v="Recife"/>
    <s v="Monitor 24 pol"/>
    <n v="1500"/>
    <n v="10"/>
    <n v="15000"/>
    <n v="6000"/>
    <n v="0.4"/>
  </r>
  <r>
    <x v="3"/>
    <x v="0"/>
    <x v="75"/>
    <x v="1"/>
    <x v="6"/>
    <s v="Recife"/>
    <s v="Monitor 24 pol"/>
    <n v="1500"/>
    <n v="10"/>
    <n v="15000"/>
    <n v="6000"/>
    <n v="0.4"/>
  </r>
  <r>
    <x v="0"/>
    <x v="1"/>
    <x v="76"/>
    <x v="1"/>
    <x v="6"/>
    <s v="Recife"/>
    <s v="Monitor 20 pol"/>
    <n v="1200"/>
    <n v="8"/>
    <n v="9600"/>
    <n v="2880"/>
    <n v="0.3"/>
  </r>
  <r>
    <x v="3"/>
    <x v="1"/>
    <x v="77"/>
    <x v="1"/>
    <x v="6"/>
    <s v="Recife"/>
    <s v="Teclado Gamer"/>
    <n v="500"/>
    <n v="7"/>
    <n v="3500"/>
    <n v="875"/>
    <n v="0.25"/>
  </r>
  <r>
    <x v="0"/>
    <x v="1"/>
    <x v="78"/>
    <x v="1"/>
    <x v="6"/>
    <s v="Recife"/>
    <s v="Monitor 24 pol"/>
    <n v="1500"/>
    <n v="2"/>
    <n v="3000"/>
    <n v="1200"/>
    <n v="0.4"/>
  </r>
  <r>
    <x v="2"/>
    <x v="0"/>
    <x v="79"/>
    <x v="1"/>
    <x v="6"/>
    <s v="Recife"/>
    <s v="Teclado Gamer"/>
    <n v="500"/>
    <n v="4"/>
    <n v="2000"/>
    <n v="500"/>
    <n v="0.25"/>
  </r>
  <r>
    <x v="0"/>
    <x v="1"/>
    <x v="80"/>
    <x v="1"/>
    <x v="6"/>
    <s v="Recife"/>
    <s v="Teclado Gamer"/>
    <n v="500"/>
    <n v="5"/>
    <n v="2500"/>
    <n v="625"/>
    <n v="0.25"/>
  </r>
  <r>
    <x v="3"/>
    <x v="1"/>
    <x v="81"/>
    <x v="1"/>
    <x v="6"/>
    <s v="Recife"/>
    <s v="Notebook 20"/>
    <n v="5300"/>
    <n v="11"/>
    <n v="58300"/>
    <n v="17490"/>
    <n v="0.3"/>
  </r>
  <r>
    <x v="3"/>
    <x v="0"/>
    <x v="82"/>
    <x v="1"/>
    <x v="6"/>
    <s v="Recife"/>
    <s v="Notebook 20"/>
    <n v="5300"/>
    <n v="11"/>
    <n v="58300"/>
    <n v="17490"/>
    <n v="0.3"/>
  </r>
  <r>
    <x v="4"/>
    <x v="0"/>
    <x v="83"/>
    <x v="1"/>
    <x v="6"/>
    <s v="Recife"/>
    <s v="Desktop Basic"/>
    <n v="4600"/>
    <n v="1"/>
    <n v="4600"/>
    <n v="1150"/>
    <n v="0.25"/>
  </r>
  <r>
    <x v="3"/>
    <x v="1"/>
    <x v="84"/>
    <x v="1"/>
    <x v="6"/>
    <s v="Recife"/>
    <s v="Desktop Ultra"/>
    <n v="8902"/>
    <n v="17"/>
    <n v="151334"/>
    <n v="52966.899999999994"/>
    <n v="0.35"/>
  </r>
  <r>
    <x v="0"/>
    <x v="1"/>
    <x v="85"/>
    <x v="1"/>
    <x v="6"/>
    <s v="Recife"/>
    <s v="Desktop Basic"/>
    <n v="4600"/>
    <n v="6"/>
    <n v="27600"/>
    <n v="6900"/>
    <n v="0.25"/>
  </r>
  <r>
    <x v="1"/>
    <x v="1"/>
    <x v="28"/>
    <x v="1"/>
    <x v="5"/>
    <s v="Fortaleza"/>
    <s v="Notebook 20"/>
    <n v="5300"/>
    <n v="9"/>
    <n v="47700"/>
    <n v="14310"/>
    <n v="0.3"/>
  </r>
  <r>
    <x v="3"/>
    <x v="1"/>
    <x v="29"/>
    <x v="1"/>
    <x v="5"/>
    <s v="Fortaleza"/>
    <s v="Monitor 20 pol"/>
    <n v="1200"/>
    <n v="3"/>
    <n v="3600"/>
    <n v="1080"/>
    <n v="0.3"/>
  </r>
  <r>
    <x v="0"/>
    <x v="1"/>
    <x v="30"/>
    <x v="1"/>
    <x v="5"/>
    <s v="Fortaleza"/>
    <s v="Teclado"/>
    <n v="300"/>
    <n v="6"/>
    <n v="1800"/>
    <n v="270"/>
    <n v="0.15"/>
  </r>
  <r>
    <x v="0"/>
    <x v="0"/>
    <x v="31"/>
    <x v="1"/>
    <x v="5"/>
    <s v="Fortaleza"/>
    <s v="Notebook 17"/>
    <n v="4500"/>
    <n v="6"/>
    <n v="27000"/>
    <n v="6750"/>
    <n v="0.25"/>
  </r>
  <r>
    <x v="0"/>
    <x v="0"/>
    <x v="32"/>
    <x v="1"/>
    <x v="5"/>
    <s v="Fortaleza"/>
    <s v="Monitor 24 pol"/>
    <n v="1500"/>
    <n v="5"/>
    <n v="7500"/>
    <n v="3000"/>
    <n v="0.4"/>
  </r>
  <r>
    <x v="0"/>
    <x v="0"/>
    <x v="33"/>
    <x v="1"/>
    <x v="5"/>
    <s v="Fortaleza"/>
    <s v="Notebook 17"/>
    <n v="4500"/>
    <n v="7"/>
    <n v="31500"/>
    <n v="7875"/>
    <n v="0.25"/>
  </r>
  <r>
    <x v="0"/>
    <x v="1"/>
    <x v="34"/>
    <x v="1"/>
    <x v="5"/>
    <s v="Fortaleza"/>
    <s v="Notebook 15"/>
    <n v="3200"/>
    <n v="7"/>
    <n v="22400"/>
    <n v="4480"/>
    <n v="0.2"/>
  </r>
  <r>
    <x v="0"/>
    <x v="1"/>
    <x v="35"/>
    <x v="1"/>
    <x v="5"/>
    <s v="Fortaleza"/>
    <s v="Monitor 24 pol"/>
    <n v="1500"/>
    <n v="9"/>
    <n v="13500"/>
    <n v="5400"/>
    <n v="0.4"/>
  </r>
  <r>
    <x v="3"/>
    <x v="1"/>
    <x v="36"/>
    <x v="1"/>
    <x v="5"/>
    <s v="Fortaleza"/>
    <s v="Teclado Gamer"/>
    <n v="500"/>
    <n v="2"/>
    <n v="1000"/>
    <n v="250"/>
    <n v="0.25"/>
  </r>
  <r>
    <x v="0"/>
    <x v="0"/>
    <x v="37"/>
    <x v="1"/>
    <x v="5"/>
    <s v="Fortaleza"/>
    <s v="Teclado Gamer"/>
    <n v="500"/>
    <n v="9"/>
    <n v="4500"/>
    <n v="1125"/>
    <n v="0.25"/>
  </r>
  <r>
    <x v="0"/>
    <x v="1"/>
    <x v="38"/>
    <x v="1"/>
    <x v="5"/>
    <s v="Fortaleza"/>
    <s v="Notebook 20"/>
    <n v="5300"/>
    <n v="4"/>
    <n v="21200"/>
    <n v="6360"/>
    <n v="0.3"/>
  </r>
  <r>
    <x v="3"/>
    <x v="1"/>
    <x v="39"/>
    <x v="1"/>
    <x v="5"/>
    <s v="Fortaleza"/>
    <s v="Desktop Basic"/>
    <n v="4600"/>
    <n v="5"/>
    <n v="23000"/>
    <n v="5750"/>
    <n v="0.25"/>
  </r>
  <r>
    <x v="3"/>
    <x v="1"/>
    <x v="40"/>
    <x v="1"/>
    <x v="5"/>
    <s v="Fortaleza"/>
    <s v="Desktop Basic"/>
    <n v="4600"/>
    <n v="11"/>
    <n v="50600"/>
    <n v="12650"/>
    <n v="0.25"/>
  </r>
  <r>
    <x v="0"/>
    <x v="1"/>
    <x v="41"/>
    <x v="1"/>
    <x v="5"/>
    <s v="Fortaleza"/>
    <s v="Monitor 20 pol"/>
    <n v="1200"/>
    <n v="6"/>
    <n v="7200"/>
    <n v="2160"/>
    <n v="0.3"/>
  </r>
  <r>
    <x v="0"/>
    <x v="0"/>
    <x v="42"/>
    <x v="1"/>
    <x v="5"/>
    <s v="Fortaleza"/>
    <s v="Notebook 15"/>
    <n v="3200"/>
    <n v="1"/>
    <n v="3200"/>
    <n v="640"/>
    <n v="0.2"/>
  </r>
  <r>
    <x v="0"/>
    <x v="0"/>
    <x v="43"/>
    <x v="1"/>
    <x v="5"/>
    <s v="Fortaleza"/>
    <s v="Notebook 20"/>
    <n v="5300"/>
    <n v="12"/>
    <n v="63600"/>
    <n v="19080"/>
    <n v="0.3"/>
  </r>
  <r>
    <x v="3"/>
    <x v="1"/>
    <x v="44"/>
    <x v="1"/>
    <x v="5"/>
    <s v="Fortaleza"/>
    <s v="Teclado Gamer"/>
    <n v="500"/>
    <n v="5"/>
    <n v="2500"/>
    <n v="625"/>
    <n v="0.25"/>
  </r>
  <r>
    <x v="4"/>
    <x v="1"/>
    <x v="45"/>
    <x v="1"/>
    <x v="5"/>
    <s v="Fortaleza"/>
    <s v="TV Ultra"/>
    <n v="5130"/>
    <n v="7"/>
    <n v="35910"/>
    <n v="14364"/>
    <n v="0.4"/>
  </r>
  <r>
    <x v="0"/>
    <x v="0"/>
    <x v="46"/>
    <x v="1"/>
    <x v="5"/>
    <s v="Fortaleza"/>
    <s v="Monitor 24 pol"/>
    <n v="1500"/>
    <n v="5"/>
    <n v="7500"/>
    <n v="3000"/>
    <n v="0.4"/>
  </r>
  <r>
    <x v="3"/>
    <x v="1"/>
    <x v="47"/>
    <x v="1"/>
    <x v="5"/>
    <s v="Fortaleza"/>
    <s v="Notebook 20"/>
    <n v="5300"/>
    <n v="10"/>
    <n v="53000"/>
    <n v="15900"/>
    <n v="0.3"/>
  </r>
  <r>
    <x v="0"/>
    <x v="1"/>
    <x v="48"/>
    <x v="1"/>
    <x v="5"/>
    <s v="Fortaleza"/>
    <s v="Desktop Pro"/>
    <n v="5340"/>
    <n v="8"/>
    <n v="42720"/>
    <n v="12816"/>
    <n v="0.3"/>
  </r>
  <r>
    <x v="2"/>
    <x v="1"/>
    <x v="49"/>
    <x v="1"/>
    <x v="5"/>
    <s v="Fortaleza"/>
    <s v="Notebook 20"/>
    <n v="5300"/>
    <n v="6"/>
    <n v="31800"/>
    <n v="9540"/>
    <n v="0.3"/>
  </r>
  <r>
    <x v="3"/>
    <x v="0"/>
    <x v="50"/>
    <x v="1"/>
    <x v="5"/>
    <s v="Fortaleza"/>
    <s v="Teclado Gamer"/>
    <n v="500"/>
    <n v="5"/>
    <n v="2500"/>
    <n v="625"/>
    <n v="0.25"/>
  </r>
  <r>
    <x v="0"/>
    <x v="1"/>
    <x v="51"/>
    <x v="1"/>
    <x v="5"/>
    <s v="Fortaleza"/>
    <s v="Desktop Ultra"/>
    <n v="8902"/>
    <n v="11"/>
    <n v="97922"/>
    <n v="34272.699999999997"/>
    <n v="0.35"/>
  </r>
  <r>
    <x v="2"/>
    <x v="1"/>
    <x v="52"/>
    <x v="1"/>
    <x v="5"/>
    <s v="Fortaleza"/>
    <s v="Desktop Pro"/>
    <n v="5340"/>
    <n v="5"/>
    <n v="26700"/>
    <n v="8010"/>
    <n v="0.3"/>
  </r>
  <r>
    <x v="2"/>
    <x v="0"/>
    <x v="53"/>
    <x v="1"/>
    <x v="5"/>
    <s v="Fortaleza"/>
    <s v="Teclado"/>
    <n v="300"/>
    <n v="3"/>
    <n v="900"/>
    <n v="135"/>
    <n v="0.15"/>
  </r>
  <r>
    <x v="0"/>
    <x v="0"/>
    <x v="54"/>
    <x v="1"/>
    <x v="5"/>
    <s v="Fortaleza"/>
    <s v="Notebook 15"/>
    <n v="3200"/>
    <n v="3"/>
    <n v="9600"/>
    <n v="1920"/>
    <n v="0.2"/>
  </r>
  <r>
    <x v="4"/>
    <x v="1"/>
    <x v="55"/>
    <x v="1"/>
    <x v="5"/>
    <s v="Fortaleza"/>
    <s v="Notebook 20"/>
    <n v="5300"/>
    <n v="1"/>
    <n v="5300"/>
    <n v="1590"/>
    <n v="0.3"/>
  </r>
  <r>
    <x v="3"/>
    <x v="0"/>
    <x v="56"/>
    <x v="1"/>
    <x v="5"/>
    <s v="Fortaleza"/>
    <s v="TV LED HD"/>
    <n v="3400"/>
    <n v="1"/>
    <n v="3400"/>
    <n v="1190"/>
    <n v="0.35"/>
  </r>
  <r>
    <x v="0"/>
    <x v="1"/>
    <x v="57"/>
    <x v="1"/>
    <x v="5"/>
    <s v="Fortaleza"/>
    <s v="Notebook 15"/>
    <n v="3200"/>
    <n v="7"/>
    <n v="22400"/>
    <n v="4480"/>
    <n v="0.2"/>
  </r>
  <r>
    <x v="0"/>
    <x v="1"/>
    <x v="58"/>
    <x v="1"/>
    <x v="5"/>
    <s v="Fortaleza"/>
    <s v="Teclado Gamer"/>
    <n v="500"/>
    <n v="5"/>
    <n v="2500"/>
    <n v="625"/>
    <n v="0.25"/>
  </r>
  <r>
    <x v="0"/>
    <x v="1"/>
    <x v="59"/>
    <x v="1"/>
    <x v="5"/>
    <s v="Fortaleza"/>
    <s v="Desktop Basic"/>
    <n v="4600"/>
    <n v="12"/>
    <n v="55200"/>
    <n v="13800"/>
    <n v="0.25"/>
  </r>
  <r>
    <x v="2"/>
    <x v="1"/>
    <x v="60"/>
    <x v="1"/>
    <x v="5"/>
    <s v="Fortaleza"/>
    <s v="TV Ultra"/>
    <n v="5130"/>
    <n v="7"/>
    <n v="35910"/>
    <n v="14364"/>
    <n v="0.4"/>
  </r>
  <r>
    <x v="0"/>
    <x v="1"/>
    <x v="61"/>
    <x v="1"/>
    <x v="5"/>
    <s v="Fortaleza"/>
    <s v="Desktop Ultra"/>
    <n v="8902"/>
    <n v="10"/>
    <n v="89020"/>
    <n v="31156.999999999996"/>
    <n v="0.35"/>
  </r>
  <r>
    <x v="3"/>
    <x v="1"/>
    <x v="62"/>
    <x v="1"/>
    <x v="5"/>
    <s v="Fortaleza"/>
    <s v="Desktop Ultra"/>
    <n v="8902"/>
    <n v="9"/>
    <n v="80118"/>
    <n v="28041.3"/>
    <n v="0.35"/>
  </r>
  <r>
    <x v="3"/>
    <x v="1"/>
    <x v="63"/>
    <x v="1"/>
    <x v="5"/>
    <s v="Fortaleza"/>
    <s v="Desktop Ultra"/>
    <n v="8902"/>
    <n v="9"/>
    <n v="80118"/>
    <n v="28041.3"/>
    <n v="0.35"/>
  </r>
  <r>
    <x v="3"/>
    <x v="1"/>
    <x v="64"/>
    <x v="1"/>
    <x v="5"/>
    <s v="Fortaleza"/>
    <s v="Teclado Gamer"/>
    <n v="500"/>
    <n v="6"/>
    <n v="3000"/>
    <n v="750"/>
    <n v="0.25"/>
  </r>
  <r>
    <x v="4"/>
    <x v="1"/>
    <x v="65"/>
    <x v="1"/>
    <x v="5"/>
    <s v="Fortaleza"/>
    <s v="Desktop Ultra"/>
    <n v="8902"/>
    <n v="6"/>
    <n v="53412"/>
    <n v="18694.199999999997"/>
    <n v="0.35"/>
  </r>
  <r>
    <x v="0"/>
    <x v="1"/>
    <x v="66"/>
    <x v="1"/>
    <x v="5"/>
    <s v="Fortaleza"/>
    <s v="Monitor 20 pol"/>
    <n v="1200"/>
    <n v="8"/>
    <n v="9600"/>
    <n v="2880"/>
    <n v="0.3"/>
  </r>
  <r>
    <x v="0"/>
    <x v="1"/>
    <x v="67"/>
    <x v="1"/>
    <x v="5"/>
    <s v="Fortaleza"/>
    <s v="Monitor 24 pol"/>
    <n v="1500"/>
    <n v="5"/>
    <n v="7500"/>
    <n v="3000"/>
    <n v="0.4"/>
  </r>
  <r>
    <x v="2"/>
    <x v="1"/>
    <x v="68"/>
    <x v="1"/>
    <x v="5"/>
    <s v="Fortaleza"/>
    <s v="Desktop Pro"/>
    <n v="5340"/>
    <n v="9"/>
    <n v="48060"/>
    <n v="14418"/>
    <n v="0.3"/>
  </r>
  <r>
    <x v="2"/>
    <x v="1"/>
    <x v="69"/>
    <x v="1"/>
    <x v="5"/>
    <s v="Fortaleza"/>
    <s v="Notebook 15"/>
    <n v="3200"/>
    <n v="2"/>
    <n v="6400"/>
    <n v="1280"/>
    <n v="0.2"/>
  </r>
  <r>
    <x v="0"/>
    <x v="0"/>
    <x v="70"/>
    <x v="1"/>
    <x v="5"/>
    <s v="Fortaleza"/>
    <s v="Notebook 20"/>
    <n v="5300"/>
    <n v="2"/>
    <n v="10600"/>
    <n v="3180"/>
    <n v="0.3"/>
  </r>
  <r>
    <x v="2"/>
    <x v="1"/>
    <x v="71"/>
    <x v="1"/>
    <x v="5"/>
    <s v="Fortaleza"/>
    <s v="Monitor 24 pol"/>
    <n v="1500"/>
    <n v="11"/>
    <n v="16500"/>
    <n v="6600"/>
    <n v="0.4"/>
  </r>
  <r>
    <x v="1"/>
    <x v="1"/>
    <x v="72"/>
    <x v="1"/>
    <x v="5"/>
    <s v="Fortaleza"/>
    <s v="Desktop Basic"/>
    <n v="4600"/>
    <n v="9"/>
    <n v="41400"/>
    <n v="10350"/>
    <n v="0.25"/>
  </r>
  <r>
    <x v="3"/>
    <x v="1"/>
    <x v="73"/>
    <x v="1"/>
    <x v="5"/>
    <s v="Fortaleza"/>
    <s v="Monitor 27 pol"/>
    <n v="1700"/>
    <n v="6"/>
    <n v="10200"/>
    <n v="5100"/>
    <n v="0.5"/>
  </r>
  <r>
    <x v="3"/>
    <x v="0"/>
    <x v="74"/>
    <x v="1"/>
    <x v="5"/>
    <s v="Fortaleza"/>
    <s v="Teclado Gamer"/>
    <n v="500"/>
    <n v="7"/>
    <n v="3500"/>
    <n v="875"/>
    <n v="0.25"/>
  </r>
  <r>
    <x v="0"/>
    <x v="1"/>
    <x v="75"/>
    <x v="1"/>
    <x v="5"/>
    <s v="Fortaleza"/>
    <s v="Teclado"/>
    <n v="300"/>
    <n v="12"/>
    <n v="3600"/>
    <n v="540"/>
    <n v="0.15"/>
  </r>
  <r>
    <x v="0"/>
    <x v="1"/>
    <x v="76"/>
    <x v="1"/>
    <x v="5"/>
    <s v="Fortaleza"/>
    <s v="Notebook 15"/>
    <n v="3200"/>
    <n v="15"/>
    <n v="48000"/>
    <n v="9600"/>
    <n v="0.2"/>
  </r>
  <r>
    <x v="3"/>
    <x v="0"/>
    <x v="77"/>
    <x v="1"/>
    <x v="5"/>
    <s v="Fortaleza"/>
    <s v="Teclado Gamer"/>
    <n v="500"/>
    <n v="12"/>
    <n v="6000"/>
    <n v="1500"/>
    <n v="0.25"/>
  </r>
  <r>
    <x v="3"/>
    <x v="1"/>
    <x v="78"/>
    <x v="1"/>
    <x v="5"/>
    <s v="Fortaleza"/>
    <s v="Monitor 20 pol"/>
    <n v="1200"/>
    <n v="7"/>
    <n v="8400"/>
    <n v="2520"/>
    <n v="0.3"/>
  </r>
  <r>
    <x v="4"/>
    <x v="1"/>
    <x v="79"/>
    <x v="1"/>
    <x v="5"/>
    <s v="Fortaleza"/>
    <s v="Monitor 27 pol"/>
    <n v="1700"/>
    <n v="2"/>
    <n v="3400"/>
    <n v="1700"/>
    <n v="0.5"/>
  </r>
  <r>
    <x v="0"/>
    <x v="1"/>
    <x v="80"/>
    <x v="1"/>
    <x v="5"/>
    <s v="Fortaleza"/>
    <s v="TV LED HD"/>
    <n v="3400"/>
    <n v="12"/>
    <n v="40800"/>
    <n v="14280"/>
    <n v="0.35"/>
  </r>
  <r>
    <x v="0"/>
    <x v="1"/>
    <x v="81"/>
    <x v="1"/>
    <x v="5"/>
    <s v="Fortaleza"/>
    <s v="Notebook 15"/>
    <n v="3200"/>
    <n v="3"/>
    <n v="9600"/>
    <n v="1920"/>
    <n v="0.2"/>
  </r>
  <r>
    <x v="4"/>
    <x v="1"/>
    <x v="86"/>
    <x v="1"/>
    <x v="5"/>
    <s v="Fortaleza"/>
    <s v="TV LED HD"/>
    <n v="3400"/>
    <n v="1"/>
    <n v="3400"/>
    <n v="1190"/>
    <n v="0.35"/>
  </r>
  <r>
    <x v="3"/>
    <x v="1"/>
    <x v="82"/>
    <x v="1"/>
    <x v="5"/>
    <s v="Fortaleza"/>
    <s v="Monitor 27 pol"/>
    <n v="1700"/>
    <n v="4"/>
    <n v="6800"/>
    <n v="3400"/>
    <n v="0.5"/>
  </r>
  <r>
    <x v="0"/>
    <x v="1"/>
    <x v="87"/>
    <x v="1"/>
    <x v="5"/>
    <s v="Fortaleza"/>
    <s v="Desktop Basic"/>
    <n v="4600"/>
    <n v="6"/>
    <n v="27600"/>
    <n v="6900"/>
    <n v="0.25"/>
  </r>
  <r>
    <x v="3"/>
    <x v="1"/>
    <x v="83"/>
    <x v="1"/>
    <x v="5"/>
    <s v="Fortaleza"/>
    <s v="Monitor 27 pol"/>
    <n v="1700"/>
    <n v="7"/>
    <n v="11900"/>
    <n v="5950"/>
    <n v="0.5"/>
  </r>
  <r>
    <x v="3"/>
    <x v="1"/>
    <x v="88"/>
    <x v="1"/>
    <x v="5"/>
    <s v="Fortaleza"/>
    <s v="Notebook 17"/>
    <n v="4500"/>
    <n v="5"/>
    <n v="22500"/>
    <n v="5625"/>
    <n v="0.25"/>
  </r>
  <r>
    <x v="3"/>
    <x v="0"/>
    <x v="84"/>
    <x v="1"/>
    <x v="5"/>
    <s v="Fortaleza"/>
    <s v="Monitor 20 pol"/>
    <n v="1200"/>
    <n v="5"/>
    <n v="6000"/>
    <n v="1800"/>
    <n v="0.3"/>
  </r>
  <r>
    <x v="0"/>
    <x v="0"/>
    <x v="89"/>
    <x v="1"/>
    <x v="5"/>
    <s v="Fortaleza"/>
    <s v="Desktop Ultra"/>
    <n v="8902"/>
    <n v="19"/>
    <n v="169138"/>
    <n v="59198.299999999996"/>
    <n v="0.35"/>
  </r>
  <r>
    <x v="3"/>
    <x v="0"/>
    <x v="85"/>
    <x v="1"/>
    <x v="5"/>
    <s v="Fortaleza"/>
    <s v="Teclado"/>
    <n v="300"/>
    <n v="1"/>
    <n v="300"/>
    <n v="45"/>
    <n v="0.15"/>
  </r>
  <r>
    <x v="1"/>
    <x v="1"/>
    <x v="28"/>
    <x v="1"/>
    <x v="7"/>
    <s v="Aracajú"/>
    <s v="Notebook 20"/>
    <n v="5300"/>
    <n v="9"/>
    <n v="47700"/>
    <n v="14310"/>
    <n v="0.3"/>
  </r>
  <r>
    <x v="3"/>
    <x v="1"/>
    <x v="29"/>
    <x v="1"/>
    <x v="7"/>
    <s v="Aracajú"/>
    <s v="Monitor 20 pol"/>
    <n v="1200"/>
    <n v="3"/>
    <n v="3600"/>
    <n v="1080"/>
    <n v="0.3"/>
  </r>
  <r>
    <x v="0"/>
    <x v="1"/>
    <x v="30"/>
    <x v="1"/>
    <x v="7"/>
    <s v="Aracajú"/>
    <s v="Teclado"/>
    <n v="300"/>
    <n v="6"/>
    <n v="1800"/>
    <n v="270"/>
    <n v="0.15"/>
  </r>
  <r>
    <x v="0"/>
    <x v="0"/>
    <x v="31"/>
    <x v="1"/>
    <x v="7"/>
    <s v="Aracajú"/>
    <s v="Notebook 17"/>
    <n v="4500"/>
    <n v="6"/>
    <n v="27000"/>
    <n v="6750"/>
    <n v="0.25"/>
  </r>
  <r>
    <x v="0"/>
    <x v="0"/>
    <x v="32"/>
    <x v="1"/>
    <x v="7"/>
    <s v="Aracajú"/>
    <s v="Monitor 24 pol"/>
    <n v="1500"/>
    <n v="5"/>
    <n v="7500"/>
    <n v="3000"/>
    <n v="0.4"/>
  </r>
  <r>
    <x v="0"/>
    <x v="0"/>
    <x v="33"/>
    <x v="1"/>
    <x v="7"/>
    <s v="Aracajú"/>
    <s v="Notebook 17"/>
    <n v="4500"/>
    <n v="7"/>
    <n v="31500"/>
    <n v="7875"/>
    <n v="0.25"/>
  </r>
  <r>
    <x v="0"/>
    <x v="1"/>
    <x v="34"/>
    <x v="1"/>
    <x v="7"/>
    <s v="Aracajú"/>
    <s v="Notebook 15"/>
    <n v="3200"/>
    <n v="7"/>
    <n v="22400"/>
    <n v="4480"/>
    <n v="0.2"/>
  </r>
  <r>
    <x v="0"/>
    <x v="1"/>
    <x v="35"/>
    <x v="1"/>
    <x v="7"/>
    <s v="Aracajú"/>
    <s v="Monitor 24 pol"/>
    <n v="1500"/>
    <n v="9"/>
    <n v="13500"/>
    <n v="5400"/>
    <n v="0.4"/>
  </r>
  <r>
    <x v="3"/>
    <x v="1"/>
    <x v="36"/>
    <x v="1"/>
    <x v="7"/>
    <s v="Aracajú"/>
    <s v="Teclado Gamer"/>
    <n v="500"/>
    <n v="2"/>
    <n v="1000"/>
    <n v="250"/>
    <n v="0.25"/>
  </r>
  <r>
    <x v="0"/>
    <x v="0"/>
    <x v="37"/>
    <x v="1"/>
    <x v="7"/>
    <s v="Aracajú"/>
    <s v="Teclado Gamer"/>
    <n v="500"/>
    <n v="9"/>
    <n v="4500"/>
    <n v="1125"/>
    <n v="0.25"/>
  </r>
  <r>
    <x v="0"/>
    <x v="1"/>
    <x v="38"/>
    <x v="1"/>
    <x v="7"/>
    <s v="Aracajú"/>
    <s v="Notebook 20"/>
    <n v="5300"/>
    <n v="4"/>
    <n v="21200"/>
    <n v="6360"/>
    <n v="0.3"/>
  </r>
  <r>
    <x v="3"/>
    <x v="1"/>
    <x v="39"/>
    <x v="1"/>
    <x v="7"/>
    <s v="Aracajú"/>
    <s v="Desktop Basic"/>
    <n v="4600"/>
    <n v="5"/>
    <n v="23000"/>
    <n v="5750"/>
    <n v="0.25"/>
  </r>
  <r>
    <x v="3"/>
    <x v="1"/>
    <x v="40"/>
    <x v="1"/>
    <x v="7"/>
    <s v="Aracajú"/>
    <s v="Desktop Basic"/>
    <n v="4600"/>
    <n v="11"/>
    <n v="50600"/>
    <n v="12650"/>
    <n v="0.25"/>
  </r>
  <r>
    <x v="0"/>
    <x v="1"/>
    <x v="41"/>
    <x v="1"/>
    <x v="7"/>
    <s v="Aracajú"/>
    <s v="Monitor 20 pol"/>
    <n v="1200"/>
    <n v="6"/>
    <n v="7200"/>
    <n v="2160"/>
    <n v="0.3"/>
  </r>
  <r>
    <x v="0"/>
    <x v="0"/>
    <x v="42"/>
    <x v="1"/>
    <x v="7"/>
    <s v="Aracajú"/>
    <s v="Notebook 15"/>
    <n v="3200"/>
    <n v="1"/>
    <n v="3200"/>
    <n v="640"/>
    <n v="0.2"/>
  </r>
  <r>
    <x v="0"/>
    <x v="0"/>
    <x v="43"/>
    <x v="1"/>
    <x v="7"/>
    <s v="Aracajú"/>
    <s v="Notebook 20"/>
    <n v="5300"/>
    <n v="12"/>
    <n v="63600"/>
    <n v="19080"/>
    <n v="0.3"/>
  </r>
  <r>
    <x v="3"/>
    <x v="1"/>
    <x v="44"/>
    <x v="1"/>
    <x v="7"/>
    <s v="Aracajú"/>
    <s v="Teclado Gamer"/>
    <n v="500"/>
    <n v="5"/>
    <n v="2500"/>
    <n v="625"/>
    <n v="0.25"/>
  </r>
  <r>
    <x v="4"/>
    <x v="1"/>
    <x v="45"/>
    <x v="1"/>
    <x v="7"/>
    <s v="Aracajú"/>
    <s v="TV Ultra"/>
    <n v="5130"/>
    <n v="7"/>
    <n v="35910"/>
    <n v="14364"/>
    <n v="0.4"/>
  </r>
  <r>
    <x v="0"/>
    <x v="0"/>
    <x v="46"/>
    <x v="1"/>
    <x v="7"/>
    <s v="Aracajú"/>
    <s v="Monitor 24 pol"/>
    <n v="1500"/>
    <n v="5"/>
    <n v="7500"/>
    <n v="3000"/>
    <n v="0.4"/>
  </r>
  <r>
    <x v="3"/>
    <x v="1"/>
    <x v="47"/>
    <x v="1"/>
    <x v="7"/>
    <s v="Aracajú"/>
    <s v="Notebook 20"/>
    <n v="5300"/>
    <n v="10"/>
    <n v="53000"/>
    <n v="15900"/>
    <n v="0.3"/>
  </r>
  <r>
    <x v="0"/>
    <x v="1"/>
    <x v="48"/>
    <x v="1"/>
    <x v="7"/>
    <s v="Aracajú"/>
    <s v="Desktop Pro"/>
    <n v="5340"/>
    <n v="8"/>
    <n v="42720"/>
    <n v="12816"/>
    <n v="0.3"/>
  </r>
  <r>
    <x v="2"/>
    <x v="1"/>
    <x v="49"/>
    <x v="1"/>
    <x v="4"/>
    <s v="Salvador"/>
    <s v="Notebook 20"/>
    <n v="5300"/>
    <n v="6"/>
    <n v="31800"/>
    <n v="9540"/>
    <n v="0.3"/>
  </r>
  <r>
    <x v="3"/>
    <x v="0"/>
    <x v="50"/>
    <x v="1"/>
    <x v="8"/>
    <s v="Teresina"/>
    <s v="Teclado Gamer"/>
    <n v="500"/>
    <n v="5"/>
    <n v="2500"/>
    <n v="625"/>
    <n v="0.25"/>
  </r>
  <r>
    <x v="0"/>
    <x v="1"/>
    <x v="51"/>
    <x v="1"/>
    <x v="8"/>
    <s v="Teresina"/>
    <s v="Desktop Ultra"/>
    <n v="8902"/>
    <n v="11"/>
    <n v="97922"/>
    <n v="34272.699999999997"/>
    <n v="0.35"/>
  </r>
  <r>
    <x v="2"/>
    <x v="1"/>
    <x v="52"/>
    <x v="1"/>
    <x v="8"/>
    <s v="Teresina"/>
    <s v="Desktop Pro"/>
    <n v="5340"/>
    <n v="5"/>
    <n v="26700"/>
    <n v="8010"/>
    <n v="0.3"/>
  </r>
  <r>
    <x v="2"/>
    <x v="0"/>
    <x v="53"/>
    <x v="1"/>
    <x v="8"/>
    <s v="Teresina"/>
    <s v="Teclado"/>
    <n v="300"/>
    <n v="3"/>
    <n v="900"/>
    <n v="135"/>
    <n v="0.15"/>
  </r>
  <r>
    <x v="0"/>
    <x v="0"/>
    <x v="54"/>
    <x v="1"/>
    <x v="8"/>
    <s v="Teresina"/>
    <s v="Notebook 15"/>
    <n v="3200"/>
    <n v="3"/>
    <n v="9600"/>
    <n v="1920"/>
    <n v="0.2"/>
  </r>
  <r>
    <x v="4"/>
    <x v="1"/>
    <x v="55"/>
    <x v="1"/>
    <x v="8"/>
    <s v="Teresina"/>
    <s v="Notebook 20"/>
    <n v="5300"/>
    <n v="1"/>
    <n v="5300"/>
    <n v="1590"/>
    <n v="0.3"/>
  </r>
  <r>
    <x v="3"/>
    <x v="0"/>
    <x v="56"/>
    <x v="1"/>
    <x v="8"/>
    <s v="Teresina"/>
    <s v="TV LED HD"/>
    <n v="3400"/>
    <n v="1"/>
    <n v="3400"/>
    <n v="1190"/>
    <n v="0.35"/>
  </r>
  <r>
    <x v="0"/>
    <x v="1"/>
    <x v="57"/>
    <x v="1"/>
    <x v="8"/>
    <s v="Teresina"/>
    <s v="Notebook 15"/>
    <n v="3200"/>
    <n v="7"/>
    <n v="22400"/>
    <n v="4480"/>
    <n v="0.2"/>
  </r>
  <r>
    <x v="0"/>
    <x v="1"/>
    <x v="58"/>
    <x v="1"/>
    <x v="8"/>
    <s v="Teresina"/>
    <s v="Teclado Gamer"/>
    <n v="500"/>
    <n v="5"/>
    <n v="2500"/>
    <n v="625"/>
    <n v="0.25"/>
  </r>
  <r>
    <x v="0"/>
    <x v="1"/>
    <x v="59"/>
    <x v="1"/>
    <x v="8"/>
    <s v="Teresina"/>
    <s v="Desktop Basic"/>
    <n v="4600"/>
    <n v="12"/>
    <n v="55200"/>
    <n v="13800"/>
    <n v="0.25"/>
  </r>
  <r>
    <x v="2"/>
    <x v="1"/>
    <x v="60"/>
    <x v="1"/>
    <x v="8"/>
    <s v="Teresina"/>
    <s v="TV Ultra"/>
    <n v="5130"/>
    <n v="7"/>
    <n v="35910"/>
    <n v="14364"/>
    <n v="0.4"/>
  </r>
  <r>
    <x v="0"/>
    <x v="1"/>
    <x v="61"/>
    <x v="1"/>
    <x v="8"/>
    <s v="Teresina"/>
    <s v="Desktop Ultra"/>
    <n v="8902"/>
    <n v="10"/>
    <n v="89020"/>
    <n v="31156.999999999996"/>
    <n v="0.35"/>
  </r>
  <r>
    <x v="3"/>
    <x v="1"/>
    <x v="62"/>
    <x v="1"/>
    <x v="8"/>
    <s v="Teresina"/>
    <s v="Desktop Ultra"/>
    <n v="8902"/>
    <n v="9"/>
    <n v="80118"/>
    <n v="28041.3"/>
    <n v="0.35"/>
  </r>
  <r>
    <x v="3"/>
    <x v="1"/>
    <x v="63"/>
    <x v="1"/>
    <x v="8"/>
    <s v="Teresina"/>
    <s v="Desktop Ultra"/>
    <n v="8902"/>
    <n v="9"/>
    <n v="80118"/>
    <n v="28041.3"/>
    <n v="0.35"/>
  </r>
  <r>
    <x v="3"/>
    <x v="1"/>
    <x v="64"/>
    <x v="1"/>
    <x v="8"/>
    <s v="Teresina"/>
    <s v="Teclado Gamer"/>
    <n v="500"/>
    <n v="6"/>
    <n v="3000"/>
    <n v="750"/>
    <n v="0.25"/>
  </r>
  <r>
    <x v="4"/>
    <x v="1"/>
    <x v="65"/>
    <x v="1"/>
    <x v="8"/>
    <s v="Teresina"/>
    <s v="Desktop Ultra"/>
    <n v="8902"/>
    <n v="6"/>
    <n v="53412"/>
    <n v="18694.199999999997"/>
    <n v="0.35"/>
  </r>
  <r>
    <x v="0"/>
    <x v="1"/>
    <x v="66"/>
    <x v="1"/>
    <x v="8"/>
    <s v="Teresina"/>
    <s v="Monitor 20 pol"/>
    <n v="1200"/>
    <n v="8"/>
    <n v="9600"/>
    <n v="2880"/>
    <n v="0.3"/>
  </r>
  <r>
    <x v="0"/>
    <x v="1"/>
    <x v="67"/>
    <x v="1"/>
    <x v="8"/>
    <s v="Teresina"/>
    <s v="Monitor 24 pol"/>
    <n v="1500"/>
    <n v="5"/>
    <n v="7500"/>
    <n v="3000"/>
    <n v="0.4"/>
  </r>
  <r>
    <x v="2"/>
    <x v="1"/>
    <x v="68"/>
    <x v="1"/>
    <x v="8"/>
    <s v="Teresina"/>
    <s v="Desktop Pro"/>
    <n v="5340"/>
    <n v="9"/>
    <n v="48060"/>
    <n v="14418"/>
    <n v="0.3"/>
  </r>
  <r>
    <x v="2"/>
    <x v="1"/>
    <x v="69"/>
    <x v="1"/>
    <x v="8"/>
    <s v="Teresina"/>
    <s v="Notebook 15"/>
    <n v="3200"/>
    <n v="2"/>
    <n v="6400"/>
    <n v="1280"/>
    <n v="0.2"/>
  </r>
  <r>
    <x v="0"/>
    <x v="0"/>
    <x v="70"/>
    <x v="1"/>
    <x v="8"/>
    <s v="Teresina"/>
    <s v="Notebook 20"/>
    <n v="5300"/>
    <n v="2"/>
    <n v="10600"/>
    <n v="3180"/>
    <n v="0.3"/>
  </r>
  <r>
    <x v="2"/>
    <x v="1"/>
    <x v="71"/>
    <x v="1"/>
    <x v="8"/>
    <s v="Teresina"/>
    <s v="Monitor 24 pol"/>
    <n v="1500"/>
    <n v="11"/>
    <n v="16500"/>
    <n v="6600"/>
    <n v="0.4"/>
  </r>
  <r>
    <x v="1"/>
    <x v="1"/>
    <x v="72"/>
    <x v="1"/>
    <x v="8"/>
    <s v="Teresina"/>
    <s v="Desktop Basic"/>
    <n v="4600"/>
    <n v="9"/>
    <n v="41400"/>
    <n v="10350"/>
    <n v="0.25"/>
  </r>
  <r>
    <x v="3"/>
    <x v="1"/>
    <x v="73"/>
    <x v="1"/>
    <x v="8"/>
    <s v="Teresina"/>
    <s v="Monitor 27 pol"/>
    <n v="1700"/>
    <n v="6"/>
    <n v="10200"/>
    <n v="5100"/>
    <n v="0.5"/>
  </r>
  <r>
    <x v="3"/>
    <x v="0"/>
    <x v="74"/>
    <x v="1"/>
    <x v="9"/>
    <s v="São Luis"/>
    <s v="Teclado Gamer"/>
    <n v="500"/>
    <n v="7"/>
    <n v="3500"/>
    <n v="875"/>
    <n v="0.25"/>
  </r>
  <r>
    <x v="0"/>
    <x v="1"/>
    <x v="75"/>
    <x v="1"/>
    <x v="9"/>
    <s v="São Luis"/>
    <s v="Teclado"/>
    <n v="300"/>
    <n v="12"/>
    <n v="3600"/>
    <n v="540"/>
    <n v="0.15"/>
  </r>
  <r>
    <x v="0"/>
    <x v="1"/>
    <x v="76"/>
    <x v="1"/>
    <x v="9"/>
    <s v="São Luis"/>
    <s v="Notebook 15"/>
    <n v="3200"/>
    <n v="15"/>
    <n v="48000"/>
    <n v="9600"/>
    <n v="0.2"/>
  </r>
  <r>
    <x v="3"/>
    <x v="0"/>
    <x v="77"/>
    <x v="1"/>
    <x v="9"/>
    <s v="São Luis"/>
    <s v="Teclado Gamer"/>
    <n v="500"/>
    <n v="12"/>
    <n v="6000"/>
    <n v="1500"/>
    <n v="0.25"/>
  </r>
  <r>
    <x v="3"/>
    <x v="1"/>
    <x v="78"/>
    <x v="1"/>
    <x v="9"/>
    <s v="São Luis"/>
    <s v="Monitor 20 pol"/>
    <n v="1200"/>
    <n v="7"/>
    <n v="8400"/>
    <n v="2520"/>
    <n v="0.3"/>
  </r>
  <r>
    <x v="4"/>
    <x v="1"/>
    <x v="79"/>
    <x v="1"/>
    <x v="9"/>
    <s v="São Luis"/>
    <s v="Monitor 27 pol"/>
    <n v="1700"/>
    <n v="2"/>
    <n v="3400"/>
    <n v="1700"/>
    <n v="0.5"/>
  </r>
  <r>
    <x v="0"/>
    <x v="1"/>
    <x v="80"/>
    <x v="1"/>
    <x v="9"/>
    <s v="São Luis"/>
    <s v="TV LED HD"/>
    <n v="3400"/>
    <n v="12"/>
    <n v="40800"/>
    <n v="14280"/>
    <n v="0.35"/>
  </r>
  <r>
    <x v="0"/>
    <x v="1"/>
    <x v="81"/>
    <x v="1"/>
    <x v="9"/>
    <s v="São Luis"/>
    <s v="Notebook 15"/>
    <n v="3200"/>
    <n v="3"/>
    <n v="9600"/>
    <n v="1920"/>
    <n v="0.2"/>
  </r>
  <r>
    <x v="4"/>
    <x v="1"/>
    <x v="86"/>
    <x v="1"/>
    <x v="9"/>
    <s v="São Luis"/>
    <s v="TV LED HD"/>
    <n v="3400"/>
    <n v="1"/>
    <n v="3400"/>
    <n v="1190"/>
    <n v="0.35"/>
  </r>
  <r>
    <x v="3"/>
    <x v="1"/>
    <x v="82"/>
    <x v="1"/>
    <x v="9"/>
    <s v="São Luis"/>
    <s v="Monitor 27 pol"/>
    <n v="1700"/>
    <n v="4"/>
    <n v="6800"/>
    <n v="3400"/>
    <n v="0.5"/>
  </r>
  <r>
    <x v="0"/>
    <x v="1"/>
    <x v="87"/>
    <x v="1"/>
    <x v="9"/>
    <s v="São Luis"/>
    <s v="Desktop Basic"/>
    <n v="4600"/>
    <n v="6"/>
    <n v="27600"/>
    <n v="6900"/>
    <n v="0.25"/>
  </r>
  <r>
    <x v="3"/>
    <x v="1"/>
    <x v="83"/>
    <x v="1"/>
    <x v="9"/>
    <s v="São Luis"/>
    <s v="Monitor 27 pol"/>
    <n v="1700"/>
    <n v="7"/>
    <n v="11900"/>
    <n v="5950"/>
    <n v="0.5"/>
  </r>
  <r>
    <x v="3"/>
    <x v="1"/>
    <x v="88"/>
    <x v="1"/>
    <x v="9"/>
    <s v="São Luis"/>
    <s v="Notebook 17"/>
    <n v="4500"/>
    <n v="5"/>
    <n v="22500"/>
    <n v="5625"/>
    <n v="0.25"/>
  </r>
  <r>
    <x v="3"/>
    <x v="0"/>
    <x v="84"/>
    <x v="1"/>
    <x v="9"/>
    <s v="São Luis"/>
    <s v="Monitor 20 pol"/>
    <n v="1200"/>
    <n v="5"/>
    <n v="6000"/>
    <n v="1800"/>
    <n v="0.3"/>
  </r>
  <r>
    <x v="0"/>
    <x v="0"/>
    <x v="89"/>
    <x v="1"/>
    <x v="9"/>
    <s v="São Luis"/>
    <s v="Desktop Ultra"/>
    <n v="8902"/>
    <n v="19"/>
    <n v="169138"/>
    <n v="59198.299999999996"/>
    <n v="0.35"/>
  </r>
  <r>
    <x v="3"/>
    <x v="0"/>
    <x v="85"/>
    <x v="1"/>
    <x v="9"/>
    <s v="São Luis"/>
    <s v="Teclado"/>
    <n v="300"/>
    <n v="1"/>
    <n v="300"/>
    <n v="45"/>
    <n v="0.15"/>
  </r>
  <r>
    <x v="3"/>
    <x v="1"/>
    <x v="85"/>
    <x v="1"/>
    <x v="9"/>
    <s v="São Luis"/>
    <s v="Teclado"/>
    <n v="300"/>
    <n v="7"/>
    <n v="2100"/>
    <n v="315"/>
    <n v="0.15"/>
  </r>
  <r>
    <x v="3"/>
    <x v="1"/>
    <x v="85"/>
    <x v="1"/>
    <x v="9"/>
    <s v="São Luis"/>
    <s v="Monitor 20 pol"/>
    <n v="1200"/>
    <n v="18"/>
    <n v="21600"/>
    <n v="6480"/>
    <n v="0.3"/>
  </r>
  <r>
    <x v="0"/>
    <x v="0"/>
    <x v="85"/>
    <x v="1"/>
    <x v="10"/>
    <s v="João Pessoa"/>
    <s v="Notebook 15"/>
    <n v="3200"/>
    <n v="7"/>
    <n v="22400"/>
    <n v="4480"/>
    <n v="0.2"/>
  </r>
  <r>
    <x v="0"/>
    <x v="1"/>
    <x v="85"/>
    <x v="1"/>
    <x v="10"/>
    <s v="João Pessoa"/>
    <s v="TV LED HD"/>
    <n v="3400"/>
    <n v="7"/>
    <n v="23800"/>
    <n v="8330"/>
    <n v="0.35"/>
  </r>
  <r>
    <x v="2"/>
    <x v="1"/>
    <x v="85"/>
    <x v="1"/>
    <x v="10"/>
    <s v="João Pessoa"/>
    <s v="TV Ultra"/>
    <n v="5130"/>
    <n v="15"/>
    <n v="76950"/>
    <n v="30780"/>
    <n v="0.4"/>
  </r>
  <r>
    <x v="2"/>
    <x v="1"/>
    <x v="0"/>
    <x v="1"/>
    <x v="10"/>
    <s v="João Pessoa"/>
    <s v="Desktop Ultra"/>
    <n v="8902"/>
    <n v="5"/>
    <n v="44510"/>
    <n v="15578.499999999998"/>
    <n v="0.35"/>
  </r>
  <r>
    <x v="1"/>
    <x v="1"/>
    <x v="1"/>
    <x v="1"/>
    <x v="10"/>
    <s v="João Pessoa"/>
    <s v="TV Ultra"/>
    <n v="5130"/>
    <n v="4"/>
    <n v="20520"/>
    <n v="8208"/>
    <n v="0.4"/>
  </r>
  <r>
    <x v="3"/>
    <x v="0"/>
    <x v="2"/>
    <x v="1"/>
    <x v="10"/>
    <s v="João Pessoa"/>
    <s v="Monitor 27 pol"/>
    <n v="1700"/>
    <n v="5"/>
    <n v="8500"/>
    <n v="4250"/>
    <n v="0.5"/>
  </r>
  <r>
    <x v="3"/>
    <x v="1"/>
    <x v="3"/>
    <x v="1"/>
    <x v="10"/>
    <s v="João Pessoa"/>
    <s v="Monitor 24 pol"/>
    <n v="1500"/>
    <n v="3"/>
    <n v="4500"/>
    <n v="1800"/>
    <n v="0.4"/>
  </r>
  <r>
    <x v="1"/>
    <x v="1"/>
    <x v="4"/>
    <x v="1"/>
    <x v="10"/>
    <s v="João Pessoa"/>
    <s v="TV LED HD"/>
    <n v="3400"/>
    <n v="4"/>
    <n v="13600"/>
    <n v="4760"/>
    <n v="0.35"/>
  </r>
  <r>
    <x v="0"/>
    <x v="0"/>
    <x v="5"/>
    <x v="1"/>
    <x v="10"/>
    <s v="João Pessoa"/>
    <s v="Monitor 24 pol"/>
    <n v="1500"/>
    <n v="11"/>
    <n v="16500"/>
    <n v="6600"/>
    <n v="0.4"/>
  </r>
  <r>
    <x v="3"/>
    <x v="0"/>
    <x v="6"/>
    <x v="1"/>
    <x v="10"/>
    <s v="João Pessoa"/>
    <s v="Notebook 15"/>
    <n v="3200"/>
    <n v="7"/>
    <n v="22400"/>
    <n v="4480"/>
    <n v="0.2"/>
  </r>
  <r>
    <x v="0"/>
    <x v="1"/>
    <x v="7"/>
    <x v="1"/>
    <x v="10"/>
    <s v="João Pessoa"/>
    <s v="Notebook 20"/>
    <n v="5300"/>
    <n v="12"/>
    <n v="63600"/>
    <n v="19080"/>
    <n v="0.3"/>
  </r>
  <r>
    <x v="2"/>
    <x v="0"/>
    <x v="8"/>
    <x v="1"/>
    <x v="10"/>
    <s v="João Pessoa"/>
    <s v="Notebook 15"/>
    <n v="3200"/>
    <n v="10"/>
    <n v="32000"/>
    <n v="6400"/>
    <n v="0.2"/>
  </r>
  <r>
    <x v="3"/>
    <x v="0"/>
    <x v="9"/>
    <x v="1"/>
    <x v="10"/>
    <s v="João Pessoa"/>
    <s v="Desktop Basic"/>
    <n v="4600"/>
    <n v="11"/>
    <n v="50600"/>
    <n v="12650"/>
    <n v="0.25"/>
  </r>
  <r>
    <x v="0"/>
    <x v="1"/>
    <x v="10"/>
    <x v="1"/>
    <x v="10"/>
    <s v="João Pessoa"/>
    <s v="Notebook 17"/>
    <n v="4500"/>
    <n v="6"/>
    <n v="27000"/>
    <n v="6750"/>
    <n v="0.25"/>
  </r>
  <r>
    <x v="3"/>
    <x v="0"/>
    <x v="11"/>
    <x v="1"/>
    <x v="10"/>
    <s v="João Pessoa"/>
    <s v="Notebook 17"/>
    <n v="4500"/>
    <n v="10"/>
    <n v="45000"/>
    <n v="11250"/>
    <n v="0.25"/>
  </r>
  <r>
    <x v="1"/>
    <x v="1"/>
    <x v="12"/>
    <x v="1"/>
    <x v="10"/>
    <s v="João Pessoa"/>
    <s v="Teclado Gamer"/>
    <n v="500"/>
    <n v="3"/>
    <n v="1500"/>
    <n v="375"/>
    <n v="0.25"/>
  </r>
  <r>
    <x v="3"/>
    <x v="1"/>
    <x v="13"/>
    <x v="1"/>
    <x v="10"/>
    <s v="João Pessoa"/>
    <s v="Notebook 15"/>
    <n v="3200"/>
    <n v="7"/>
    <n v="22400"/>
    <n v="4480"/>
    <n v="0.2"/>
  </r>
  <r>
    <x v="1"/>
    <x v="1"/>
    <x v="14"/>
    <x v="1"/>
    <x v="10"/>
    <s v="João Pessoa"/>
    <s v="Notebook 17"/>
    <n v="4500"/>
    <n v="8"/>
    <n v="36000"/>
    <n v="9000"/>
    <n v="0.25"/>
  </r>
  <r>
    <x v="0"/>
    <x v="1"/>
    <x v="15"/>
    <x v="1"/>
    <x v="9"/>
    <s v="São Luis"/>
    <s v="Desktop Pro"/>
    <n v="5340"/>
    <n v="9"/>
    <n v="48060"/>
    <n v="14418"/>
    <n v="0.3"/>
  </r>
  <r>
    <x v="3"/>
    <x v="1"/>
    <x v="16"/>
    <x v="1"/>
    <x v="9"/>
    <s v="São Luis"/>
    <s v="Desktop Pro"/>
    <n v="5340"/>
    <n v="11"/>
    <n v="58740"/>
    <n v="17622"/>
    <n v="0.3"/>
  </r>
  <r>
    <x v="2"/>
    <x v="0"/>
    <x v="17"/>
    <x v="1"/>
    <x v="9"/>
    <s v="São Luis"/>
    <s v="Monitor 24 pol"/>
    <n v="1500"/>
    <n v="7"/>
    <n v="10500"/>
    <n v="4200"/>
    <n v="0.4"/>
  </r>
  <r>
    <x v="1"/>
    <x v="1"/>
    <x v="18"/>
    <x v="1"/>
    <x v="9"/>
    <s v="São Luis"/>
    <s v="Teclado Gamer"/>
    <n v="500"/>
    <n v="5"/>
    <n v="2500"/>
    <n v="625"/>
    <n v="0.25"/>
  </r>
  <r>
    <x v="4"/>
    <x v="1"/>
    <x v="19"/>
    <x v="1"/>
    <x v="9"/>
    <s v="São Luis"/>
    <s v="Desktop Pro"/>
    <n v="5340"/>
    <n v="5"/>
    <n v="26700"/>
    <n v="8010"/>
    <n v="0.3"/>
  </r>
  <r>
    <x v="3"/>
    <x v="1"/>
    <x v="20"/>
    <x v="1"/>
    <x v="9"/>
    <s v="São Luis"/>
    <s v="Notebook 20"/>
    <n v="5300"/>
    <n v="8"/>
    <n v="42400"/>
    <n v="12720"/>
    <n v="0.3"/>
  </r>
  <r>
    <x v="2"/>
    <x v="0"/>
    <x v="21"/>
    <x v="1"/>
    <x v="9"/>
    <s v="São Luis"/>
    <s v="Monitor 20 pol"/>
    <n v="1200"/>
    <n v="7"/>
    <n v="8400"/>
    <n v="2520"/>
    <n v="0.3"/>
  </r>
  <r>
    <x v="0"/>
    <x v="1"/>
    <x v="22"/>
    <x v="1"/>
    <x v="9"/>
    <s v="São Luis"/>
    <s v="Desktop Ultra"/>
    <n v="8902"/>
    <n v="6"/>
    <n v="53412"/>
    <n v="18694.199999999997"/>
    <n v="0.35"/>
  </r>
  <r>
    <x v="3"/>
    <x v="1"/>
    <x v="23"/>
    <x v="1"/>
    <x v="9"/>
    <s v="São Luis"/>
    <s v="Notebook 20"/>
    <n v="5300"/>
    <n v="9"/>
    <n v="47700"/>
    <n v="14310"/>
    <n v="0.3"/>
  </r>
  <r>
    <x v="1"/>
    <x v="0"/>
    <x v="24"/>
    <x v="1"/>
    <x v="9"/>
    <s v="São Luis"/>
    <s v="TV LED HD"/>
    <n v="3400"/>
    <n v="8"/>
    <n v="27200"/>
    <n v="9520"/>
    <n v="0.35"/>
  </r>
  <r>
    <x v="0"/>
    <x v="0"/>
    <x v="25"/>
    <x v="1"/>
    <x v="9"/>
    <s v="São Luis"/>
    <s v="Desktop Pro"/>
    <n v="5340"/>
    <n v="3"/>
    <n v="16020"/>
    <n v="4806"/>
    <n v="0.3"/>
  </r>
  <r>
    <x v="0"/>
    <x v="1"/>
    <x v="26"/>
    <x v="1"/>
    <x v="9"/>
    <s v="São Luis"/>
    <s v="Monitor 27 pol"/>
    <n v="1700"/>
    <n v="3"/>
    <n v="5100"/>
    <n v="2550"/>
    <n v="0.5"/>
  </r>
  <r>
    <x v="1"/>
    <x v="0"/>
    <x v="27"/>
    <x v="1"/>
    <x v="9"/>
    <s v="São Luis"/>
    <s v="Teclado"/>
    <n v="300"/>
    <n v="1"/>
    <n v="300"/>
    <n v="45"/>
    <n v="0.15"/>
  </r>
  <r>
    <x v="4"/>
    <x v="1"/>
    <x v="28"/>
    <x v="1"/>
    <x v="9"/>
    <s v="São Luis"/>
    <s v="Teclado Gamer"/>
    <n v="500"/>
    <n v="8"/>
    <n v="4000"/>
    <n v="1000"/>
    <n v="0.25"/>
  </r>
  <r>
    <x v="0"/>
    <x v="1"/>
    <x v="28"/>
    <x v="1"/>
    <x v="9"/>
    <s v="São Luis"/>
    <s v="Desktop Basic"/>
    <n v="4600"/>
    <n v="2"/>
    <n v="9200"/>
    <n v="2300"/>
    <n v="0.25"/>
  </r>
  <r>
    <x v="1"/>
    <x v="1"/>
    <x v="29"/>
    <x v="1"/>
    <x v="9"/>
    <s v="São Luis"/>
    <s v="Monitor 20 pol"/>
    <n v="1200"/>
    <n v="9"/>
    <n v="10800"/>
    <n v="3240"/>
    <n v="0.3"/>
  </r>
  <r>
    <x v="3"/>
    <x v="0"/>
    <x v="30"/>
    <x v="1"/>
    <x v="9"/>
    <s v="São Luis"/>
    <s v="Desktop Pro"/>
    <n v="5340"/>
    <n v="12"/>
    <n v="64080"/>
    <n v="19224"/>
    <n v="0.3"/>
  </r>
  <r>
    <x v="3"/>
    <x v="0"/>
    <x v="31"/>
    <x v="1"/>
    <x v="9"/>
    <s v="São Luis"/>
    <s v="Desktop Pro"/>
    <n v="5340"/>
    <n v="12"/>
    <n v="64080"/>
    <n v="19224"/>
    <n v="0.3"/>
  </r>
  <r>
    <x v="0"/>
    <x v="1"/>
    <x v="32"/>
    <x v="1"/>
    <x v="9"/>
    <s v="São Luis"/>
    <s v="TV Ultra"/>
    <n v="5130"/>
    <n v="12"/>
    <n v="61560"/>
    <n v="24624"/>
    <n v="0.4"/>
  </r>
  <r>
    <x v="4"/>
    <x v="0"/>
    <x v="33"/>
    <x v="1"/>
    <x v="9"/>
    <s v="São Luis"/>
    <s v="Desktop Basic"/>
    <n v="4600"/>
    <n v="2"/>
    <n v="9200"/>
    <n v="2300"/>
    <n v="0.25"/>
  </r>
  <r>
    <x v="0"/>
    <x v="1"/>
    <x v="34"/>
    <x v="1"/>
    <x v="9"/>
    <s v="São Luis"/>
    <s v="Desktop Basic"/>
    <n v="4600"/>
    <n v="11"/>
    <n v="50600"/>
    <n v="12650"/>
    <n v="0.25"/>
  </r>
  <r>
    <x v="0"/>
    <x v="0"/>
    <x v="35"/>
    <x v="1"/>
    <x v="9"/>
    <s v="São Luis"/>
    <s v="Monitor 24 pol"/>
    <n v="1500"/>
    <n v="3"/>
    <n v="4500"/>
    <n v="1800"/>
    <n v="0.4"/>
  </r>
  <r>
    <x v="1"/>
    <x v="1"/>
    <x v="36"/>
    <x v="1"/>
    <x v="9"/>
    <s v="São Luis"/>
    <s v="Monitor 20 pol"/>
    <n v="1200"/>
    <n v="5"/>
    <n v="6000"/>
    <n v="1800"/>
    <n v="0.3"/>
  </r>
  <r>
    <x v="3"/>
    <x v="1"/>
    <x v="37"/>
    <x v="1"/>
    <x v="9"/>
    <s v="São Luis"/>
    <s v="Notebook 20"/>
    <n v="5300"/>
    <n v="8"/>
    <n v="42400"/>
    <n v="12720"/>
    <n v="0.3"/>
  </r>
  <r>
    <x v="1"/>
    <x v="1"/>
    <x v="38"/>
    <x v="1"/>
    <x v="9"/>
    <s v="São Luis"/>
    <s v="Teclado"/>
    <n v="300"/>
    <n v="7"/>
    <n v="2100"/>
    <n v="315"/>
    <n v="0.15"/>
  </r>
  <r>
    <x v="3"/>
    <x v="1"/>
    <x v="39"/>
    <x v="1"/>
    <x v="9"/>
    <s v="São Luis"/>
    <s v="Teclado Gamer"/>
    <n v="500"/>
    <n v="11"/>
    <n v="5500"/>
    <n v="1375"/>
    <n v="0.25"/>
  </r>
  <r>
    <x v="0"/>
    <x v="1"/>
    <x v="40"/>
    <x v="1"/>
    <x v="9"/>
    <s v="São Luis"/>
    <s v="Notebook 20"/>
    <n v="5300"/>
    <n v="12"/>
    <n v="63600"/>
    <n v="19080"/>
    <n v="0.3"/>
  </r>
  <r>
    <x v="0"/>
    <x v="0"/>
    <x v="41"/>
    <x v="1"/>
    <x v="9"/>
    <s v="São Luis"/>
    <s v="TV Ultra"/>
    <n v="5130"/>
    <n v="3"/>
    <n v="15390"/>
    <n v="6156"/>
    <n v="0.4"/>
  </r>
  <r>
    <x v="0"/>
    <x v="1"/>
    <x v="42"/>
    <x v="1"/>
    <x v="9"/>
    <s v="São Luis"/>
    <s v="Teclado"/>
    <n v="300"/>
    <n v="2"/>
    <n v="600"/>
    <n v="90"/>
    <n v="0.15"/>
  </r>
  <r>
    <x v="0"/>
    <x v="0"/>
    <x v="43"/>
    <x v="1"/>
    <x v="9"/>
    <s v="São Luis"/>
    <s v="Notebook 17"/>
    <n v="4500"/>
    <n v="15"/>
    <n v="67500"/>
    <n v="16875"/>
    <n v="0.25"/>
  </r>
  <r>
    <x v="0"/>
    <x v="1"/>
    <x v="44"/>
    <x v="1"/>
    <x v="9"/>
    <s v="São Luis"/>
    <s v="Teclado"/>
    <n v="300"/>
    <n v="5"/>
    <n v="1500"/>
    <n v="225"/>
    <n v="0.15"/>
  </r>
  <r>
    <x v="0"/>
    <x v="1"/>
    <x v="45"/>
    <x v="1"/>
    <x v="9"/>
    <s v="São Luis"/>
    <s v="Teclado Gamer"/>
    <n v="500"/>
    <n v="5"/>
    <n v="2500"/>
    <n v="625"/>
    <n v="0.25"/>
  </r>
  <r>
    <x v="0"/>
    <x v="1"/>
    <x v="46"/>
    <x v="1"/>
    <x v="9"/>
    <s v="São Luis"/>
    <s v="Desktop Basic"/>
    <n v="4600"/>
    <n v="7"/>
    <n v="32200"/>
    <n v="8050"/>
    <n v="0.25"/>
  </r>
  <r>
    <x v="4"/>
    <x v="1"/>
    <x v="47"/>
    <x v="1"/>
    <x v="9"/>
    <s v="São Luis"/>
    <s v="Monitor 24 pol"/>
    <n v="1500"/>
    <n v="3"/>
    <n v="4500"/>
    <n v="1800"/>
    <n v="0.4"/>
  </r>
  <r>
    <x v="0"/>
    <x v="1"/>
    <x v="48"/>
    <x v="1"/>
    <x v="9"/>
    <s v="São Luis"/>
    <s v="TV Ultra"/>
    <n v="5130"/>
    <n v="12"/>
    <n v="61560"/>
    <n v="24624"/>
    <n v="0.4"/>
  </r>
  <r>
    <x v="2"/>
    <x v="0"/>
    <x v="49"/>
    <x v="1"/>
    <x v="9"/>
    <s v="São Luis"/>
    <s v="Notebook 17"/>
    <n v="4500"/>
    <n v="1"/>
    <n v="4500"/>
    <n v="1125"/>
    <n v="0.25"/>
  </r>
  <r>
    <x v="3"/>
    <x v="1"/>
    <x v="50"/>
    <x v="1"/>
    <x v="9"/>
    <s v="São Luis"/>
    <s v="Notebook 15"/>
    <n v="3200"/>
    <n v="6"/>
    <n v="19200"/>
    <n v="3840"/>
    <n v="0.2"/>
  </r>
  <r>
    <x v="3"/>
    <x v="0"/>
    <x v="51"/>
    <x v="1"/>
    <x v="9"/>
    <s v="São Luis"/>
    <s v="Notebook 15"/>
    <n v="3200"/>
    <n v="10"/>
    <n v="32000"/>
    <n v="6400"/>
    <n v="0.2"/>
  </r>
  <r>
    <x v="0"/>
    <x v="1"/>
    <x v="52"/>
    <x v="1"/>
    <x v="9"/>
    <s v="São Luis"/>
    <s v="Monitor 24 pol"/>
    <n v="1500"/>
    <n v="6"/>
    <n v="9000"/>
    <n v="3600"/>
    <n v="0.4"/>
  </r>
  <r>
    <x v="2"/>
    <x v="1"/>
    <x v="53"/>
    <x v="1"/>
    <x v="9"/>
    <s v="São Luis"/>
    <s v="Desktop Ultra"/>
    <n v="8902"/>
    <n v="6"/>
    <n v="53412"/>
    <n v="18694.199999999997"/>
    <n v="0.35"/>
  </r>
  <r>
    <x v="0"/>
    <x v="0"/>
    <x v="54"/>
    <x v="1"/>
    <x v="9"/>
    <s v="São Luis"/>
    <s v="Monitor 27 pol"/>
    <n v="1700"/>
    <n v="2"/>
    <n v="3400"/>
    <n v="1700"/>
    <n v="0.5"/>
  </r>
  <r>
    <x v="0"/>
    <x v="1"/>
    <x v="55"/>
    <x v="1"/>
    <x v="9"/>
    <s v="São Luis"/>
    <s v="TV LED HD"/>
    <n v="3400"/>
    <n v="1"/>
    <n v="3400"/>
    <n v="1190"/>
    <n v="0.35"/>
  </r>
  <r>
    <x v="2"/>
    <x v="1"/>
    <x v="56"/>
    <x v="1"/>
    <x v="9"/>
    <s v="São Luis"/>
    <s v="Monitor 20 pol"/>
    <n v="1200"/>
    <n v="2"/>
    <n v="2400"/>
    <n v="720"/>
    <n v="0.3"/>
  </r>
  <r>
    <x v="1"/>
    <x v="1"/>
    <x v="57"/>
    <x v="1"/>
    <x v="9"/>
    <s v="São Luis"/>
    <s v="Notebook 17"/>
    <n v="4500"/>
    <n v="5"/>
    <n v="22500"/>
    <n v="5625"/>
    <n v="0.25"/>
  </r>
  <r>
    <x v="0"/>
    <x v="1"/>
    <x v="58"/>
    <x v="1"/>
    <x v="9"/>
    <s v="São Luis"/>
    <s v="Monitor 20 pol"/>
    <n v="1200"/>
    <n v="6"/>
    <n v="7200"/>
    <n v="2160"/>
    <n v="0.3"/>
  </r>
  <r>
    <x v="4"/>
    <x v="0"/>
    <x v="59"/>
    <x v="1"/>
    <x v="9"/>
    <s v="São Luis"/>
    <s v="TV Ultra"/>
    <n v="5130"/>
    <n v="2"/>
    <n v="10260"/>
    <n v="4104"/>
    <n v="0.4"/>
  </r>
  <r>
    <x v="1"/>
    <x v="1"/>
    <x v="60"/>
    <x v="1"/>
    <x v="9"/>
    <s v="São Luis"/>
    <s v="Monitor 20 pol"/>
    <n v="1200"/>
    <n v="9"/>
    <n v="10800"/>
    <n v="3240"/>
    <n v="0.3"/>
  </r>
  <r>
    <x v="0"/>
    <x v="0"/>
    <x v="61"/>
    <x v="1"/>
    <x v="9"/>
    <s v="São Luis"/>
    <s v="Teclado"/>
    <n v="300"/>
    <n v="2"/>
    <n v="600"/>
    <n v="90"/>
    <n v="0.15"/>
  </r>
  <r>
    <x v="0"/>
    <x v="1"/>
    <x v="62"/>
    <x v="1"/>
    <x v="9"/>
    <s v="São Luis"/>
    <s v="Desktop Basic"/>
    <n v="4600"/>
    <n v="8"/>
    <n v="36800"/>
    <n v="9200"/>
    <n v="0.25"/>
  </r>
  <r>
    <x v="3"/>
    <x v="1"/>
    <x v="63"/>
    <x v="1"/>
    <x v="9"/>
    <s v="São Luis"/>
    <s v="TV LED HD"/>
    <n v="3400"/>
    <n v="8"/>
    <n v="27200"/>
    <n v="9520"/>
    <n v="0.35"/>
  </r>
  <r>
    <x v="0"/>
    <x v="0"/>
    <x v="64"/>
    <x v="1"/>
    <x v="9"/>
    <s v="São Luis"/>
    <s v="Teclado"/>
    <n v="300"/>
    <n v="6"/>
    <n v="1800"/>
    <n v="270"/>
    <n v="0.15"/>
  </r>
  <r>
    <x v="3"/>
    <x v="0"/>
    <x v="65"/>
    <x v="1"/>
    <x v="9"/>
    <s v="São Luis"/>
    <s v="TV LED HD"/>
    <n v="3400"/>
    <n v="8"/>
    <n v="27200"/>
    <n v="9520"/>
    <n v="0.35"/>
  </r>
  <r>
    <x v="0"/>
    <x v="1"/>
    <x v="66"/>
    <x v="1"/>
    <x v="9"/>
    <s v="São Luis"/>
    <s v="Monitor 20 pol"/>
    <n v="1200"/>
    <n v="6"/>
    <n v="7200"/>
    <n v="2160"/>
    <n v="0.3"/>
  </r>
  <r>
    <x v="3"/>
    <x v="1"/>
    <x v="67"/>
    <x v="1"/>
    <x v="9"/>
    <s v="São Luis"/>
    <s v="Desktop Pro"/>
    <n v="5340"/>
    <n v="1"/>
    <n v="5340"/>
    <n v="1602"/>
    <n v="0.3"/>
  </r>
  <r>
    <x v="3"/>
    <x v="1"/>
    <x v="68"/>
    <x v="1"/>
    <x v="9"/>
    <s v="São Luis"/>
    <s v="Desktop Ultra"/>
    <n v="8902"/>
    <n v="7"/>
    <n v="62314"/>
    <n v="21809.899999999998"/>
    <n v="0.35"/>
  </r>
  <r>
    <x v="0"/>
    <x v="1"/>
    <x v="69"/>
    <x v="1"/>
    <x v="10"/>
    <s v="João Pessoa"/>
    <s v="Desktop Pro"/>
    <n v="5340"/>
    <n v="6"/>
    <n v="32040"/>
    <n v="9612"/>
    <n v="0.3"/>
  </r>
  <r>
    <x v="3"/>
    <x v="1"/>
    <x v="70"/>
    <x v="1"/>
    <x v="10"/>
    <s v="João Pessoa"/>
    <s v="Teclado Gamer"/>
    <n v="500"/>
    <n v="9"/>
    <n v="4500"/>
    <n v="1125"/>
    <n v="0.25"/>
  </r>
  <r>
    <x v="0"/>
    <x v="1"/>
    <x v="71"/>
    <x v="1"/>
    <x v="10"/>
    <s v="João Pessoa"/>
    <s v="Desktop Basic"/>
    <n v="4600"/>
    <n v="3"/>
    <n v="13800"/>
    <n v="3450"/>
    <n v="0.25"/>
  </r>
  <r>
    <x v="0"/>
    <x v="0"/>
    <x v="72"/>
    <x v="1"/>
    <x v="10"/>
    <s v="João Pessoa"/>
    <s v="Desktop Basic"/>
    <n v="4600"/>
    <n v="8"/>
    <n v="36800"/>
    <n v="9200"/>
    <n v="0.25"/>
  </r>
  <r>
    <x v="0"/>
    <x v="1"/>
    <x v="73"/>
    <x v="1"/>
    <x v="10"/>
    <s v="João Pessoa"/>
    <s v="Notebook 15"/>
    <n v="3200"/>
    <n v="16"/>
    <n v="51200"/>
    <n v="10240"/>
    <n v="0.2"/>
  </r>
  <r>
    <x v="3"/>
    <x v="1"/>
    <x v="74"/>
    <x v="1"/>
    <x v="10"/>
    <s v="João Pessoa"/>
    <s v="Desktop Ultra"/>
    <n v="8902"/>
    <n v="15"/>
    <n v="133530"/>
    <n v="46735.5"/>
    <n v="0.35"/>
  </r>
  <r>
    <x v="0"/>
    <x v="0"/>
    <x v="75"/>
    <x v="1"/>
    <x v="10"/>
    <s v="João Pessoa"/>
    <s v="Monitor 20 pol"/>
    <n v="1200"/>
    <n v="5"/>
    <n v="6000"/>
    <n v="1800"/>
    <n v="0.3"/>
  </r>
  <r>
    <x v="3"/>
    <x v="1"/>
    <x v="76"/>
    <x v="1"/>
    <x v="10"/>
    <s v="João Pessoa"/>
    <s v="Desktop Pro"/>
    <n v="5340"/>
    <n v="5"/>
    <n v="26700"/>
    <n v="8010"/>
    <n v="0.3"/>
  </r>
  <r>
    <x v="0"/>
    <x v="1"/>
    <x v="77"/>
    <x v="1"/>
    <x v="10"/>
    <s v="João Pessoa"/>
    <s v="TV LED HD"/>
    <n v="3400"/>
    <n v="5"/>
    <n v="17000"/>
    <n v="5950"/>
    <n v="0.35"/>
  </r>
  <r>
    <x v="0"/>
    <x v="1"/>
    <x v="78"/>
    <x v="1"/>
    <x v="10"/>
    <s v="João Pessoa"/>
    <s v="Teclado"/>
    <n v="300"/>
    <n v="2"/>
    <n v="600"/>
    <n v="90"/>
    <n v="0.15"/>
  </r>
  <r>
    <x v="0"/>
    <x v="1"/>
    <x v="79"/>
    <x v="1"/>
    <x v="10"/>
    <s v="João Pessoa"/>
    <s v="Teclado Gamer"/>
    <n v="500"/>
    <n v="5"/>
    <n v="2500"/>
    <n v="625"/>
    <n v="0.25"/>
  </r>
  <r>
    <x v="1"/>
    <x v="1"/>
    <x v="80"/>
    <x v="1"/>
    <x v="10"/>
    <s v="João Pessoa"/>
    <s v="Notebook 20"/>
    <n v="5300"/>
    <n v="3"/>
    <n v="15900"/>
    <n v="4770"/>
    <n v="0.3"/>
  </r>
  <r>
    <x v="3"/>
    <x v="1"/>
    <x v="81"/>
    <x v="1"/>
    <x v="10"/>
    <s v="João Pessoa"/>
    <s v="Notebook 15"/>
    <n v="3200"/>
    <n v="8"/>
    <n v="25600"/>
    <n v="5120"/>
    <n v="0.2"/>
  </r>
  <r>
    <x v="0"/>
    <x v="0"/>
    <x v="82"/>
    <x v="1"/>
    <x v="10"/>
    <s v="João Pessoa"/>
    <s v="Notebook 15"/>
    <n v="3200"/>
    <n v="7"/>
    <n v="22400"/>
    <n v="4480"/>
    <n v="0.2"/>
  </r>
  <r>
    <x v="4"/>
    <x v="1"/>
    <x v="83"/>
    <x v="1"/>
    <x v="10"/>
    <s v="João Pessoa"/>
    <s v="Desktop Basic"/>
    <n v="4600"/>
    <n v="8"/>
    <n v="36800"/>
    <n v="9200"/>
    <n v="0.25"/>
  </r>
  <r>
    <x v="2"/>
    <x v="1"/>
    <x v="84"/>
    <x v="1"/>
    <x v="10"/>
    <s v="João Pessoa"/>
    <s v="TV Ultra"/>
    <n v="5130"/>
    <n v="12"/>
    <n v="61560"/>
    <n v="24624"/>
    <n v="0.4"/>
  </r>
  <r>
    <x v="3"/>
    <x v="1"/>
    <x v="85"/>
    <x v="1"/>
    <x v="10"/>
    <s v="João Pessoa"/>
    <s v="Monitor 20 pol"/>
    <n v="1200"/>
    <n v="9"/>
    <n v="10800"/>
    <n v="3240"/>
    <n v="0.3"/>
  </r>
  <r>
    <x v="3"/>
    <x v="0"/>
    <x v="0"/>
    <x v="1"/>
    <x v="10"/>
    <s v="João Pessoa"/>
    <s v="Monitor 27 pol"/>
    <n v="1700"/>
    <n v="7"/>
    <n v="11900"/>
    <n v="5950"/>
    <n v="0.5"/>
  </r>
  <r>
    <x v="1"/>
    <x v="1"/>
    <x v="1"/>
    <x v="1"/>
    <x v="10"/>
    <s v="João Pessoa"/>
    <s v="Monitor 24 pol"/>
    <n v="1500"/>
    <n v="3"/>
    <n v="4500"/>
    <n v="1800"/>
    <n v="0.4"/>
  </r>
  <r>
    <x v="2"/>
    <x v="0"/>
    <x v="2"/>
    <x v="1"/>
    <x v="10"/>
    <s v="João Pessoa"/>
    <s v="Monitor 27 pol"/>
    <n v="1700"/>
    <n v="6"/>
    <n v="10200"/>
    <n v="5100"/>
    <n v="0.5"/>
  </r>
  <r>
    <x v="2"/>
    <x v="0"/>
    <x v="3"/>
    <x v="1"/>
    <x v="11"/>
    <s v="Maceio"/>
    <s v="Notebook 17"/>
    <n v="4500"/>
    <n v="11"/>
    <n v="49500"/>
    <n v="12375"/>
    <n v="0.25"/>
  </r>
  <r>
    <x v="3"/>
    <x v="1"/>
    <x v="4"/>
    <x v="1"/>
    <x v="11"/>
    <s v="Maceio"/>
    <s v="Desktop Basic"/>
    <n v="4600"/>
    <n v="5"/>
    <n v="23000"/>
    <n v="5750"/>
    <n v="0.25"/>
  </r>
  <r>
    <x v="1"/>
    <x v="1"/>
    <x v="5"/>
    <x v="1"/>
    <x v="11"/>
    <s v="Maceio"/>
    <s v="Desktop Pro"/>
    <n v="5340"/>
    <n v="1"/>
    <n v="5340"/>
    <n v="1602"/>
    <n v="0.3"/>
  </r>
  <r>
    <x v="0"/>
    <x v="1"/>
    <x v="6"/>
    <x v="1"/>
    <x v="11"/>
    <s v="Maceio"/>
    <s v="Monitor 24 pol"/>
    <n v="1500"/>
    <n v="5"/>
    <n v="7500"/>
    <n v="3000"/>
    <n v="0.4"/>
  </r>
  <r>
    <x v="0"/>
    <x v="1"/>
    <x v="7"/>
    <x v="1"/>
    <x v="11"/>
    <s v="Maceio"/>
    <s v="Desktop Basic"/>
    <n v="4600"/>
    <n v="12"/>
    <n v="55200"/>
    <n v="13800"/>
    <n v="0.25"/>
  </r>
  <r>
    <x v="1"/>
    <x v="0"/>
    <x v="8"/>
    <x v="1"/>
    <x v="11"/>
    <s v="Maceio"/>
    <s v="Desktop Ultra"/>
    <n v="8902"/>
    <n v="5"/>
    <n v="44510"/>
    <n v="15578.499999999998"/>
    <n v="0.35"/>
  </r>
  <r>
    <x v="0"/>
    <x v="1"/>
    <x v="9"/>
    <x v="1"/>
    <x v="11"/>
    <s v="Maceio"/>
    <s v="Desktop Basic"/>
    <n v="4600"/>
    <n v="10"/>
    <n v="46000"/>
    <n v="11500"/>
    <n v="0.25"/>
  </r>
  <r>
    <x v="0"/>
    <x v="1"/>
    <x v="10"/>
    <x v="1"/>
    <x v="11"/>
    <s v="Maceio"/>
    <s v="Teclado"/>
    <n v="300"/>
    <n v="4"/>
    <n v="1200"/>
    <n v="180"/>
    <n v="0.15"/>
  </r>
  <r>
    <x v="0"/>
    <x v="0"/>
    <x v="11"/>
    <x v="1"/>
    <x v="11"/>
    <s v="Maceio"/>
    <s v="Notebook 15"/>
    <n v="3200"/>
    <n v="1"/>
    <n v="3200"/>
    <n v="640"/>
    <n v="0.2"/>
  </r>
  <r>
    <x v="4"/>
    <x v="0"/>
    <x v="12"/>
    <x v="1"/>
    <x v="11"/>
    <s v="Maceio"/>
    <s v="TV Ultra"/>
    <n v="5130"/>
    <n v="11"/>
    <n v="56430"/>
    <n v="22572"/>
    <n v="0.4"/>
  </r>
  <r>
    <x v="0"/>
    <x v="1"/>
    <x v="13"/>
    <x v="1"/>
    <x v="11"/>
    <s v="Maceio"/>
    <s v="Desktop Basic"/>
    <n v="4600"/>
    <n v="4"/>
    <n v="18400"/>
    <n v="4600"/>
    <n v="0.25"/>
  </r>
  <r>
    <x v="0"/>
    <x v="1"/>
    <x v="14"/>
    <x v="1"/>
    <x v="11"/>
    <s v="Maceio"/>
    <s v="Monitor 24 pol"/>
    <n v="1500"/>
    <n v="11"/>
    <n v="16500"/>
    <n v="6600"/>
    <n v="0.4"/>
  </r>
  <r>
    <x v="0"/>
    <x v="1"/>
    <x v="15"/>
    <x v="1"/>
    <x v="11"/>
    <s v="Maceio"/>
    <s v="Notebook 20"/>
    <n v="5300"/>
    <n v="4"/>
    <n v="21200"/>
    <n v="6360"/>
    <n v="0.3"/>
  </r>
  <r>
    <x v="0"/>
    <x v="0"/>
    <x v="16"/>
    <x v="1"/>
    <x v="11"/>
    <s v="Maceio"/>
    <s v="Desktop Ultra"/>
    <n v="8902"/>
    <n v="6"/>
    <n v="53412"/>
    <n v="18694.199999999997"/>
    <n v="0.35"/>
  </r>
  <r>
    <x v="0"/>
    <x v="0"/>
    <x v="17"/>
    <x v="1"/>
    <x v="11"/>
    <s v="Maceio"/>
    <s v="Monitor 20 pol"/>
    <n v="1200"/>
    <n v="1"/>
    <n v="1200"/>
    <n v="360"/>
    <n v="0.3"/>
  </r>
  <r>
    <x v="4"/>
    <x v="1"/>
    <x v="18"/>
    <x v="1"/>
    <x v="11"/>
    <s v="Maceio"/>
    <s v="TV Ultra"/>
    <n v="5130"/>
    <n v="7"/>
    <n v="35910"/>
    <n v="14364"/>
    <n v="0.4"/>
  </r>
  <r>
    <x v="0"/>
    <x v="1"/>
    <x v="19"/>
    <x v="1"/>
    <x v="11"/>
    <s v="Maceio"/>
    <s v="Monitor 24 pol"/>
    <n v="1500"/>
    <n v="4"/>
    <n v="6000"/>
    <n v="2400"/>
    <n v="0.4"/>
  </r>
  <r>
    <x v="3"/>
    <x v="1"/>
    <x v="20"/>
    <x v="1"/>
    <x v="11"/>
    <s v="Maceio"/>
    <s v="TV Ultra"/>
    <n v="5130"/>
    <n v="4"/>
    <n v="20520"/>
    <n v="8208"/>
    <n v="0.4"/>
  </r>
  <r>
    <x v="3"/>
    <x v="1"/>
    <x v="21"/>
    <x v="1"/>
    <x v="11"/>
    <s v="Maceio"/>
    <s v="Notebook 17"/>
    <n v="4500"/>
    <n v="2"/>
    <n v="9000"/>
    <n v="2250"/>
    <n v="0.25"/>
  </r>
  <r>
    <x v="0"/>
    <x v="0"/>
    <x v="22"/>
    <x v="1"/>
    <x v="11"/>
    <s v="Maceio"/>
    <s v="Notebook 20"/>
    <n v="5300"/>
    <n v="2"/>
    <n v="10600"/>
    <n v="3180"/>
    <n v="0.3"/>
  </r>
  <r>
    <x v="0"/>
    <x v="1"/>
    <x v="23"/>
    <x v="1"/>
    <x v="11"/>
    <s v="Maceio"/>
    <s v="Teclado"/>
    <n v="300"/>
    <n v="2"/>
    <n v="600"/>
    <n v="90"/>
    <n v="0.15"/>
  </r>
  <r>
    <x v="4"/>
    <x v="0"/>
    <x v="24"/>
    <x v="1"/>
    <x v="11"/>
    <s v="Maceio"/>
    <s v="Teclado Gamer"/>
    <n v="500"/>
    <n v="12"/>
    <n v="6000"/>
    <n v="1500"/>
    <n v="0.25"/>
  </r>
  <r>
    <x v="2"/>
    <x v="0"/>
    <x v="25"/>
    <x v="1"/>
    <x v="11"/>
    <s v="Maceio"/>
    <s v="Teclado"/>
    <n v="300"/>
    <n v="1"/>
    <n v="300"/>
    <n v="45"/>
    <n v="0.15"/>
  </r>
  <r>
    <x v="3"/>
    <x v="1"/>
    <x v="26"/>
    <x v="1"/>
    <x v="11"/>
    <s v="Maceio"/>
    <s v="Monitor 24 pol"/>
    <n v="1500"/>
    <n v="1"/>
    <n v="1500"/>
    <n v="600"/>
    <n v="0.4"/>
  </r>
  <r>
    <x v="0"/>
    <x v="1"/>
    <x v="27"/>
    <x v="1"/>
    <x v="11"/>
    <s v="Maceio"/>
    <s v="Monitor 24 pol"/>
    <n v="1500"/>
    <n v="11"/>
    <n v="16500"/>
    <n v="6600"/>
    <n v="0.4"/>
  </r>
  <r>
    <x v="0"/>
    <x v="1"/>
    <x v="28"/>
    <x v="1"/>
    <x v="11"/>
    <s v="Maceio"/>
    <s v="Monitor 20 pol"/>
    <n v="1200"/>
    <n v="2"/>
    <n v="2400"/>
    <n v="720"/>
    <n v="0.3"/>
  </r>
  <r>
    <x v="3"/>
    <x v="1"/>
    <x v="28"/>
    <x v="1"/>
    <x v="11"/>
    <s v="Maceio"/>
    <s v="Teclado Gamer"/>
    <n v="500"/>
    <n v="5"/>
    <n v="2500"/>
    <n v="625"/>
    <n v="0.25"/>
  </r>
  <r>
    <x v="1"/>
    <x v="0"/>
    <x v="29"/>
    <x v="1"/>
    <x v="11"/>
    <s v="Maceio"/>
    <s v="Notebook 15"/>
    <n v="3200"/>
    <n v="12"/>
    <n v="38400"/>
    <n v="7680"/>
    <n v="0.2"/>
  </r>
  <r>
    <x v="4"/>
    <x v="1"/>
    <x v="30"/>
    <x v="1"/>
    <x v="11"/>
    <s v="Maceio"/>
    <s v="Notebook 20"/>
    <n v="5300"/>
    <n v="4"/>
    <n v="21200"/>
    <n v="6360"/>
    <n v="0.3"/>
  </r>
  <r>
    <x v="4"/>
    <x v="1"/>
    <x v="31"/>
    <x v="1"/>
    <x v="11"/>
    <s v="Maceio"/>
    <s v="TV Ultra"/>
    <n v="5130"/>
    <n v="8"/>
    <n v="41040"/>
    <n v="16416"/>
    <n v="0.4"/>
  </r>
  <r>
    <x v="0"/>
    <x v="1"/>
    <x v="32"/>
    <x v="1"/>
    <x v="11"/>
    <s v="Maceio"/>
    <s v="Desktop Pro"/>
    <n v="5340"/>
    <n v="2"/>
    <n v="10680"/>
    <n v="3204"/>
    <n v="0.3"/>
  </r>
  <r>
    <x v="1"/>
    <x v="1"/>
    <x v="33"/>
    <x v="1"/>
    <x v="11"/>
    <s v="Maceio"/>
    <s v="Monitor 20 pol"/>
    <n v="1200"/>
    <n v="5"/>
    <n v="6000"/>
    <n v="1800"/>
    <n v="0.3"/>
  </r>
  <r>
    <x v="3"/>
    <x v="1"/>
    <x v="34"/>
    <x v="1"/>
    <x v="11"/>
    <s v="Maceio"/>
    <s v="Notebook 20"/>
    <n v="5300"/>
    <n v="10"/>
    <n v="53000"/>
    <n v="15900"/>
    <n v="0.3"/>
  </r>
  <r>
    <x v="0"/>
    <x v="1"/>
    <x v="35"/>
    <x v="1"/>
    <x v="11"/>
    <s v="Maceio"/>
    <s v="Teclado Gamer"/>
    <n v="500"/>
    <n v="9"/>
    <n v="4500"/>
    <n v="1125"/>
    <n v="0.25"/>
  </r>
  <r>
    <x v="3"/>
    <x v="0"/>
    <x v="36"/>
    <x v="1"/>
    <x v="11"/>
    <s v="Maceio"/>
    <s v="Desktop Pro"/>
    <n v="5340"/>
    <n v="7"/>
    <n v="37380"/>
    <n v="11214"/>
    <n v="0.3"/>
  </r>
  <r>
    <x v="0"/>
    <x v="1"/>
    <x v="37"/>
    <x v="1"/>
    <x v="11"/>
    <s v="Maceio"/>
    <s v="Desktop Ultra"/>
    <n v="8902"/>
    <n v="8"/>
    <n v="71216"/>
    <n v="24925.599999999999"/>
    <n v="0.35"/>
  </r>
  <r>
    <x v="0"/>
    <x v="1"/>
    <x v="38"/>
    <x v="1"/>
    <x v="11"/>
    <s v="Maceio"/>
    <s v="Notebook 15"/>
    <n v="3200"/>
    <n v="7"/>
    <n v="22400"/>
    <n v="4480"/>
    <n v="0.2"/>
  </r>
  <r>
    <x v="3"/>
    <x v="1"/>
    <x v="39"/>
    <x v="1"/>
    <x v="11"/>
    <s v="Maceio"/>
    <s v="Teclado Gamer"/>
    <n v="500"/>
    <n v="2"/>
    <n v="1000"/>
    <n v="250"/>
    <n v="0.25"/>
  </r>
  <r>
    <x v="0"/>
    <x v="1"/>
    <x v="40"/>
    <x v="1"/>
    <x v="11"/>
    <s v="Maceio"/>
    <s v="Desktop Pro"/>
    <n v="5340"/>
    <n v="2"/>
    <n v="10680"/>
    <n v="3204"/>
    <n v="0.3"/>
  </r>
  <r>
    <x v="3"/>
    <x v="1"/>
    <x v="41"/>
    <x v="1"/>
    <x v="11"/>
    <s v="Maceio"/>
    <s v="Teclado Gamer"/>
    <n v="500"/>
    <n v="2"/>
    <n v="1000"/>
    <n v="250"/>
    <n v="0.25"/>
  </r>
  <r>
    <x v="0"/>
    <x v="0"/>
    <x v="42"/>
    <x v="1"/>
    <x v="11"/>
    <s v="Maceio"/>
    <s v="TV Ultra"/>
    <n v="5130"/>
    <n v="1"/>
    <n v="5130"/>
    <n v="2052"/>
    <n v="0.4"/>
  </r>
  <r>
    <x v="3"/>
    <x v="1"/>
    <x v="43"/>
    <x v="1"/>
    <x v="11"/>
    <s v="Maceio"/>
    <s v="Monitor 24 pol"/>
    <n v="1500"/>
    <n v="10"/>
    <n v="15000"/>
    <n v="6000"/>
    <n v="0.4"/>
  </r>
  <r>
    <x v="0"/>
    <x v="1"/>
    <x v="44"/>
    <x v="1"/>
    <x v="11"/>
    <s v="Maceio"/>
    <s v="Desktop Basic"/>
    <n v="4600"/>
    <n v="3"/>
    <n v="13800"/>
    <n v="3450"/>
    <n v="0.25"/>
  </r>
  <r>
    <x v="2"/>
    <x v="0"/>
    <x v="45"/>
    <x v="1"/>
    <x v="11"/>
    <s v="Maceio"/>
    <s v="Desktop Pro"/>
    <n v="5340"/>
    <n v="5"/>
    <n v="26700"/>
    <n v="8010"/>
    <n v="0.3"/>
  </r>
  <r>
    <x v="1"/>
    <x v="1"/>
    <x v="46"/>
    <x v="1"/>
    <x v="11"/>
    <s v="Maceio"/>
    <s v="Monitor 20 pol"/>
    <n v="1200"/>
    <n v="4"/>
    <n v="4800"/>
    <n v="1440"/>
    <n v="0.3"/>
  </r>
  <r>
    <x v="2"/>
    <x v="1"/>
    <x v="47"/>
    <x v="1"/>
    <x v="11"/>
    <s v="Maceio"/>
    <s v="Monitor 24 pol"/>
    <n v="1500"/>
    <n v="3"/>
    <n v="4500"/>
    <n v="1800"/>
    <n v="0.4"/>
  </r>
  <r>
    <x v="1"/>
    <x v="1"/>
    <x v="48"/>
    <x v="1"/>
    <x v="11"/>
    <s v="Maceio"/>
    <s v="Teclado Gamer"/>
    <n v="500"/>
    <n v="8"/>
    <n v="4000"/>
    <n v="1000"/>
    <n v="0.25"/>
  </r>
  <r>
    <x v="4"/>
    <x v="1"/>
    <x v="49"/>
    <x v="1"/>
    <x v="11"/>
    <s v="Maceio"/>
    <s v="Monitor 24 pol"/>
    <n v="1500"/>
    <n v="9"/>
    <n v="13500"/>
    <n v="5400"/>
    <n v="0.4"/>
  </r>
  <r>
    <x v="1"/>
    <x v="1"/>
    <x v="50"/>
    <x v="1"/>
    <x v="11"/>
    <s v="Maceio"/>
    <s v="Teclado"/>
    <n v="300"/>
    <n v="11"/>
    <n v="3300"/>
    <n v="495"/>
    <n v="0.15"/>
  </r>
  <r>
    <x v="3"/>
    <x v="0"/>
    <x v="51"/>
    <x v="1"/>
    <x v="11"/>
    <s v="Maceio"/>
    <s v="Desktop Ultra"/>
    <n v="8902"/>
    <n v="12"/>
    <n v="106824"/>
    <n v="37388.399999999994"/>
    <n v="0.35"/>
  </r>
  <r>
    <x v="3"/>
    <x v="1"/>
    <x v="52"/>
    <x v="1"/>
    <x v="11"/>
    <s v="Maceio"/>
    <s v="Notebook 17"/>
    <n v="4500"/>
    <n v="10"/>
    <n v="45000"/>
    <n v="11250"/>
    <n v="0.25"/>
  </r>
  <r>
    <x v="2"/>
    <x v="1"/>
    <x v="53"/>
    <x v="1"/>
    <x v="11"/>
    <s v="Maceio"/>
    <s v="Monitor 20 pol"/>
    <n v="1200"/>
    <n v="1"/>
    <n v="1200"/>
    <n v="360"/>
    <n v="0.3"/>
  </r>
  <r>
    <x v="0"/>
    <x v="0"/>
    <x v="54"/>
    <x v="1"/>
    <x v="11"/>
    <s v="Maceio"/>
    <s v="Teclado Gamer"/>
    <n v="500"/>
    <n v="5"/>
    <n v="2500"/>
    <n v="625"/>
    <n v="0.25"/>
  </r>
  <r>
    <x v="0"/>
    <x v="0"/>
    <x v="55"/>
    <x v="1"/>
    <x v="11"/>
    <s v="Maceio"/>
    <s v="Desktop Basic"/>
    <n v="4600"/>
    <n v="12"/>
    <n v="55200"/>
    <n v="13800"/>
    <n v="0.25"/>
  </r>
  <r>
    <x v="4"/>
    <x v="0"/>
    <x v="56"/>
    <x v="1"/>
    <x v="11"/>
    <s v="Maceio"/>
    <s v="Desktop Basic"/>
    <n v="4600"/>
    <n v="7"/>
    <n v="32200"/>
    <n v="8050"/>
    <n v="0.25"/>
  </r>
  <r>
    <x v="3"/>
    <x v="1"/>
    <x v="57"/>
    <x v="1"/>
    <x v="11"/>
    <s v="Maceio"/>
    <s v="Desktop Ultra"/>
    <n v="8902"/>
    <n v="9"/>
    <n v="80118"/>
    <n v="28041.3"/>
    <n v="0.35"/>
  </r>
  <r>
    <x v="0"/>
    <x v="0"/>
    <x v="58"/>
    <x v="1"/>
    <x v="11"/>
    <s v="Maceio"/>
    <s v="Teclado"/>
    <n v="300"/>
    <n v="5"/>
    <n v="1500"/>
    <n v="225"/>
    <n v="0.15"/>
  </r>
  <r>
    <x v="2"/>
    <x v="1"/>
    <x v="59"/>
    <x v="1"/>
    <x v="11"/>
    <s v="Maceio"/>
    <s v="Notebook 15"/>
    <n v="3200"/>
    <n v="2"/>
    <n v="6400"/>
    <n v="1280"/>
    <n v="0.2"/>
  </r>
  <r>
    <x v="3"/>
    <x v="1"/>
    <x v="60"/>
    <x v="1"/>
    <x v="11"/>
    <s v="Maceio"/>
    <s v="Notebook 17"/>
    <n v="4500"/>
    <n v="12"/>
    <n v="54000"/>
    <n v="13500"/>
    <n v="0.25"/>
  </r>
  <r>
    <x v="4"/>
    <x v="1"/>
    <x v="61"/>
    <x v="1"/>
    <x v="11"/>
    <s v="Maceio"/>
    <s v="Monitor 27 pol"/>
    <n v="1700"/>
    <n v="12"/>
    <n v="20400"/>
    <n v="10200"/>
    <n v="0.5"/>
  </r>
  <r>
    <x v="1"/>
    <x v="1"/>
    <x v="62"/>
    <x v="1"/>
    <x v="11"/>
    <s v="Maceio"/>
    <s v="Notebook 15"/>
    <n v="3200"/>
    <n v="8"/>
    <n v="25600"/>
    <n v="5120"/>
    <n v="0.2"/>
  </r>
  <r>
    <x v="3"/>
    <x v="0"/>
    <x v="63"/>
    <x v="1"/>
    <x v="11"/>
    <s v="Maceio"/>
    <s v="Teclado"/>
    <n v="300"/>
    <n v="7"/>
    <n v="2100"/>
    <n v="315"/>
    <n v="0.15"/>
  </r>
  <r>
    <x v="0"/>
    <x v="1"/>
    <x v="64"/>
    <x v="1"/>
    <x v="11"/>
    <s v="Maceio"/>
    <s v="TV LED HD"/>
    <n v="3400"/>
    <n v="12"/>
    <n v="40800"/>
    <n v="14280"/>
    <n v="0.35"/>
  </r>
  <r>
    <x v="0"/>
    <x v="0"/>
    <x v="65"/>
    <x v="1"/>
    <x v="11"/>
    <s v="Maceio"/>
    <s v="Desktop Basic"/>
    <n v="4600"/>
    <n v="3"/>
    <n v="13800"/>
    <n v="3450"/>
    <n v="0.25"/>
  </r>
  <r>
    <x v="3"/>
    <x v="1"/>
    <x v="66"/>
    <x v="1"/>
    <x v="11"/>
    <s v="Maceio"/>
    <s v="TV LED HD"/>
    <n v="3400"/>
    <n v="3"/>
    <n v="10200"/>
    <n v="3570"/>
    <n v="0.35"/>
  </r>
  <r>
    <x v="0"/>
    <x v="1"/>
    <x v="67"/>
    <x v="1"/>
    <x v="11"/>
    <s v="Maceio"/>
    <s v="Monitor 27 pol"/>
    <n v="1700"/>
    <n v="3"/>
    <n v="5100"/>
    <n v="2550"/>
    <n v="0.5"/>
  </r>
  <r>
    <x v="1"/>
    <x v="0"/>
    <x v="68"/>
    <x v="1"/>
    <x v="11"/>
    <s v="Maceio"/>
    <s v="Notebook 15"/>
    <n v="3200"/>
    <n v="8"/>
    <n v="25600"/>
    <n v="5120"/>
    <n v="0.2"/>
  </r>
  <r>
    <x v="0"/>
    <x v="1"/>
    <x v="69"/>
    <x v="1"/>
    <x v="11"/>
    <s v="Maceio"/>
    <s v="Desktop Ultra"/>
    <n v="8902"/>
    <n v="7"/>
    <n v="62314"/>
    <n v="21809.899999999998"/>
    <n v="0.35"/>
  </r>
  <r>
    <x v="0"/>
    <x v="1"/>
    <x v="70"/>
    <x v="1"/>
    <x v="11"/>
    <s v="Maceio"/>
    <s v="Notebook 17"/>
    <n v="4500"/>
    <n v="10"/>
    <n v="45000"/>
    <n v="11250"/>
    <n v="0.25"/>
  </r>
  <r>
    <x v="0"/>
    <x v="1"/>
    <x v="71"/>
    <x v="1"/>
    <x v="11"/>
    <s v="Maceio"/>
    <s v="TV Ultra"/>
    <n v="5130"/>
    <n v="6"/>
    <n v="30780"/>
    <n v="12312"/>
    <n v="0.4"/>
  </r>
  <r>
    <x v="1"/>
    <x v="1"/>
    <x v="72"/>
    <x v="1"/>
    <x v="11"/>
    <s v="Maceio"/>
    <s v="Desktop Ultra"/>
    <n v="8902"/>
    <n v="1"/>
    <n v="8902"/>
    <n v="3115.7"/>
    <n v="0.35"/>
  </r>
  <r>
    <x v="1"/>
    <x v="0"/>
    <x v="73"/>
    <x v="1"/>
    <x v="11"/>
    <s v="Maceio"/>
    <s v="Teclado"/>
    <n v="300"/>
    <n v="4"/>
    <n v="1200"/>
    <n v="180"/>
    <n v="0.15"/>
  </r>
  <r>
    <x v="3"/>
    <x v="1"/>
    <x v="74"/>
    <x v="1"/>
    <x v="12"/>
    <s v="Natal"/>
    <s v="Monitor 24 pol"/>
    <n v="1500"/>
    <n v="10"/>
    <n v="15000"/>
    <n v="6000"/>
    <n v="0.4"/>
  </r>
  <r>
    <x v="3"/>
    <x v="0"/>
    <x v="75"/>
    <x v="1"/>
    <x v="12"/>
    <s v="Natal"/>
    <s v="Monitor 24 pol"/>
    <n v="1500"/>
    <n v="10"/>
    <n v="15000"/>
    <n v="6000"/>
    <n v="0.4"/>
  </r>
  <r>
    <x v="0"/>
    <x v="1"/>
    <x v="76"/>
    <x v="1"/>
    <x v="12"/>
    <s v="Natal"/>
    <s v="Monitor 20 pol"/>
    <n v="1200"/>
    <n v="8"/>
    <n v="9600"/>
    <n v="2880"/>
    <n v="0.3"/>
  </r>
  <r>
    <x v="3"/>
    <x v="1"/>
    <x v="77"/>
    <x v="1"/>
    <x v="12"/>
    <s v="Natal"/>
    <s v="Teclado Gamer"/>
    <n v="500"/>
    <n v="7"/>
    <n v="3500"/>
    <n v="875"/>
    <n v="0.25"/>
  </r>
  <r>
    <x v="0"/>
    <x v="1"/>
    <x v="78"/>
    <x v="1"/>
    <x v="12"/>
    <s v="Natal"/>
    <s v="Monitor 24 pol"/>
    <n v="1500"/>
    <n v="2"/>
    <n v="3000"/>
    <n v="1200"/>
    <n v="0.4"/>
  </r>
  <r>
    <x v="2"/>
    <x v="0"/>
    <x v="79"/>
    <x v="1"/>
    <x v="12"/>
    <s v="Natal"/>
    <s v="Teclado Gamer"/>
    <n v="500"/>
    <n v="4"/>
    <n v="2000"/>
    <n v="500"/>
    <n v="0.25"/>
  </r>
  <r>
    <x v="0"/>
    <x v="1"/>
    <x v="80"/>
    <x v="1"/>
    <x v="12"/>
    <s v="Natal"/>
    <s v="Teclado Gamer"/>
    <n v="500"/>
    <n v="5"/>
    <n v="2500"/>
    <n v="625"/>
    <n v="0.25"/>
  </r>
  <r>
    <x v="3"/>
    <x v="1"/>
    <x v="81"/>
    <x v="1"/>
    <x v="12"/>
    <s v="Natal"/>
    <s v="Notebook 20"/>
    <n v="5300"/>
    <n v="11"/>
    <n v="58300"/>
    <n v="17490"/>
    <n v="0.3"/>
  </r>
  <r>
    <x v="3"/>
    <x v="0"/>
    <x v="82"/>
    <x v="1"/>
    <x v="12"/>
    <s v="Natal"/>
    <s v="Notebook 20"/>
    <n v="5300"/>
    <n v="11"/>
    <n v="58300"/>
    <n v="17490"/>
    <n v="0.3"/>
  </r>
  <r>
    <x v="4"/>
    <x v="0"/>
    <x v="83"/>
    <x v="1"/>
    <x v="12"/>
    <s v="Natal"/>
    <s v="Desktop Basic"/>
    <n v="4600"/>
    <n v="1"/>
    <n v="4600"/>
    <n v="1150"/>
    <n v="0.25"/>
  </r>
  <r>
    <x v="3"/>
    <x v="1"/>
    <x v="84"/>
    <x v="1"/>
    <x v="12"/>
    <s v="Natal"/>
    <s v="Desktop Ultra"/>
    <n v="8902"/>
    <n v="17"/>
    <n v="151334"/>
    <n v="52966.899999999994"/>
    <n v="0.35"/>
  </r>
  <r>
    <x v="0"/>
    <x v="1"/>
    <x v="85"/>
    <x v="1"/>
    <x v="12"/>
    <s v="Natal"/>
    <s v="Desktop Basic"/>
    <n v="4600"/>
    <n v="6"/>
    <n v="27600"/>
    <n v="6900"/>
    <n v="0.25"/>
  </r>
  <r>
    <x v="1"/>
    <x v="1"/>
    <x v="28"/>
    <x v="1"/>
    <x v="12"/>
    <s v="Natal"/>
    <s v="Notebook 20"/>
    <n v="5300"/>
    <n v="9"/>
    <n v="47700"/>
    <n v="14310"/>
    <n v="0.3"/>
  </r>
  <r>
    <x v="3"/>
    <x v="1"/>
    <x v="29"/>
    <x v="1"/>
    <x v="12"/>
    <s v="Natal"/>
    <s v="Monitor 20 pol"/>
    <n v="1200"/>
    <n v="3"/>
    <n v="3600"/>
    <n v="1080"/>
    <n v="0.3"/>
  </r>
  <r>
    <x v="0"/>
    <x v="1"/>
    <x v="30"/>
    <x v="1"/>
    <x v="12"/>
    <s v="Natal"/>
    <s v="Teclado"/>
    <n v="300"/>
    <n v="6"/>
    <n v="1800"/>
    <n v="270"/>
    <n v="0.15"/>
  </r>
  <r>
    <x v="0"/>
    <x v="0"/>
    <x v="31"/>
    <x v="1"/>
    <x v="12"/>
    <s v="Natal"/>
    <s v="Notebook 17"/>
    <n v="4500"/>
    <n v="6"/>
    <n v="27000"/>
    <n v="6750"/>
    <n v="0.25"/>
  </r>
  <r>
    <x v="0"/>
    <x v="0"/>
    <x v="32"/>
    <x v="1"/>
    <x v="12"/>
    <s v="Natal"/>
    <s v="Monitor 24 pol"/>
    <n v="1500"/>
    <n v="5"/>
    <n v="7500"/>
    <n v="3000"/>
    <n v="0.4"/>
  </r>
  <r>
    <x v="0"/>
    <x v="0"/>
    <x v="33"/>
    <x v="1"/>
    <x v="12"/>
    <s v="Natal"/>
    <s v="Notebook 17"/>
    <n v="4500"/>
    <n v="7"/>
    <n v="31500"/>
    <n v="7875"/>
    <n v="0.25"/>
  </r>
  <r>
    <x v="0"/>
    <x v="1"/>
    <x v="34"/>
    <x v="1"/>
    <x v="12"/>
    <s v="Natal"/>
    <s v="Notebook 15"/>
    <n v="3200"/>
    <n v="7"/>
    <n v="22400"/>
    <n v="4480"/>
    <n v="0.2"/>
  </r>
  <r>
    <x v="0"/>
    <x v="1"/>
    <x v="35"/>
    <x v="1"/>
    <x v="12"/>
    <s v="Natal"/>
    <s v="Monitor 24 pol"/>
    <n v="1500"/>
    <n v="9"/>
    <n v="13500"/>
    <n v="5400"/>
    <n v="0.4"/>
  </r>
  <r>
    <x v="3"/>
    <x v="1"/>
    <x v="36"/>
    <x v="1"/>
    <x v="12"/>
    <s v="Natal"/>
    <s v="Teclado Gamer"/>
    <n v="500"/>
    <n v="2"/>
    <n v="1000"/>
    <n v="250"/>
    <n v="0.25"/>
  </r>
  <r>
    <x v="0"/>
    <x v="0"/>
    <x v="37"/>
    <x v="1"/>
    <x v="12"/>
    <s v="Natal"/>
    <s v="Teclado Gamer"/>
    <n v="500"/>
    <n v="9"/>
    <n v="4500"/>
    <n v="1125"/>
    <n v="0.25"/>
  </r>
  <r>
    <x v="0"/>
    <x v="1"/>
    <x v="38"/>
    <x v="1"/>
    <x v="12"/>
    <s v="Natal"/>
    <s v="Notebook 20"/>
    <n v="5300"/>
    <n v="4"/>
    <n v="21200"/>
    <n v="6360"/>
    <n v="0.3"/>
  </r>
  <r>
    <x v="3"/>
    <x v="1"/>
    <x v="39"/>
    <x v="1"/>
    <x v="12"/>
    <s v="Natal"/>
    <s v="Desktop Basic"/>
    <n v="4600"/>
    <n v="5"/>
    <n v="23000"/>
    <n v="5750"/>
    <n v="0.25"/>
  </r>
  <r>
    <x v="3"/>
    <x v="1"/>
    <x v="40"/>
    <x v="1"/>
    <x v="12"/>
    <s v="Natal"/>
    <s v="Desktop Basic"/>
    <n v="4600"/>
    <n v="11"/>
    <n v="50600"/>
    <n v="12650"/>
    <n v="0.25"/>
  </r>
  <r>
    <x v="0"/>
    <x v="1"/>
    <x v="41"/>
    <x v="1"/>
    <x v="12"/>
    <s v="Natal"/>
    <s v="Monitor 20 pol"/>
    <n v="1200"/>
    <n v="6"/>
    <n v="7200"/>
    <n v="2160"/>
    <n v="0.3"/>
  </r>
  <r>
    <x v="0"/>
    <x v="0"/>
    <x v="42"/>
    <x v="1"/>
    <x v="12"/>
    <s v="Natal"/>
    <s v="Notebook 15"/>
    <n v="3200"/>
    <n v="1"/>
    <n v="3200"/>
    <n v="640"/>
    <n v="0.2"/>
  </r>
  <r>
    <x v="0"/>
    <x v="0"/>
    <x v="43"/>
    <x v="1"/>
    <x v="12"/>
    <s v="Natal"/>
    <s v="Notebook 20"/>
    <n v="5300"/>
    <n v="12"/>
    <n v="63600"/>
    <n v="19080"/>
    <n v="0.3"/>
  </r>
  <r>
    <x v="3"/>
    <x v="1"/>
    <x v="44"/>
    <x v="1"/>
    <x v="12"/>
    <s v="Natal"/>
    <s v="Teclado Gamer"/>
    <n v="500"/>
    <n v="5"/>
    <n v="2500"/>
    <n v="625"/>
    <n v="0.25"/>
  </r>
  <r>
    <x v="4"/>
    <x v="1"/>
    <x v="45"/>
    <x v="1"/>
    <x v="12"/>
    <s v="Natal"/>
    <s v="TV Ultra"/>
    <n v="5130"/>
    <n v="7"/>
    <n v="35910"/>
    <n v="14364"/>
    <n v="0.4"/>
  </r>
  <r>
    <x v="0"/>
    <x v="0"/>
    <x v="46"/>
    <x v="1"/>
    <x v="12"/>
    <s v="Natal"/>
    <s v="Monitor 24 pol"/>
    <n v="1500"/>
    <n v="5"/>
    <n v="7500"/>
    <n v="3000"/>
    <n v="0.4"/>
  </r>
  <r>
    <x v="3"/>
    <x v="1"/>
    <x v="47"/>
    <x v="1"/>
    <x v="12"/>
    <s v="Natal"/>
    <s v="Notebook 20"/>
    <n v="5300"/>
    <n v="10"/>
    <n v="53000"/>
    <n v="15900"/>
    <n v="0.3"/>
  </r>
  <r>
    <x v="0"/>
    <x v="1"/>
    <x v="48"/>
    <x v="1"/>
    <x v="12"/>
    <s v="Natal"/>
    <s v="Desktop Pro"/>
    <n v="5340"/>
    <n v="8"/>
    <n v="42720"/>
    <n v="12816"/>
    <n v="0.3"/>
  </r>
  <r>
    <x v="2"/>
    <x v="1"/>
    <x v="49"/>
    <x v="1"/>
    <x v="12"/>
    <s v="Natal"/>
    <s v="Notebook 20"/>
    <n v="5300"/>
    <n v="6"/>
    <n v="31800"/>
    <n v="9540"/>
    <n v="0.3"/>
  </r>
  <r>
    <x v="3"/>
    <x v="0"/>
    <x v="50"/>
    <x v="1"/>
    <x v="12"/>
    <s v="Natal"/>
    <s v="Teclado Gamer"/>
    <n v="500"/>
    <n v="5"/>
    <n v="2500"/>
    <n v="625"/>
    <n v="0.25"/>
  </r>
  <r>
    <x v="0"/>
    <x v="1"/>
    <x v="51"/>
    <x v="1"/>
    <x v="12"/>
    <s v="Natal"/>
    <s v="Desktop Ultra"/>
    <n v="8902"/>
    <n v="11"/>
    <n v="97922"/>
    <n v="34272.699999999997"/>
    <n v="0.35"/>
  </r>
  <r>
    <x v="2"/>
    <x v="1"/>
    <x v="52"/>
    <x v="1"/>
    <x v="12"/>
    <s v="Natal"/>
    <s v="Desktop Pro"/>
    <n v="5340"/>
    <n v="5"/>
    <n v="26700"/>
    <n v="8010"/>
    <n v="0.3"/>
  </r>
  <r>
    <x v="2"/>
    <x v="0"/>
    <x v="53"/>
    <x v="1"/>
    <x v="12"/>
    <s v="Natal"/>
    <s v="Teclado"/>
    <n v="300"/>
    <n v="3"/>
    <n v="900"/>
    <n v="135"/>
    <n v="0.15"/>
  </r>
  <r>
    <x v="0"/>
    <x v="0"/>
    <x v="54"/>
    <x v="1"/>
    <x v="12"/>
    <s v="Natal"/>
    <s v="Notebook 15"/>
    <n v="3200"/>
    <n v="3"/>
    <n v="9600"/>
    <n v="1920"/>
    <n v="0.2"/>
  </r>
  <r>
    <x v="4"/>
    <x v="1"/>
    <x v="55"/>
    <x v="1"/>
    <x v="12"/>
    <s v="Natal"/>
    <s v="Notebook 20"/>
    <n v="5300"/>
    <n v="1"/>
    <n v="5300"/>
    <n v="1590"/>
    <n v="0.3"/>
  </r>
  <r>
    <x v="3"/>
    <x v="0"/>
    <x v="56"/>
    <x v="1"/>
    <x v="12"/>
    <s v="Natal"/>
    <s v="TV LED HD"/>
    <n v="3400"/>
    <n v="1"/>
    <n v="3400"/>
    <n v="1190"/>
    <n v="0.35"/>
  </r>
  <r>
    <x v="0"/>
    <x v="1"/>
    <x v="57"/>
    <x v="1"/>
    <x v="12"/>
    <s v="Natal"/>
    <s v="Notebook 15"/>
    <n v="3200"/>
    <n v="7"/>
    <n v="22400"/>
    <n v="4480"/>
    <n v="0.2"/>
  </r>
  <r>
    <x v="0"/>
    <x v="1"/>
    <x v="58"/>
    <x v="1"/>
    <x v="12"/>
    <s v="Natal"/>
    <s v="Teclado Gamer"/>
    <n v="500"/>
    <n v="5"/>
    <n v="2500"/>
    <n v="625"/>
    <n v="0.25"/>
  </r>
  <r>
    <x v="0"/>
    <x v="1"/>
    <x v="59"/>
    <x v="1"/>
    <x v="12"/>
    <s v="Natal"/>
    <s v="Desktop Basic"/>
    <n v="4600"/>
    <n v="12"/>
    <n v="55200"/>
    <n v="13800"/>
    <n v="0.25"/>
  </r>
  <r>
    <x v="2"/>
    <x v="1"/>
    <x v="60"/>
    <x v="1"/>
    <x v="12"/>
    <s v="Natal"/>
    <s v="TV Ultra"/>
    <n v="5130"/>
    <n v="7"/>
    <n v="35910"/>
    <n v="14364"/>
    <n v="0.4"/>
  </r>
  <r>
    <x v="0"/>
    <x v="1"/>
    <x v="61"/>
    <x v="1"/>
    <x v="12"/>
    <s v="Natal"/>
    <s v="Desktop Ultra"/>
    <n v="8902"/>
    <n v="10"/>
    <n v="89020"/>
    <n v="31156.999999999996"/>
    <n v="0.35"/>
  </r>
  <r>
    <x v="3"/>
    <x v="1"/>
    <x v="62"/>
    <x v="1"/>
    <x v="12"/>
    <s v="Natal"/>
    <s v="Desktop Ultra"/>
    <n v="8902"/>
    <n v="9"/>
    <n v="80118"/>
    <n v="28041.3"/>
    <n v="0.35"/>
  </r>
  <r>
    <x v="3"/>
    <x v="1"/>
    <x v="63"/>
    <x v="1"/>
    <x v="12"/>
    <s v="Natal"/>
    <s v="Desktop Ultra"/>
    <n v="8902"/>
    <n v="9"/>
    <n v="80118"/>
    <n v="28041.3"/>
    <n v="0.35"/>
  </r>
  <r>
    <x v="3"/>
    <x v="1"/>
    <x v="64"/>
    <x v="1"/>
    <x v="12"/>
    <s v="Natal"/>
    <s v="Teclado Gamer"/>
    <n v="500"/>
    <n v="6"/>
    <n v="3000"/>
    <n v="750"/>
    <n v="0.25"/>
  </r>
  <r>
    <x v="4"/>
    <x v="1"/>
    <x v="65"/>
    <x v="1"/>
    <x v="12"/>
    <s v="Natal"/>
    <s v="Desktop Ultra"/>
    <n v="8902"/>
    <n v="6"/>
    <n v="53412"/>
    <n v="18694.199999999997"/>
    <n v="0.35"/>
  </r>
  <r>
    <x v="0"/>
    <x v="1"/>
    <x v="66"/>
    <x v="1"/>
    <x v="12"/>
    <s v="Natal"/>
    <s v="Monitor 20 pol"/>
    <n v="1200"/>
    <n v="8"/>
    <n v="9600"/>
    <n v="2880"/>
    <n v="0.3"/>
  </r>
  <r>
    <x v="0"/>
    <x v="1"/>
    <x v="67"/>
    <x v="1"/>
    <x v="12"/>
    <s v="Natal"/>
    <s v="Monitor 24 pol"/>
    <n v="1500"/>
    <n v="5"/>
    <n v="7500"/>
    <n v="3000"/>
    <n v="0.4"/>
  </r>
  <r>
    <x v="2"/>
    <x v="1"/>
    <x v="68"/>
    <x v="1"/>
    <x v="12"/>
    <s v="Natal"/>
    <s v="Desktop Pro"/>
    <n v="5340"/>
    <n v="9"/>
    <n v="48060"/>
    <n v="14418"/>
    <n v="0.3"/>
  </r>
  <r>
    <x v="2"/>
    <x v="1"/>
    <x v="69"/>
    <x v="1"/>
    <x v="12"/>
    <s v="Natal"/>
    <s v="Notebook 15"/>
    <n v="3200"/>
    <n v="2"/>
    <n v="6400"/>
    <n v="1280"/>
    <n v="0.2"/>
  </r>
  <r>
    <x v="0"/>
    <x v="0"/>
    <x v="70"/>
    <x v="1"/>
    <x v="12"/>
    <s v="Natal"/>
    <s v="Notebook 20"/>
    <n v="5300"/>
    <n v="2"/>
    <n v="10600"/>
    <n v="3180"/>
    <n v="0.3"/>
  </r>
  <r>
    <x v="2"/>
    <x v="1"/>
    <x v="71"/>
    <x v="1"/>
    <x v="12"/>
    <s v="Natal"/>
    <s v="Monitor 24 pol"/>
    <n v="1500"/>
    <n v="11"/>
    <n v="16500"/>
    <n v="6600"/>
    <n v="0.4"/>
  </r>
  <r>
    <x v="1"/>
    <x v="1"/>
    <x v="72"/>
    <x v="1"/>
    <x v="12"/>
    <s v="Natal"/>
    <s v="Desktop Basic"/>
    <n v="4600"/>
    <n v="9"/>
    <n v="41400"/>
    <n v="10350"/>
    <n v="0.25"/>
  </r>
  <r>
    <x v="3"/>
    <x v="1"/>
    <x v="73"/>
    <x v="1"/>
    <x v="12"/>
    <s v="Natal"/>
    <s v="Monitor 27 pol"/>
    <n v="1700"/>
    <n v="6"/>
    <n v="10200"/>
    <n v="5100"/>
    <n v="0.5"/>
  </r>
  <r>
    <x v="3"/>
    <x v="0"/>
    <x v="74"/>
    <x v="1"/>
    <x v="12"/>
    <s v="Natal"/>
    <s v="Teclado Gamer"/>
    <n v="500"/>
    <n v="7"/>
    <n v="3500"/>
    <n v="875"/>
    <n v="0.25"/>
  </r>
  <r>
    <x v="0"/>
    <x v="1"/>
    <x v="75"/>
    <x v="1"/>
    <x v="12"/>
    <s v="Natal"/>
    <s v="Teclado"/>
    <n v="300"/>
    <n v="12"/>
    <n v="3600"/>
    <n v="540"/>
    <n v="0.15"/>
  </r>
  <r>
    <x v="0"/>
    <x v="1"/>
    <x v="76"/>
    <x v="1"/>
    <x v="12"/>
    <s v="Natal"/>
    <s v="Notebook 15"/>
    <n v="3200"/>
    <n v="15"/>
    <n v="48000"/>
    <n v="9600"/>
    <n v="0.2"/>
  </r>
  <r>
    <x v="3"/>
    <x v="0"/>
    <x v="77"/>
    <x v="1"/>
    <x v="12"/>
    <s v="Natal"/>
    <s v="Teclado Gamer"/>
    <n v="500"/>
    <n v="12"/>
    <n v="6000"/>
    <n v="1500"/>
    <n v="0.25"/>
  </r>
  <r>
    <x v="3"/>
    <x v="1"/>
    <x v="78"/>
    <x v="1"/>
    <x v="12"/>
    <s v="Natal"/>
    <s v="Monitor 20 pol"/>
    <n v="1200"/>
    <n v="7"/>
    <n v="8400"/>
    <n v="2520"/>
    <n v="0.3"/>
  </r>
  <r>
    <x v="4"/>
    <x v="1"/>
    <x v="79"/>
    <x v="1"/>
    <x v="12"/>
    <s v="Natal"/>
    <s v="Monitor 27 pol"/>
    <n v="1700"/>
    <n v="2"/>
    <n v="3400"/>
    <n v="1700"/>
    <n v="0.5"/>
  </r>
  <r>
    <x v="0"/>
    <x v="1"/>
    <x v="80"/>
    <x v="1"/>
    <x v="12"/>
    <s v="Natal"/>
    <s v="TV LED HD"/>
    <n v="3400"/>
    <n v="12"/>
    <n v="40800"/>
    <n v="14280"/>
    <n v="0.35"/>
  </r>
  <r>
    <x v="0"/>
    <x v="1"/>
    <x v="81"/>
    <x v="1"/>
    <x v="12"/>
    <s v="Natal"/>
    <s v="Notebook 15"/>
    <n v="3200"/>
    <n v="3"/>
    <n v="9600"/>
    <n v="1920"/>
    <n v="0.2"/>
  </r>
  <r>
    <x v="4"/>
    <x v="1"/>
    <x v="86"/>
    <x v="1"/>
    <x v="12"/>
    <s v="Natal"/>
    <s v="TV LED HD"/>
    <n v="3400"/>
    <n v="1"/>
    <n v="3400"/>
    <n v="1190"/>
    <n v="0.35"/>
  </r>
  <r>
    <x v="3"/>
    <x v="1"/>
    <x v="82"/>
    <x v="1"/>
    <x v="12"/>
    <s v="Natal"/>
    <s v="Monitor 27 pol"/>
    <n v="1700"/>
    <n v="4"/>
    <n v="6800"/>
    <n v="3400"/>
    <n v="0.5"/>
  </r>
  <r>
    <x v="0"/>
    <x v="1"/>
    <x v="87"/>
    <x v="1"/>
    <x v="12"/>
    <s v="Natal"/>
    <s v="Desktop Basic"/>
    <n v="4600"/>
    <n v="6"/>
    <n v="27600"/>
    <n v="6900"/>
    <n v="0.25"/>
  </r>
  <r>
    <x v="3"/>
    <x v="1"/>
    <x v="83"/>
    <x v="1"/>
    <x v="12"/>
    <s v="Natal"/>
    <s v="Monitor 27 pol"/>
    <n v="1700"/>
    <n v="7"/>
    <n v="11900"/>
    <n v="5950"/>
    <n v="0.5"/>
  </r>
  <r>
    <x v="3"/>
    <x v="1"/>
    <x v="88"/>
    <x v="1"/>
    <x v="12"/>
    <s v="Natal"/>
    <s v="Notebook 17"/>
    <n v="4500"/>
    <n v="5"/>
    <n v="22500"/>
    <n v="5625"/>
    <n v="0.25"/>
  </r>
  <r>
    <x v="3"/>
    <x v="0"/>
    <x v="84"/>
    <x v="1"/>
    <x v="12"/>
    <s v="Natal"/>
    <s v="Monitor 20 pol"/>
    <n v="1200"/>
    <n v="5"/>
    <n v="6000"/>
    <n v="1800"/>
    <n v="0.3"/>
  </r>
  <r>
    <x v="0"/>
    <x v="0"/>
    <x v="89"/>
    <x v="1"/>
    <x v="12"/>
    <s v="Natal"/>
    <s v="Desktop Ultra"/>
    <n v="8902"/>
    <n v="19"/>
    <n v="169138"/>
    <n v="59198.299999999996"/>
    <n v="0.35"/>
  </r>
  <r>
    <x v="3"/>
    <x v="0"/>
    <x v="85"/>
    <x v="1"/>
    <x v="12"/>
    <s v="Natal"/>
    <s v="Teclado"/>
    <n v="300"/>
    <n v="1"/>
    <n v="300"/>
    <n v="45"/>
    <n v="0.15"/>
  </r>
  <r>
    <x v="3"/>
    <x v="1"/>
    <x v="85"/>
    <x v="1"/>
    <x v="12"/>
    <s v="Natal"/>
    <s v="Teclado"/>
    <n v="300"/>
    <n v="7"/>
    <n v="2100"/>
    <n v="315"/>
    <n v="0.15"/>
  </r>
  <r>
    <x v="3"/>
    <x v="1"/>
    <x v="85"/>
    <x v="1"/>
    <x v="12"/>
    <s v="Natal"/>
    <s v="Monitor 20 pol"/>
    <n v="1200"/>
    <n v="18"/>
    <n v="21600"/>
    <n v="6480"/>
    <n v="0.3"/>
  </r>
  <r>
    <x v="0"/>
    <x v="0"/>
    <x v="85"/>
    <x v="1"/>
    <x v="12"/>
    <s v="Natal"/>
    <s v="Notebook 15"/>
    <n v="3200"/>
    <n v="7"/>
    <n v="22400"/>
    <n v="4480"/>
    <n v="0.2"/>
  </r>
  <r>
    <x v="0"/>
    <x v="1"/>
    <x v="85"/>
    <x v="1"/>
    <x v="12"/>
    <s v="Natal"/>
    <s v="TV LED HD"/>
    <n v="3400"/>
    <n v="7"/>
    <n v="23800"/>
    <n v="8330"/>
    <n v="0.35"/>
  </r>
  <r>
    <x v="2"/>
    <x v="1"/>
    <x v="85"/>
    <x v="1"/>
    <x v="12"/>
    <s v="Natal"/>
    <s v="TV Ultra"/>
    <n v="5130"/>
    <n v="15"/>
    <n v="76950"/>
    <n v="30780"/>
    <n v="0.4"/>
  </r>
  <r>
    <x v="2"/>
    <x v="1"/>
    <x v="0"/>
    <x v="1"/>
    <x v="12"/>
    <s v="Natal"/>
    <s v="Desktop Ultra"/>
    <n v="8902"/>
    <n v="5"/>
    <n v="44510"/>
    <n v="15578.499999999998"/>
    <n v="0.35"/>
  </r>
  <r>
    <x v="1"/>
    <x v="1"/>
    <x v="1"/>
    <x v="1"/>
    <x v="12"/>
    <s v="Natal"/>
    <s v="TV Ultra"/>
    <n v="5130"/>
    <n v="4"/>
    <n v="20520"/>
    <n v="8208"/>
    <n v="0.4"/>
  </r>
  <r>
    <x v="3"/>
    <x v="0"/>
    <x v="2"/>
    <x v="1"/>
    <x v="12"/>
    <s v="Natal"/>
    <s v="Monitor 27 pol"/>
    <n v="1700"/>
    <n v="5"/>
    <n v="8500"/>
    <n v="4250"/>
    <n v="0.5"/>
  </r>
  <r>
    <x v="3"/>
    <x v="1"/>
    <x v="3"/>
    <x v="1"/>
    <x v="12"/>
    <s v="Natal"/>
    <s v="Monitor 24 pol"/>
    <n v="1500"/>
    <n v="3"/>
    <n v="4500"/>
    <n v="1800"/>
    <n v="0.4"/>
  </r>
  <r>
    <x v="0"/>
    <x v="1"/>
    <x v="0"/>
    <x v="2"/>
    <x v="13"/>
    <s v="Manaus"/>
    <s v="TV Ultra"/>
    <n v="5130"/>
    <n v="6"/>
    <n v="30780"/>
    <n v="12312"/>
    <n v="0.4"/>
  </r>
  <r>
    <x v="0"/>
    <x v="0"/>
    <x v="90"/>
    <x v="2"/>
    <x v="13"/>
    <s v="Manaus"/>
    <s v="Monitor 24 pol"/>
    <n v="1500"/>
    <n v="6"/>
    <n v="9000"/>
    <n v="3600"/>
    <n v="0.4"/>
  </r>
  <r>
    <x v="0"/>
    <x v="0"/>
    <x v="91"/>
    <x v="2"/>
    <x v="13"/>
    <s v="Manaus"/>
    <s v="TV LED HD"/>
    <n v="3400"/>
    <n v="8"/>
    <n v="27200"/>
    <n v="9520"/>
    <n v="0.35"/>
  </r>
  <r>
    <x v="1"/>
    <x v="1"/>
    <x v="92"/>
    <x v="2"/>
    <x v="13"/>
    <s v="Manaus"/>
    <s v="Teclado"/>
    <n v="300"/>
    <n v="3"/>
    <n v="900"/>
    <n v="135"/>
    <n v="0.15"/>
  </r>
  <r>
    <x v="2"/>
    <x v="1"/>
    <x v="16"/>
    <x v="2"/>
    <x v="13"/>
    <s v="Manaus"/>
    <s v="Monitor 27 pol"/>
    <n v="1700"/>
    <n v="12"/>
    <n v="20400"/>
    <n v="10200"/>
    <n v="0.5"/>
  </r>
  <r>
    <x v="2"/>
    <x v="1"/>
    <x v="93"/>
    <x v="2"/>
    <x v="13"/>
    <s v="Manaus"/>
    <s v="Monitor 27 pol"/>
    <n v="1700"/>
    <n v="11"/>
    <n v="18700"/>
    <n v="9350"/>
    <n v="0.5"/>
  </r>
  <r>
    <x v="0"/>
    <x v="0"/>
    <x v="94"/>
    <x v="2"/>
    <x v="13"/>
    <s v="Manaus"/>
    <s v="Notebook 20"/>
    <n v="5300"/>
    <n v="9"/>
    <n v="47700"/>
    <n v="14310"/>
    <n v="0.3"/>
  </r>
  <r>
    <x v="2"/>
    <x v="1"/>
    <x v="95"/>
    <x v="2"/>
    <x v="13"/>
    <s v="Manaus"/>
    <s v="Monitor 24 pol"/>
    <n v="1500"/>
    <n v="5"/>
    <n v="7500"/>
    <n v="3000"/>
    <n v="0.4"/>
  </r>
  <r>
    <x v="2"/>
    <x v="1"/>
    <x v="0"/>
    <x v="2"/>
    <x v="14"/>
    <s v="Belém"/>
    <s v="Desktop Ultra"/>
    <n v="8902"/>
    <n v="5"/>
    <n v="44510"/>
    <n v="15578.499999999998"/>
    <n v="0.35"/>
  </r>
  <r>
    <x v="1"/>
    <x v="1"/>
    <x v="1"/>
    <x v="2"/>
    <x v="14"/>
    <s v="Belém"/>
    <s v="TV Ultra"/>
    <n v="5130"/>
    <n v="4"/>
    <n v="20520"/>
    <n v="8208"/>
    <n v="0.4"/>
  </r>
  <r>
    <x v="3"/>
    <x v="0"/>
    <x v="2"/>
    <x v="2"/>
    <x v="14"/>
    <s v="Belém"/>
    <s v="Monitor 27 pol"/>
    <n v="1700"/>
    <n v="5"/>
    <n v="8500"/>
    <n v="4250"/>
    <n v="0.5"/>
  </r>
  <r>
    <x v="3"/>
    <x v="1"/>
    <x v="3"/>
    <x v="2"/>
    <x v="14"/>
    <s v="Belém"/>
    <s v="Monitor 24 pol"/>
    <n v="1500"/>
    <n v="3"/>
    <n v="4500"/>
    <n v="1800"/>
    <n v="0.4"/>
  </r>
  <r>
    <x v="1"/>
    <x v="1"/>
    <x v="4"/>
    <x v="2"/>
    <x v="14"/>
    <s v="Belém"/>
    <s v="TV LED HD"/>
    <n v="3400"/>
    <n v="4"/>
    <n v="13600"/>
    <n v="4760"/>
    <n v="0.35"/>
  </r>
  <r>
    <x v="0"/>
    <x v="0"/>
    <x v="5"/>
    <x v="2"/>
    <x v="14"/>
    <s v="Belém"/>
    <s v="Monitor 24 pol"/>
    <n v="1500"/>
    <n v="11"/>
    <n v="16500"/>
    <n v="6600"/>
    <n v="0.4"/>
  </r>
  <r>
    <x v="3"/>
    <x v="0"/>
    <x v="6"/>
    <x v="2"/>
    <x v="14"/>
    <s v="Belém"/>
    <s v="Notebook 15"/>
    <n v="3200"/>
    <n v="7"/>
    <n v="22400"/>
    <n v="4480"/>
    <n v="0.2"/>
  </r>
  <r>
    <x v="0"/>
    <x v="1"/>
    <x v="7"/>
    <x v="2"/>
    <x v="14"/>
    <s v="Belém"/>
    <s v="Notebook 20"/>
    <n v="5300"/>
    <n v="12"/>
    <n v="63600"/>
    <n v="19080"/>
    <n v="0.3"/>
  </r>
  <r>
    <x v="2"/>
    <x v="0"/>
    <x v="8"/>
    <x v="2"/>
    <x v="14"/>
    <s v="Belém"/>
    <s v="Notebook 15"/>
    <n v="3200"/>
    <n v="10"/>
    <n v="32000"/>
    <n v="6400"/>
    <n v="0.2"/>
  </r>
  <r>
    <x v="0"/>
    <x v="1"/>
    <x v="96"/>
    <x v="2"/>
    <x v="13"/>
    <s v="Manaus"/>
    <s v="Monitor 27 pol"/>
    <n v="1700"/>
    <n v="5"/>
    <n v="8500"/>
    <n v="4250"/>
    <n v="0.5"/>
  </r>
  <r>
    <x v="3"/>
    <x v="0"/>
    <x v="9"/>
    <x v="2"/>
    <x v="14"/>
    <s v="Belém"/>
    <s v="Desktop Basic"/>
    <n v="4600"/>
    <n v="11"/>
    <n v="50600"/>
    <n v="12650"/>
    <n v="0.25"/>
  </r>
  <r>
    <x v="0"/>
    <x v="1"/>
    <x v="10"/>
    <x v="2"/>
    <x v="14"/>
    <s v="Belém"/>
    <s v="Notebook 17"/>
    <n v="4500"/>
    <n v="6"/>
    <n v="27000"/>
    <n v="6750"/>
    <n v="0.25"/>
  </r>
  <r>
    <x v="3"/>
    <x v="0"/>
    <x v="11"/>
    <x v="2"/>
    <x v="14"/>
    <s v="Belém"/>
    <s v="Notebook 17"/>
    <n v="4500"/>
    <n v="10"/>
    <n v="45000"/>
    <n v="11250"/>
    <n v="0.25"/>
  </r>
  <r>
    <x v="1"/>
    <x v="1"/>
    <x v="12"/>
    <x v="2"/>
    <x v="14"/>
    <s v="Belém"/>
    <s v="Teclado Gamer"/>
    <n v="500"/>
    <n v="3"/>
    <n v="1500"/>
    <n v="375"/>
    <n v="0.25"/>
  </r>
  <r>
    <x v="3"/>
    <x v="1"/>
    <x v="13"/>
    <x v="2"/>
    <x v="14"/>
    <s v="Belém"/>
    <s v="Notebook 15"/>
    <n v="3200"/>
    <n v="7"/>
    <n v="22400"/>
    <n v="4480"/>
    <n v="0.2"/>
  </r>
  <r>
    <x v="1"/>
    <x v="1"/>
    <x v="14"/>
    <x v="2"/>
    <x v="14"/>
    <s v="Belém"/>
    <s v="Notebook 17"/>
    <n v="4500"/>
    <n v="8"/>
    <n v="36000"/>
    <n v="9000"/>
    <n v="0.25"/>
  </r>
  <r>
    <x v="0"/>
    <x v="1"/>
    <x v="15"/>
    <x v="2"/>
    <x v="14"/>
    <s v="Belém"/>
    <s v="Desktop Pro"/>
    <n v="5340"/>
    <n v="9"/>
    <n v="48060"/>
    <n v="14418"/>
    <n v="0.3"/>
  </r>
  <r>
    <x v="3"/>
    <x v="1"/>
    <x v="16"/>
    <x v="2"/>
    <x v="14"/>
    <s v="Belém"/>
    <s v="Desktop Pro"/>
    <n v="5340"/>
    <n v="11"/>
    <n v="58740"/>
    <n v="17622"/>
    <n v="0.3"/>
  </r>
  <r>
    <x v="2"/>
    <x v="0"/>
    <x v="17"/>
    <x v="2"/>
    <x v="14"/>
    <s v="Belém"/>
    <s v="Monitor 24 pol"/>
    <n v="1500"/>
    <n v="7"/>
    <n v="10500"/>
    <n v="4200"/>
    <n v="0.4"/>
  </r>
  <r>
    <x v="1"/>
    <x v="1"/>
    <x v="18"/>
    <x v="2"/>
    <x v="14"/>
    <s v="Belém"/>
    <s v="Teclado Gamer"/>
    <n v="500"/>
    <n v="5"/>
    <n v="2500"/>
    <n v="625"/>
    <n v="0.25"/>
  </r>
  <r>
    <x v="4"/>
    <x v="1"/>
    <x v="19"/>
    <x v="2"/>
    <x v="14"/>
    <s v="Belém"/>
    <s v="Desktop Pro"/>
    <n v="5340"/>
    <n v="5"/>
    <n v="26700"/>
    <n v="8010"/>
    <n v="0.3"/>
  </r>
  <r>
    <x v="3"/>
    <x v="1"/>
    <x v="20"/>
    <x v="2"/>
    <x v="14"/>
    <s v="Belém"/>
    <s v="Notebook 20"/>
    <n v="5300"/>
    <n v="8"/>
    <n v="42400"/>
    <n v="12720"/>
    <n v="0.3"/>
  </r>
  <r>
    <x v="0"/>
    <x v="1"/>
    <x v="97"/>
    <x v="2"/>
    <x v="13"/>
    <s v="Manaus"/>
    <s v="Desktop Basic"/>
    <n v="4600"/>
    <n v="6"/>
    <n v="27600"/>
    <n v="6900"/>
    <n v="0.25"/>
  </r>
  <r>
    <x v="2"/>
    <x v="0"/>
    <x v="21"/>
    <x v="2"/>
    <x v="14"/>
    <s v="Belém"/>
    <s v="Monitor 20 pol"/>
    <n v="1200"/>
    <n v="7"/>
    <n v="8400"/>
    <n v="2520"/>
    <n v="0.3"/>
  </r>
  <r>
    <x v="0"/>
    <x v="1"/>
    <x v="22"/>
    <x v="2"/>
    <x v="14"/>
    <s v="Belém"/>
    <s v="Desktop Ultra"/>
    <n v="8902"/>
    <n v="6"/>
    <n v="53412"/>
    <n v="18694.199999999997"/>
    <n v="0.35"/>
  </r>
  <r>
    <x v="3"/>
    <x v="1"/>
    <x v="23"/>
    <x v="2"/>
    <x v="14"/>
    <s v="Belém"/>
    <s v="Notebook 20"/>
    <n v="5300"/>
    <n v="9"/>
    <n v="47700"/>
    <n v="14310"/>
    <n v="0.3"/>
  </r>
  <r>
    <x v="1"/>
    <x v="0"/>
    <x v="24"/>
    <x v="2"/>
    <x v="14"/>
    <s v="Belém"/>
    <s v="TV LED HD"/>
    <n v="3400"/>
    <n v="8"/>
    <n v="27200"/>
    <n v="9520"/>
    <n v="0.35"/>
  </r>
  <r>
    <x v="0"/>
    <x v="0"/>
    <x v="25"/>
    <x v="2"/>
    <x v="14"/>
    <s v="Belém"/>
    <s v="Desktop Pro"/>
    <n v="5340"/>
    <n v="3"/>
    <n v="16020"/>
    <n v="4806"/>
    <n v="0.3"/>
  </r>
  <r>
    <x v="0"/>
    <x v="1"/>
    <x v="26"/>
    <x v="2"/>
    <x v="14"/>
    <s v="Belém"/>
    <s v="Monitor 27 pol"/>
    <n v="1700"/>
    <n v="3"/>
    <n v="5100"/>
    <n v="2550"/>
    <n v="0.5"/>
  </r>
  <r>
    <x v="1"/>
    <x v="0"/>
    <x v="27"/>
    <x v="2"/>
    <x v="14"/>
    <s v="Belém"/>
    <s v="Teclado"/>
    <n v="300"/>
    <n v="1"/>
    <n v="300"/>
    <n v="45"/>
    <n v="0.15"/>
  </r>
  <r>
    <x v="4"/>
    <x v="1"/>
    <x v="28"/>
    <x v="2"/>
    <x v="14"/>
    <s v="Belém"/>
    <s v="Teclado Gamer"/>
    <n v="500"/>
    <n v="8"/>
    <n v="4000"/>
    <n v="1000"/>
    <n v="0.25"/>
  </r>
  <r>
    <x v="0"/>
    <x v="1"/>
    <x v="28"/>
    <x v="2"/>
    <x v="14"/>
    <s v="Belém"/>
    <s v="Desktop Basic"/>
    <n v="4600"/>
    <n v="2"/>
    <n v="9200"/>
    <n v="2300"/>
    <n v="0.25"/>
  </r>
  <r>
    <x v="1"/>
    <x v="1"/>
    <x v="29"/>
    <x v="2"/>
    <x v="14"/>
    <s v="Belém"/>
    <s v="Monitor 20 pol"/>
    <n v="1200"/>
    <n v="9"/>
    <n v="10800"/>
    <n v="3240"/>
    <n v="0.3"/>
  </r>
  <r>
    <x v="3"/>
    <x v="0"/>
    <x v="30"/>
    <x v="2"/>
    <x v="14"/>
    <s v="Belém"/>
    <s v="Desktop Pro"/>
    <n v="5340"/>
    <n v="12"/>
    <n v="64080"/>
    <n v="19224"/>
    <n v="0.3"/>
  </r>
  <r>
    <x v="3"/>
    <x v="0"/>
    <x v="31"/>
    <x v="2"/>
    <x v="14"/>
    <s v="Belém"/>
    <s v="Desktop Pro"/>
    <n v="5340"/>
    <n v="12"/>
    <n v="64080"/>
    <n v="19224"/>
    <n v="0.3"/>
  </r>
  <r>
    <x v="4"/>
    <x v="0"/>
    <x v="98"/>
    <x v="2"/>
    <x v="13"/>
    <s v="Manaus"/>
    <s v="Desktop Basic"/>
    <n v="4600"/>
    <n v="3"/>
    <n v="13800"/>
    <n v="3450"/>
    <n v="0.25"/>
  </r>
  <r>
    <x v="0"/>
    <x v="1"/>
    <x v="32"/>
    <x v="2"/>
    <x v="14"/>
    <s v="Belém"/>
    <s v="TV Ultra"/>
    <n v="5130"/>
    <n v="12"/>
    <n v="61560"/>
    <n v="24624"/>
    <n v="0.4"/>
  </r>
  <r>
    <x v="4"/>
    <x v="0"/>
    <x v="33"/>
    <x v="2"/>
    <x v="14"/>
    <s v="Belém"/>
    <s v="Desktop Basic"/>
    <n v="4600"/>
    <n v="2"/>
    <n v="9200"/>
    <n v="2300"/>
    <n v="0.25"/>
  </r>
  <r>
    <x v="0"/>
    <x v="1"/>
    <x v="34"/>
    <x v="2"/>
    <x v="14"/>
    <s v="Belém"/>
    <s v="Desktop Basic"/>
    <n v="4600"/>
    <n v="11"/>
    <n v="50600"/>
    <n v="12650"/>
    <n v="0.25"/>
  </r>
  <r>
    <x v="0"/>
    <x v="0"/>
    <x v="35"/>
    <x v="2"/>
    <x v="14"/>
    <s v="Belém"/>
    <s v="Monitor 24 pol"/>
    <n v="1500"/>
    <n v="3"/>
    <n v="4500"/>
    <n v="1800"/>
    <n v="0.4"/>
  </r>
  <r>
    <x v="1"/>
    <x v="1"/>
    <x v="36"/>
    <x v="2"/>
    <x v="14"/>
    <s v="Belém"/>
    <s v="Monitor 20 pol"/>
    <n v="1200"/>
    <n v="5"/>
    <n v="6000"/>
    <n v="1800"/>
    <n v="0.3"/>
  </r>
  <r>
    <x v="3"/>
    <x v="1"/>
    <x v="37"/>
    <x v="2"/>
    <x v="14"/>
    <s v="Belém"/>
    <s v="Notebook 20"/>
    <n v="5300"/>
    <n v="8"/>
    <n v="42400"/>
    <n v="12720"/>
    <n v="0.3"/>
  </r>
  <r>
    <x v="1"/>
    <x v="1"/>
    <x v="38"/>
    <x v="2"/>
    <x v="14"/>
    <s v="Belém"/>
    <s v="Teclado"/>
    <n v="300"/>
    <n v="7"/>
    <n v="2100"/>
    <n v="315"/>
    <n v="0.15"/>
  </r>
  <r>
    <x v="3"/>
    <x v="1"/>
    <x v="39"/>
    <x v="2"/>
    <x v="14"/>
    <s v="Belém"/>
    <s v="Teclado Gamer"/>
    <n v="500"/>
    <n v="11"/>
    <n v="5500"/>
    <n v="1375"/>
    <n v="0.25"/>
  </r>
  <r>
    <x v="0"/>
    <x v="1"/>
    <x v="40"/>
    <x v="2"/>
    <x v="14"/>
    <s v="Belém"/>
    <s v="Notebook 20"/>
    <n v="5300"/>
    <n v="12"/>
    <n v="63600"/>
    <n v="19080"/>
    <n v="0.3"/>
  </r>
  <r>
    <x v="0"/>
    <x v="0"/>
    <x v="41"/>
    <x v="2"/>
    <x v="14"/>
    <s v="Belém"/>
    <s v="TV Ultra"/>
    <n v="5130"/>
    <n v="3"/>
    <n v="15390"/>
    <n v="6156"/>
    <n v="0.4"/>
  </r>
  <r>
    <x v="0"/>
    <x v="1"/>
    <x v="42"/>
    <x v="2"/>
    <x v="14"/>
    <s v="Belém"/>
    <s v="Teclado"/>
    <n v="300"/>
    <n v="2"/>
    <n v="600"/>
    <n v="90"/>
    <n v="0.15"/>
  </r>
  <r>
    <x v="0"/>
    <x v="0"/>
    <x v="43"/>
    <x v="2"/>
    <x v="14"/>
    <s v="Belém"/>
    <s v="Notebook 17"/>
    <n v="4500"/>
    <n v="15"/>
    <n v="67500"/>
    <n v="16875"/>
    <n v="0.25"/>
  </r>
  <r>
    <x v="0"/>
    <x v="1"/>
    <x v="44"/>
    <x v="2"/>
    <x v="14"/>
    <s v="Belém"/>
    <s v="Teclado"/>
    <n v="300"/>
    <n v="5"/>
    <n v="1500"/>
    <n v="225"/>
    <n v="0.15"/>
  </r>
  <r>
    <x v="0"/>
    <x v="1"/>
    <x v="45"/>
    <x v="2"/>
    <x v="14"/>
    <s v="Belém"/>
    <s v="Teclado Gamer"/>
    <n v="500"/>
    <n v="5"/>
    <n v="2500"/>
    <n v="625"/>
    <n v="0.25"/>
  </r>
  <r>
    <x v="3"/>
    <x v="1"/>
    <x v="46"/>
    <x v="2"/>
    <x v="13"/>
    <s v="Manaus"/>
    <s v="Notebook 17"/>
    <n v="4500"/>
    <n v="4"/>
    <n v="18000"/>
    <n v="4500"/>
    <n v="0.25"/>
  </r>
  <r>
    <x v="0"/>
    <x v="1"/>
    <x v="46"/>
    <x v="2"/>
    <x v="14"/>
    <s v="Belém"/>
    <s v="Desktop Basic"/>
    <n v="4600"/>
    <n v="7"/>
    <n v="32200"/>
    <n v="8050"/>
    <n v="0.25"/>
  </r>
  <r>
    <x v="4"/>
    <x v="1"/>
    <x v="99"/>
    <x v="2"/>
    <x v="13"/>
    <s v="Manaus"/>
    <s v="Desktop Basic"/>
    <n v="4600"/>
    <n v="3"/>
    <n v="13800"/>
    <n v="3450"/>
    <n v="0.25"/>
  </r>
  <r>
    <x v="3"/>
    <x v="1"/>
    <x v="100"/>
    <x v="2"/>
    <x v="13"/>
    <s v="Manaus"/>
    <s v="Notebook 15"/>
    <n v="3200"/>
    <n v="4"/>
    <n v="12800"/>
    <n v="2560"/>
    <n v="0.2"/>
  </r>
  <r>
    <x v="4"/>
    <x v="1"/>
    <x v="101"/>
    <x v="2"/>
    <x v="13"/>
    <s v="Manaus"/>
    <s v="Notebook 20"/>
    <n v="5300"/>
    <n v="5"/>
    <n v="26500"/>
    <n v="7950"/>
    <n v="0.3"/>
  </r>
  <r>
    <x v="3"/>
    <x v="0"/>
    <x v="102"/>
    <x v="2"/>
    <x v="13"/>
    <s v="Manaus"/>
    <s v="Monitor 20 pol"/>
    <n v="1200"/>
    <n v="7"/>
    <n v="8400"/>
    <n v="2520"/>
    <n v="0.3"/>
  </r>
  <r>
    <x v="0"/>
    <x v="0"/>
    <x v="103"/>
    <x v="2"/>
    <x v="13"/>
    <s v="Manaus"/>
    <s v="Desktop Pro"/>
    <n v="5340"/>
    <n v="10"/>
    <n v="53400"/>
    <n v="16020"/>
    <n v="0.3"/>
  </r>
  <r>
    <x v="2"/>
    <x v="0"/>
    <x v="104"/>
    <x v="2"/>
    <x v="13"/>
    <s v="Manaus"/>
    <s v="TV Ultra"/>
    <n v="5130"/>
    <n v="8"/>
    <n v="41040"/>
    <n v="16416"/>
    <n v="0.4"/>
  </r>
  <r>
    <x v="0"/>
    <x v="1"/>
    <x v="76"/>
    <x v="2"/>
    <x v="13"/>
    <s v="Manaus"/>
    <s v="Desktop Basic"/>
    <n v="4600"/>
    <n v="5"/>
    <n v="23000"/>
    <n v="5750"/>
    <n v="0.25"/>
  </r>
  <r>
    <x v="4"/>
    <x v="1"/>
    <x v="105"/>
    <x v="2"/>
    <x v="13"/>
    <s v="Manaus"/>
    <s v="Notebook 15"/>
    <n v="3200"/>
    <n v="3"/>
    <n v="9600"/>
    <n v="1920"/>
    <n v="0.2"/>
  </r>
  <r>
    <x v="0"/>
    <x v="1"/>
    <x v="0"/>
    <x v="2"/>
    <x v="15"/>
    <s v="Palmas"/>
    <s v="TV Ultra"/>
    <n v="5130"/>
    <n v="10"/>
    <n v="30780"/>
    <n v="12312"/>
    <n v="0.4"/>
  </r>
  <r>
    <x v="0"/>
    <x v="0"/>
    <x v="90"/>
    <x v="2"/>
    <x v="15"/>
    <s v="Palmas"/>
    <s v="Monitor 24 pol"/>
    <n v="1500"/>
    <n v="16"/>
    <n v="9000"/>
    <n v="3600"/>
    <n v="0.4"/>
  </r>
  <r>
    <x v="0"/>
    <x v="0"/>
    <x v="91"/>
    <x v="2"/>
    <x v="15"/>
    <s v="Palmas"/>
    <s v="TV LED HD"/>
    <n v="3400"/>
    <n v="18"/>
    <n v="27200"/>
    <n v="9520"/>
    <n v="0.35"/>
  </r>
  <r>
    <x v="1"/>
    <x v="1"/>
    <x v="92"/>
    <x v="2"/>
    <x v="15"/>
    <s v="Palmas"/>
    <s v="Teclado"/>
    <n v="300"/>
    <n v="13"/>
    <n v="900"/>
    <n v="135"/>
    <n v="0.15"/>
  </r>
  <r>
    <x v="2"/>
    <x v="1"/>
    <x v="16"/>
    <x v="2"/>
    <x v="15"/>
    <s v="Palmas"/>
    <s v="Monitor 27 pol"/>
    <n v="1700"/>
    <n v="20"/>
    <n v="20400"/>
    <n v="10200"/>
    <n v="0.5"/>
  </r>
  <r>
    <x v="2"/>
    <x v="1"/>
    <x v="93"/>
    <x v="2"/>
    <x v="15"/>
    <s v="Palmas"/>
    <s v="Monitor 27 pol"/>
    <n v="1700"/>
    <n v="21"/>
    <n v="18700"/>
    <n v="9350"/>
    <n v="0.5"/>
  </r>
  <r>
    <x v="0"/>
    <x v="0"/>
    <x v="94"/>
    <x v="2"/>
    <x v="15"/>
    <s v="Palmas"/>
    <s v="Notebook 20"/>
    <n v="5300"/>
    <n v="19"/>
    <n v="47700"/>
    <n v="14310"/>
    <n v="0.3"/>
  </r>
  <r>
    <x v="2"/>
    <x v="1"/>
    <x v="95"/>
    <x v="2"/>
    <x v="15"/>
    <s v="Palmas"/>
    <s v="Monitor 24 pol"/>
    <n v="1500"/>
    <n v="14"/>
    <n v="7500"/>
    <n v="3000"/>
    <n v="0.4"/>
  </r>
  <r>
    <x v="0"/>
    <x v="1"/>
    <x v="96"/>
    <x v="2"/>
    <x v="15"/>
    <s v="Palmas"/>
    <s v="Monitor 27 pol"/>
    <n v="1700"/>
    <n v="5"/>
    <n v="8500"/>
    <n v="4250"/>
    <n v="0.5"/>
  </r>
  <r>
    <x v="0"/>
    <x v="1"/>
    <x v="97"/>
    <x v="2"/>
    <x v="15"/>
    <s v="Palmas"/>
    <s v="Desktop Basic"/>
    <n v="4600"/>
    <n v="6"/>
    <n v="27600"/>
    <n v="6900"/>
    <n v="0.25"/>
  </r>
  <r>
    <x v="4"/>
    <x v="0"/>
    <x v="98"/>
    <x v="2"/>
    <x v="15"/>
    <s v="Palmas"/>
    <s v="Desktop Basic"/>
    <n v="4600"/>
    <n v="3"/>
    <n v="13800"/>
    <n v="3450"/>
    <n v="0.25"/>
  </r>
  <r>
    <x v="3"/>
    <x v="1"/>
    <x v="46"/>
    <x v="2"/>
    <x v="15"/>
    <s v="Palmas"/>
    <s v="Notebook 17"/>
    <n v="4500"/>
    <n v="4"/>
    <n v="18000"/>
    <n v="4500"/>
    <n v="0.25"/>
  </r>
  <r>
    <x v="4"/>
    <x v="1"/>
    <x v="99"/>
    <x v="2"/>
    <x v="15"/>
    <s v="Palmas"/>
    <s v="Desktop Basic"/>
    <n v="4600"/>
    <n v="3"/>
    <n v="13800"/>
    <n v="3450"/>
    <n v="0.25"/>
  </r>
  <r>
    <x v="3"/>
    <x v="1"/>
    <x v="100"/>
    <x v="2"/>
    <x v="15"/>
    <s v="Palmas"/>
    <s v="Notebook 15"/>
    <n v="3200"/>
    <n v="4"/>
    <n v="12800"/>
    <n v="2560"/>
    <n v="0.2"/>
  </r>
  <r>
    <x v="4"/>
    <x v="1"/>
    <x v="101"/>
    <x v="2"/>
    <x v="15"/>
    <s v="Palmas"/>
    <s v="Notebook 20"/>
    <n v="5300"/>
    <n v="15"/>
    <n v="26500"/>
    <n v="7950"/>
    <n v="0.3"/>
  </r>
  <r>
    <x v="3"/>
    <x v="0"/>
    <x v="102"/>
    <x v="2"/>
    <x v="15"/>
    <s v="Palmas"/>
    <s v="Monitor 20 pol"/>
    <n v="1200"/>
    <n v="20"/>
    <n v="8400"/>
    <n v="2520"/>
    <n v="0.3"/>
  </r>
  <r>
    <x v="0"/>
    <x v="0"/>
    <x v="103"/>
    <x v="2"/>
    <x v="15"/>
    <s v="Palmas"/>
    <s v="Desktop Pro"/>
    <n v="5340"/>
    <n v="10"/>
    <n v="53400"/>
    <n v="16020"/>
    <n v="0.3"/>
  </r>
  <r>
    <x v="2"/>
    <x v="0"/>
    <x v="104"/>
    <x v="2"/>
    <x v="16"/>
    <s v="Rio Branco"/>
    <s v="TV Ultra"/>
    <n v="5130"/>
    <n v="8"/>
    <n v="41040"/>
    <n v="16416"/>
    <n v="0.4"/>
  </r>
  <r>
    <x v="0"/>
    <x v="1"/>
    <x v="76"/>
    <x v="2"/>
    <x v="16"/>
    <s v="Rio Branco"/>
    <s v="Desktop Basic"/>
    <n v="4600"/>
    <n v="15"/>
    <n v="23000"/>
    <n v="5750"/>
    <n v="0.25"/>
  </r>
  <r>
    <x v="4"/>
    <x v="1"/>
    <x v="105"/>
    <x v="2"/>
    <x v="16"/>
    <s v="Rio Branco"/>
    <s v="Notebook 15"/>
    <n v="3200"/>
    <n v="3"/>
    <n v="9600"/>
    <n v="1920"/>
    <n v="0.2"/>
  </r>
  <r>
    <x v="0"/>
    <x v="1"/>
    <x v="0"/>
    <x v="2"/>
    <x v="16"/>
    <s v="Rio Branco"/>
    <s v="TV Ultra"/>
    <n v="5130"/>
    <n v="6"/>
    <n v="30780"/>
    <n v="12312"/>
    <n v="0.4"/>
  </r>
  <r>
    <x v="0"/>
    <x v="0"/>
    <x v="90"/>
    <x v="2"/>
    <x v="16"/>
    <s v="Rio Branco"/>
    <s v="Monitor 24 pol"/>
    <n v="1500"/>
    <n v="6"/>
    <n v="9000"/>
    <n v="3600"/>
    <n v="0.4"/>
  </r>
  <r>
    <x v="0"/>
    <x v="0"/>
    <x v="91"/>
    <x v="2"/>
    <x v="16"/>
    <s v="Rio Branco"/>
    <s v="TV LED HD"/>
    <n v="3400"/>
    <n v="8"/>
    <n v="27200"/>
    <n v="9520"/>
    <n v="0.35"/>
  </r>
  <r>
    <x v="1"/>
    <x v="1"/>
    <x v="92"/>
    <x v="2"/>
    <x v="16"/>
    <s v="Rio Branco"/>
    <s v="Teclado"/>
    <n v="300"/>
    <n v="3"/>
    <n v="900"/>
    <n v="135"/>
    <n v="0.15"/>
  </r>
  <r>
    <x v="2"/>
    <x v="1"/>
    <x v="16"/>
    <x v="2"/>
    <x v="16"/>
    <s v="Rio Branco"/>
    <s v="Monitor 27 pol"/>
    <n v="1700"/>
    <n v="12"/>
    <n v="20400"/>
    <n v="10200"/>
    <n v="0.5"/>
  </r>
  <r>
    <x v="2"/>
    <x v="1"/>
    <x v="93"/>
    <x v="2"/>
    <x v="16"/>
    <s v="Rio Branco"/>
    <s v="Monitor 27 pol"/>
    <n v="1700"/>
    <n v="11"/>
    <n v="18700"/>
    <n v="9350"/>
    <n v="0.5"/>
  </r>
  <r>
    <x v="0"/>
    <x v="0"/>
    <x v="94"/>
    <x v="2"/>
    <x v="16"/>
    <s v="Rio Branco"/>
    <s v="Notebook 20"/>
    <n v="5300"/>
    <n v="9"/>
    <n v="47700"/>
    <n v="14310"/>
    <n v="0.3"/>
  </r>
  <r>
    <x v="2"/>
    <x v="1"/>
    <x v="95"/>
    <x v="2"/>
    <x v="16"/>
    <s v="Rio Branco"/>
    <s v="Monitor 24 pol"/>
    <n v="1500"/>
    <n v="5"/>
    <n v="7500"/>
    <n v="3000"/>
    <n v="0.4"/>
  </r>
  <r>
    <x v="0"/>
    <x v="1"/>
    <x v="96"/>
    <x v="2"/>
    <x v="16"/>
    <s v="Rio Branco"/>
    <s v="Monitor 27 pol"/>
    <n v="1700"/>
    <n v="5"/>
    <n v="8500"/>
    <n v="4250"/>
    <n v="0.5"/>
  </r>
  <r>
    <x v="0"/>
    <x v="1"/>
    <x v="97"/>
    <x v="2"/>
    <x v="16"/>
    <s v="Rio Branco"/>
    <s v="Desktop Basic"/>
    <n v="4600"/>
    <n v="6"/>
    <n v="27600"/>
    <n v="6900"/>
    <n v="0.25"/>
  </r>
  <r>
    <x v="4"/>
    <x v="0"/>
    <x v="98"/>
    <x v="2"/>
    <x v="16"/>
    <s v="Rio Branco"/>
    <s v="Desktop Basic"/>
    <n v="4600"/>
    <n v="3"/>
    <n v="13800"/>
    <n v="3450"/>
    <n v="0.25"/>
  </r>
  <r>
    <x v="3"/>
    <x v="1"/>
    <x v="46"/>
    <x v="2"/>
    <x v="16"/>
    <s v="Rio Branco"/>
    <s v="Notebook 17"/>
    <n v="4500"/>
    <n v="4"/>
    <n v="18000"/>
    <n v="4500"/>
    <n v="0.25"/>
  </r>
  <r>
    <x v="4"/>
    <x v="1"/>
    <x v="99"/>
    <x v="2"/>
    <x v="16"/>
    <s v="Rio Branco"/>
    <s v="Desktop Basic"/>
    <n v="4600"/>
    <n v="3"/>
    <n v="13800"/>
    <n v="3450"/>
    <n v="0.25"/>
  </r>
  <r>
    <x v="3"/>
    <x v="1"/>
    <x v="100"/>
    <x v="2"/>
    <x v="16"/>
    <s v="Rio Branco"/>
    <s v="Notebook 15"/>
    <n v="3200"/>
    <n v="4"/>
    <n v="12800"/>
    <n v="2560"/>
    <n v="0.2"/>
  </r>
  <r>
    <x v="4"/>
    <x v="1"/>
    <x v="101"/>
    <x v="2"/>
    <x v="16"/>
    <s v="Rio Branco"/>
    <s v="Notebook 20"/>
    <n v="5300"/>
    <n v="5"/>
    <n v="26500"/>
    <n v="7950"/>
    <n v="0.3"/>
  </r>
  <r>
    <x v="3"/>
    <x v="0"/>
    <x v="102"/>
    <x v="2"/>
    <x v="17"/>
    <s v="Boa Vista"/>
    <s v="Monitor 20 pol"/>
    <n v="1200"/>
    <n v="7"/>
    <n v="8400"/>
    <n v="2520"/>
    <n v="0.3"/>
  </r>
  <r>
    <x v="0"/>
    <x v="0"/>
    <x v="103"/>
    <x v="2"/>
    <x v="17"/>
    <s v="Boa Vista"/>
    <s v="Desktop Pro"/>
    <n v="5340"/>
    <n v="10"/>
    <n v="53400"/>
    <n v="16020"/>
    <n v="0.3"/>
  </r>
  <r>
    <x v="2"/>
    <x v="0"/>
    <x v="104"/>
    <x v="2"/>
    <x v="17"/>
    <s v="Boa Vista"/>
    <s v="TV Ultra"/>
    <n v="5130"/>
    <n v="8"/>
    <n v="41040"/>
    <n v="16416"/>
    <n v="0.4"/>
  </r>
  <r>
    <x v="0"/>
    <x v="1"/>
    <x v="76"/>
    <x v="2"/>
    <x v="17"/>
    <s v="Boa Vista"/>
    <s v="Desktop Basic"/>
    <n v="4600"/>
    <n v="5"/>
    <n v="23000"/>
    <n v="5750"/>
    <n v="0.25"/>
  </r>
  <r>
    <x v="4"/>
    <x v="1"/>
    <x v="105"/>
    <x v="2"/>
    <x v="17"/>
    <s v="Boa Vista"/>
    <s v="Notebook 15"/>
    <n v="3200"/>
    <n v="3"/>
    <n v="9600"/>
    <n v="1920"/>
    <n v="0.2"/>
  </r>
  <r>
    <x v="0"/>
    <x v="1"/>
    <x v="0"/>
    <x v="2"/>
    <x v="17"/>
    <s v="Boa Vista"/>
    <s v="TV Ultra"/>
    <n v="5130"/>
    <n v="10"/>
    <n v="30780"/>
    <n v="12312"/>
    <n v="0.4"/>
  </r>
  <r>
    <x v="0"/>
    <x v="0"/>
    <x v="90"/>
    <x v="2"/>
    <x v="17"/>
    <s v="Boa Vista"/>
    <s v="Monitor 24 pol"/>
    <n v="1500"/>
    <n v="16"/>
    <n v="9000"/>
    <n v="3600"/>
    <n v="0.4"/>
  </r>
  <r>
    <x v="0"/>
    <x v="0"/>
    <x v="91"/>
    <x v="2"/>
    <x v="17"/>
    <s v="Boa Vista"/>
    <s v="TV LED HD"/>
    <n v="3400"/>
    <n v="18"/>
    <n v="27200"/>
    <n v="9520"/>
    <n v="0.35"/>
  </r>
  <r>
    <x v="1"/>
    <x v="1"/>
    <x v="92"/>
    <x v="2"/>
    <x v="17"/>
    <s v="Boa Vista"/>
    <s v="Teclado"/>
    <n v="300"/>
    <n v="13"/>
    <n v="900"/>
    <n v="135"/>
    <n v="0.15"/>
  </r>
  <r>
    <x v="2"/>
    <x v="1"/>
    <x v="16"/>
    <x v="2"/>
    <x v="18"/>
    <s v="Macapá"/>
    <s v="Monitor 27 pol"/>
    <n v="1700"/>
    <n v="20"/>
    <n v="20400"/>
    <n v="10200"/>
    <n v="0.5"/>
  </r>
  <r>
    <x v="2"/>
    <x v="1"/>
    <x v="93"/>
    <x v="2"/>
    <x v="18"/>
    <s v="Macapá"/>
    <s v="Monitor 27 pol"/>
    <n v="1700"/>
    <n v="21"/>
    <n v="18700"/>
    <n v="9350"/>
    <n v="0.5"/>
  </r>
  <r>
    <x v="0"/>
    <x v="0"/>
    <x v="94"/>
    <x v="2"/>
    <x v="18"/>
    <s v="Macapá"/>
    <s v="Notebook 20"/>
    <n v="5300"/>
    <n v="19"/>
    <n v="47700"/>
    <n v="14310"/>
    <n v="0.3"/>
  </r>
  <r>
    <x v="2"/>
    <x v="1"/>
    <x v="95"/>
    <x v="2"/>
    <x v="18"/>
    <s v="Macapá"/>
    <s v="Monitor 24 pol"/>
    <n v="1500"/>
    <n v="14"/>
    <n v="7500"/>
    <n v="3000"/>
    <n v="0.4"/>
  </r>
  <r>
    <x v="0"/>
    <x v="1"/>
    <x v="96"/>
    <x v="2"/>
    <x v="18"/>
    <s v="Macapá"/>
    <s v="Monitor 27 pol"/>
    <n v="1700"/>
    <n v="5"/>
    <n v="8500"/>
    <n v="4250"/>
    <n v="0.5"/>
  </r>
  <r>
    <x v="0"/>
    <x v="1"/>
    <x v="97"/>
    <x v="2"/>
    <x v="18"/>
    <s v="Macapá"/>
    <s v="Desktop Basic"/>
    <n v="4600"/>
    <n v="6"/>
    <n v="27600"/>
    <n v="6900"/>
    <n v="0.25"/>
  </r>
  <r>
    <x v="4"/>
    <x v="0"/>
    <x v="98"/>
    <x v="2"/>
    <x v="18"/>
    <s v="Macapá"/>
    <s v="Desktop Basic"/>
    <n v="4600"/>
    <n v="3"/>
    <n v="13800"/>
    <n v="3450"/>
    <n v="0.25"/>
  </r>
  <r>
    <x v="3"/>
    <x v="1"/>
    <x v="46"/>
    <x v="2"/>
    <x v="18"/>
    <s v="Macapá"/>
    <s v="Notebook 17"/>
    <n v="4500"/>
    <n v="4"/>
    <n v="18000"/>
    <n v="4500"/>
    <n v="0.25"/>
  </r>
  <r>
    <x v="4"/>
    <x v="1"/>
    <x v="99"/>
    <x v="2"/>
    <x v="18"/>
    <s v="Macapá"/>
    <s v="Desktop Basic"/>
    <n v="4600"/>
    <n v="3"/>
    <n v="13800"/>
    <n v="3450"/>
    <n v="0.25"/>
  </r>
  <r>
    <x v="3"/>
    <x v="1"/>
    <x v="100"/>
    <x v="2"/>
    <x v="19"/>
    <s v="Porto Velho"/>
    <s v="Notebook 15"/>
    <n v="3200"/>
    <n v="4"/>
    <n v="12800"/>
    <n v="2560"/>
    <n v="0.2"/>
  </r>
  <r>
    <x v="4"/>
    <x v="1"/>
    <x v="101"/>
    <x v="2"/>
    <x v="19"/>
    <s v="Porto Velho"/>
    <s v="Notebook 20"/>
    <n v="5300"/>
    <n v="15"/>
    <n v="26500"/>
    <n v="7950"/>
    <n v="0.3"/>
  </r>
  <r>
    <x v="3"/>
    <x v="0"/>
    <x v="102"/>
    <x v="2"/>
    <x v="19"/>
    <s v="Porto Velho"/>
    <s v="Monitor 20 pol"/>
    <n v="1200"/>
    <n v="20"/>
    <n v="8400"/>
    <n v="2520"/>
    <n v="0.3"/>
  </r>
  <r>
    <x v="0"/>
    <x v="0"/>
    <x v="103"/>
    <x v="2"/>
    <x v="19"/>
    <s v="Porto Velho"/>
    <s v="Desktop Pro"/>
    <n v="5340"/>
    <n v="10"/>
    <n v="53400"/>
    <n v="16020"/>
    <n v="0.3"/>
  </r>
  <r>
    <x v="2"/>
    <x v="0"/>
    <x v="104"/>
    <x v="2"/>
    <x v="19"/>
    <s v="Porto Velho"/>
    <s v="TV Ultra"/>
    <n v="5130"/>
    <n v="8"/>
    <n v="41040"/>
    <n v="16416"/>
    <n v="0.4"/>
  </r>
  <r>
    <x v="0"/>
    <x v="1"/>
    <x v="76"/>
    <x v="2"/>
    <x v="19"/>
    <s v="Porto Velho"/>
    <s v="Desktop Basic"/>
    <n v="4600"/>
    <n v="15"/>
    <n v="23000"/>
    <n v="5750"/>
    <n v="0.25"/>
  </r>
  <r>
    <x v="4"/>
    <x v="1"/>
    <x v="105"/>
    <x v="2"/>
    <x v="19"/>
    <s v="Porto Velho"/>
    <s v="Notebook 15"/>
    <n v="3200"/>
    <n v="3"/>
    <n v="9600"/>
    <n v="1920"/>
    <n v="0.2"/>
  </r>
  <r>
    <x v="1"/>
    <x v="0"/>
    <x v="0"/>
    <x v="3"/>
    <x v="20"/>
    <s v="Belo Horizonte"/>
    <s v="Teclado"/>
    <n v="300"/>
    <n v="7"/>
    <n v="2100"/>
    <n v="315"/>
    <n v="0.15"/>
  </r>
  <r>
    <x v="1"/>
    <x v="0"/>
    <x v="1"/>
    <x v="3"/>
    <x v="20"/>
    <s v="Belo Horizonte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0"/>
    <s v="Belo Horizonte"/>
    <s v="TV Ultra"/>
    <n v="5130"/>
    <n v="9"/>
    <n v="46170"/>
    <n v="18468"/>
    <n v="0.4"/>
  </r>
  <r>
    <x v="3"/>
    <x v="1"/>
    <x v="4"/>
    <x v="3"/>
    <x v="20"/>
    <s v="Belo Horizonte"/>
    <s v="TV Ultra"/>
    <n v="5130"/>
    <n v="4"/>
    <n v="20520"/>
    <n v="8208"/>
    <n v="0.4"/>
  </r>
  <r>
    <x v="3"/>
    <x v="0"/>
    <x v="5"/>
    <x v="3"/>
    <x v="20"/>
    <s v="Belo Horizonte"/>
    <s v="Monitor 27 pol"/>
    <n v="1700"/>
    <n v="8"/>
    <n v="13600"/>
    <n v="6800"/>
    <n v="0.5"/>
  </r>
  <r>
    <x v="3"/>
    <x v="1"/>
    <x v="6"/>
    <x v="3"/>
    <x v="20"/>
    <s v="Belo Horizonte"/>
    <s v="Notebook 17"/>
    <n v="4500"/>
    <n v="9"/>
    <n v="40500"/>
    <n v="10125"/>
    <n v="0.25"/>
  </r>
  <r>
    <x v="0"/>
    <x v="0"/>
    <x v="7"/>
    <x v="3"/>
    <x v="20"/>
    <s v="Belo Horizonte"/>
    <s v="Notebook 15"/>
    <n v="3200"/>
    <n v="9"/>
    <n v="28800"/>
    <n v="5760"/>
    <n v="0.2"/>
  </r>
  <r>
    <x v="0"/>
    <x v="0"/>
    <x v="8"/>
    <x v="3"/>
    <x v="20"/>
    <s v="Belo Horizonte"/>
    <s v="Notebook 15"/>
    <n v="3200"/>
    <n v="2"/>
    <n v="6400"/>
    <n v="1280"/>
    <n v="0.2"/>
  </r>
  <r>
    <x v="0"/>
    <x v="0"/>
    <x v="9"/>
    <x v="3"/>
    <x v="20"/>
    <s v="Belo Horizonte"/>
    <s v="Desktop Ultra"/>
    <n v="8902"/>
    <n v="6"/>
    <n v="53412"/>
    <n v="18694.199999999997"/>
    <n v="0.35"/>
  </r>
  <r>
    <x v="0"/>
    <x v="1"/>
    <x v="10"/>
    <x v="3"/>
    <x v="20"/>
    <s v="Belo Horizonte"/>
    <s v="TV LED HD"/>
    <n v="3400"/>
    <n v="11"/>
    <n v="37400"/>
    <n v="13090"/>
    <n v="0.35"/>
  </r>
  <r>
    <x v="0"/>
    <x v="1"/>
    <x v="11"/>
    <x v="3"/>
    <x v="20"/>
    <s v="Belo Horizonte"/>
    <s v="Desktop Ultra"/>
    <n v="8902"/>
    <n v="6"/>
    <n v="53412"/>
    <n v="18694.199999999997"/>
    <n v="0.35"/>
  </r>
  <r>
    <x v="0"/>
    <x v="0"/>
    <x v="12"/>
    <x v="3"/>
    <x v="20"/>
    <s v="Belo Horizonte"/>
    <s v="Notebook 15"/>
    <n v="3200"/>
    <n v="9"/>
    <n v="28800"/>
    <n v="5760"/>
    <n v="0.2"/>
  </r>
  <r>
    <x v="2"/>
    <x v="1"/>
    <x v="13"/>
    <x v="3"/>
    <x v="20"/>
    <s v="Belo Horizonte"/>
    <s v="Notebook 15"/>
    <n v="3200"/>
    <n v="12"/>
    <n v="38400"/>
    <n v="7680"/>
    <n v="0.2"/>
  </r>
  <r>
    <x v="3"/>
    <x v="0"/>
    <x v="14"/>
    <x v="3"/>
    <x v="20"/>
    <s v="Belo Horizonte"/>
    <s v="Notebook 17"/>
    <n v="4500"/>
    <n v="1"/>
    <n v="4500"/>
    <n v="1125"/>
    <n v="0.25"/>
  </r>
  <r>
    <x v="0"/>
    <x v="1"/>
    <x v="15"/>
    <x v="3"/>
    <x v="20"/>
    <s v="Belo Horizonte"/>
    <s v="Monitor 20 pol"/>
    <n v="1200"/>
    <n v="10"/>
    <n v="12000"/>
    <n v="3600"/>
    <n v="0.3"/>
  </r>
  <r>
    <x v="3"/>
    <x v="0"/>
    <x v="16"/>
    <x v="3"/>
    <x v="20"/>
    <s v="Belo Horizonte"/>
    <s v="TV Ultra"/>
    <n v="5130"/>
    <n v="5"/>
    <n v="25650"/>
    <n v="10260"/>
    <n v="0.4"/>
  </r>
  <r>
    <x v="0"/>
    <x v="1"/>
    <x v="17"/>
    <x v="3"/>
    <x v="20"/>
    <s v="Belo Horizonte"/>
    <s v="Teclado"/>
    <n v="300"/>
    <n v="4"/>
    <n v="1200"/>
    <n v="180"/>
    <n v="0.15"/>
  </r>
  <r>
    <x v="0"/>
    <x v="1"/>
    <x v="18"/>
    <x v="3"/>
    <x v="20"/>
    <s v="Belo Horizonte"/>
    <s v="Desktop Pro"/>
    <n v="5340"/>
    <n v="9"/>
    <n v="48060"/>
    <n v="14418"/>
    <n v="0.3"/>
  </r>
  <r>
    <x v="3"/>
    <x v="0"/>
    <x v="19"/>
    <x v="3"/>
    <x v="20"/>
    <s v="Belo Horizonte"/>
    <s v="Notebook 17"/>
    <n v="4500"/>
    <n v="2"/>
    <n v="9000"/>
    <n v="2250"/>
    <n v="0.25"/>
  </r>
  <r>
    <x v="1"/>
    <x v="1"/>
    <x v="20"/>
    <x v="3"/>
    <x v="20"/>
    <s v="Belo Horizonte"/>
    <s v="Teclado"/>
    <n v="300"/>
    <n v="11"/>
    <n v="3300"/>
    <n v="495"/>
    <n v="0.15"/>
  </r>
  <r>
    <x v="2"/>
    <x v="0"/>
    <x v="21"/>
    <x v="3"/>
    <x v="20"/>
    <s v="Belo Horizonte"/>
    <s v="Monitor 20 pol"/>
    <n v="1200"/>
    <n v="9"/>
    <n v="10800"/>
    <n v="3240"/>
    <n v="0.3"/>
  </r>
  <r>
    <x v="4"/>
    <x v="1"/>
    <x v="22"/>
    <x v="3"/>
    <x v="20"/>
    <s v="Belo Horizonte"/>
    <s v="Teclado"/>
    <n v="300"/>
    <n v="9"/>
    <n v="2700"/>
    <n v="405"/>
    <n v="0.15"/>
  </r>
  <r>
    <x v="0"/>
    <x v="1"/>
    <x v="23"/>
    <x v="3"/>
    <x v="20"/>
    <s v="Belo Horizonte"/>
    <s v="Desktop Ultra"/>
    <n v="8902"/>
    <n v="10"/>
    <n v="89020"/>
    <n v="31156.999999999996"/>
    <n v="0.35"/>
  </r>
  <r>
    <x v="0"/>
    <x v="1"/>
    <x v="24"/>
    <x v="3"/>
    <x v="20"/>
    <s v="Belo Horizonte"/>
    <s v="Teclado"/>
    <n v="300"/>
    <n v="12"/>
    <n v="3600"/>
    <n v="540"/>
    <n v="0.15"/>
  </r>
  <r>
    <x v="0"/>
    <x v="1"/>
    <x v="25"/>
    <x v="3"/>
    <x v="20"/>
    <s v="Belo Horizonte"/>
    <s v="Notebook 17"/>
    <n v="4500"/>
    <n v="1"/>
    <n v="4500"/>
    <n v="1125"/>
    <n v="0.25"/>
  </r>
  <r>
    <x v="0"/>
    <x v="1"/>
    <x v="26"/>
    <x v="3"/>
    <x v="20"/>
    <s v="Belo Horizonte"/>
    <s v="Teclado Gamer"/>
    <n v="500"/>
    <n v="4"/>
    <n v="2000"/>
    <n v="500"/>
    <n v="0.25"/>
  </r>
  <r>
    <x v="1"/>
    <x v="0"/>
    <x v="27"/>
    <x v="3"/>
    <x v="20"/>
    <s v="Belo Horizonte"/>
    <s v="TV LED HD"/>
    <n v="3400"/>
    <n v="5"/>
    <n v="17000"/>
    <n v="5950"/>
    <n v="0.35"/>
  </r>
  <r>
    <x v="3"/>
    <x v="1"/>
    <x v="28"/>
    <x v="3"/>
    <x v="20"/>
    <s v="Belo Horizonte"/>
    <s v="Monitor 27 pol"/>
    <n v="1700"/>
    <n v="7"/>
    <n v="11900"/>
    <n v="5950"/>
    <n v="0.5"/>
  </r>
  <r>
    <x v="3"/>
    <x v="0"/>
    <x v="28"/>
    <x v="3"/>
    <x v="21"/>
    <s v="Vitória"/>
    <s v="Monitor 20 pol"/>
    <n v="1200"/>
    <n v="11"/>
    <n v="13200"/>
    <n v="3960"/>
    <n v="0.3"/>
  </r>
  <r>
    <x v="2"/>
    <x v="0"/>
    <x v="29"/>
    <x v="3"/>
    <x v="20"/>
    <s v="Belo Horizonte"/>
    <s v="Teclado Gamer"/>
    <n v="500"/>
    <n v="12"/>
    <n v="6000"/>
    <n v="1500"/>
    <n v="0.25"/>
  </r>
  <r>
    <x v="0"/>
    <x v="0"/>
    <x v="30"/>
    <x v="3"/>
    <x v="21"/>
    <s v="Vitória"/>
    <s v="Desktop Ultra"/>
    <n v="8902"/>
    <n v="10"/>
    <n v="89020"/>
    <n v="31156.999999999996"/>
    <n v="0.35"/>
  </r>
  <r>
    <x v="0"/>
    <x v="1"/>
    <x v="31"/>
    <x v="3"/>
    <x v="21"/>
    <s v="Vitória"/>
    <s v="Desktop Ultra"/>
    <n v="8902"/>
    <n v="6"/>
    <n v="53412"/>
    <n v="18694.199999999997"/>
    <n v="0.35"/>
  </r>
  <r>
    <x v="3"/>
    <x v="1"/>
    <x v="32"/>
    <x v="3"/>
    <x v="20"/>
    <s v="Belo Horizonte"/>
    <s v="TV LED HD"/>
    <n v="3400"/>
    <n v="10"/>
    <n v="34000"/>
    <n v="11900"/>
    <n v="0.35"/>
  </r>
  <r>
    <x v="3"/>
    <x v="1"/>
    <x v="33"/>
    <x v="3"/>
    <x v="20"/>
    <s v="Belo Horizonte"/>
    <s v="Monitor 20 pol"/>
    <n v="1200"/>
    <n v="8"/>
    <n v="9600"/>
    <n v="2880"/>
    <n v="0.3"/>
  </r>
  <r>
    <x v="0"/>
    <x v="1"/>
    <x v="34"/>
    <x v="3"/>
    <x v="20"/>
    <s v="Belo Horizonte"/>
    <s v="Desktop Basic"/>
    <n v="4600"/>
    <n v="1"/>
    <n v="4600"/>
    <n v="1150"/>
    <n v="0.25"/>
  </r>
  <r>
    <x v="0"/>
    <x v="1"/>
    <x v="35"/>
    <x v="3"/>
    <x v="20"/>
    <s v="Belo Horizonte"/>
    <s v="Desktop Basic"/>
    <n v="4600"/>
    <n v="4"/>
    <n v="18400"/>
    <n v="4600"/>
    <n v="0.25"/>
  </r>
  <r>
    <x v="3"/>
    <x v="1"/>
    <x v="36"/>
    <x v="3"/>
    <x v="20"/>
    <s v="Belo Horizonte"/>
    <s v="TV Ultra"/>
    <n v="5130"/>
    <n v="4"/>
    <n v="20520"/>
    <n v="8208"/>
    <n v="0.4"/>
  </r>
  <r>
    <x v="3"/>
    <x v="0"/>
    <x v="37"/>
    <x v="3"/>
    <x v="20"/>
    <s v="Belo Horizonte"/>
    <s v="Teclado"/>
    <n v="300"/>
    <n v="1"/>
    <n v="300"/>
    <n v="45"/>
    <n v="0.15"/>
  </r>
  <r>
    <x v="0"/>
    <x v="0"/>
    <x v="38"/>
    <x v="3"/>
    <x v="20"/>
    <s v="Belo Horizonte"/>
    <s v="Desktop Basic"/>
    <n v="4600"/>
    <n v="5"/>
    <n v="23000"/>
    <n v="5750"/>
    <n v="0.25"/>
  </r>
  <r>
    <x v="2"/>
    <x v="1"/>
    <x v="39"/>
    <x v="3"/>
    <x v="20"/>
    <s v="Belo Horizonte"/>
    <s v="Teclado Gamer"/>
    <n v="500"/>
    <n v="8"/>
    <n v="4000"/>
    <n v="1000"/>
    <n v="0.25"/>
  </r>
  <r>
    <x v="0"/>
    <x v="1"/>
    <x v="40"/>
    <x v="3"/>
    <x v="20"/>
    <s v="Belo Horizonte"/>
    <s v="Monitor 24 pol"/>
    <n v="1500"/>
    <n v="3"/>
    <n v="4500"/>
    <n v="1800"/>
    <n v="0.4"/>
  </r>
  <r>
    <x v="0"/>
    <x v="1"/>
    <x v="41"/>
    <x v="3"/>
    <x v="20"/>
    <s v="Belo Horizonte"/>
    <s v="Monitor 24 pol"/>
    <n v="1500"/>
    <n v="1"/>
    <n v="1500"/>
    <n v="600"/>
    <n v="0.4"/>
  </r>
  <r>
    <x v="0"/>
    <x v="1"/>
    <x v="42"/>
    <x v="3"/>
    <x v="20"/>
    <s v="Belo Horizonte"/>
    <s v="Teclado Gamer"/>
    <n v="500"/>
    <n v="11"/>
    <n v="5500"/>
    <n v="1375"/>
    <n v="0.25"/>
  </r>
  <r>
    <x v="0"/>
    <x v="1"/>
    <x v="43"/>
    <x v="3"/>
    <x v="20"/>
    <s v="Belo Horizonte"/>
    <s v="Monitor 27 pol"/>
    <n v="1700"/>
    <n v="12"/>
    <n v="20400"/>
    <n v="10200"/>
    <n v="0.5"/>
  </r>
  <r>
    <x v="2"/>
    <x v="0"/>
    <x v="44"/>
    <x v="3"/>
    <x v="20"/>
    <s v="Belo Horizonte"/>
    <s v="Monitor 20 pol"/>
    <n v="1200"/>
    <n v="4"/>
    <n v="4800"/>
    <n v="1440"/>
    <n v="0.3"/>
  </r>
  <r>
    <x v="0"/>
    <x v="1"/>
    <x v="45"/>
    <x v="3"/>
    <x v="20"/>
    <s v="Belo Horizonte"/>
    <s v="TV LED HD"/>
    <n v="3400"/>
    <n v="1"/>
    <n v="3400"/>
    <n v="1190"/>
    <n v="0.35"/>
  </r>
  <r>
    <x v="1"/>
    <x v="1"/>
    <x v="46"/>
    <x v="3"/>
    <x v="20"/>
    <s v="Belo Horizonte"/>
    <s v="Notebook 15"/>
    <n v="3200"/>
    <n v="10"/>
    <n v="32000"/>
    <n v="6400"/>
    <n v="0.2"/>
  </r>
  <r>
    <x v="3"/>
    <x v="1"/>
    <x v="47"/>
    <x v="3"/>
    <x v="20"/>
    <s v="Belo Horizonte"/>
    <s v="Teclado"/>
    <n v="300"/>
    <n v="7"/>
    <n v="2100"/>
    <n v="315"/>
    <n v="0.15"/>
  </r>
  <r>
    <x v="3"/>
    <x v="1"/>
    <x v="48"/>
    <x v="3"/>
    <x v="20"/>
    <s v="Belo Horizonte"/>
    <s v="Monitor 20 pol"/>
    <n v="1200"/>
    <n v="5"/>
    <n v="6000"/>
    <n v="1800"/>
    <n v="0.3"/>
  </r>
  <r>
    <x v="4"/>
    <x v="1"/>
    <x v="49"/>
    <x v="3"/>
    <x v="20"/>
    <s v="Belo Horizonte"/>
    <s v="Notebook 17"/>
    <n v="4500"/>
    <n v="3"/>
    <n v="13500"/>
    <n v="3375"/>
    <n v="0.25"/>
  </r>
  <r>
    <x v="1"/>
    <x v="0"/>
    <x v="50"/>
    <x v="3"/>
    <x v="20"/>
    <s v="Belo Horizonte"/>
    <s v="Desktop Pro"/>
    <n v="5340"/>
    <n v="5"/>
    <n v="26700"/>
    <n v="8010"/>
    <n v="0.3"/>
  </r>
  <r>
    <x v="2"/>
    <x v="0"/>
    <x v="51"/>
    <x v="3"/>
    <x v="20"/>
    <s v="Belo Horizonte"/>
    <s v="Teclado"/>
    <n v="300"/>
    <n v="8"/>
    <n v="2400"/>
    <n v="360"/>
    <n v="0.15"/>
  </r>
  <r>
    <x v="3"/>
    <x v="1"/>
    <x v="52"/>
    <x v="3"/>
    <x v="20"/>
    <s v="Belo Horizonte"/>
    <s v="Notebook 15"/>
    <n v="3200"/>
    <n v="6"/>
    <n v="19200"/>
    <n v="3840"/>
    <n v="0.2"/>
  </r>
  <r>
    <x v="3"/>
    <x v="0"/>
    <x v="53"/>
    <x v="3"/>
    <x v="20"/>
    <s v="Belo Horizonte"/>
    <s v="Notebook 20"/>
    <n v="5300"/>
    <n v="8"/>
    <n v="42400"/>
    <n v="12720"/>
    <n v="0.3"/>
  </r>
  <r>
    <x v="0"/>
    <x v="1"/>
    <x v="54"/>
    <x v="3"/>
    <x v="20"/>
    <s v="Belo Horizonte"/>
    <s v="TV Ultra"/>
    <n v="5130"/>
    <n v="4"/>
    <n v="20520"/>
    <n v="8208"/>
    <n v="0.4"/>
  </r>
  <r>
    <x v="1"/>
    <x v="1"/>
    <x v="55"/>
    <x v="3"/>
    <x v="20"/>
    <s v="Belo Horizonte"/>
    <s v="Monitor 24 pol"/>
    <n v="1500"/>
    <n v="7"/>
    <n v="10500"/>
    <n v="4200"/>
    <n v="0.4"/>
  </r>
  <r>
    <x v="0"/>
    <x v="1"/>
    <x v="56"/>
    <x v="3"/>
    <x v="20"/>
    <s v="Belo Horizonte"/>
    <s v="Desktop Ultra"/>
    <n v="8902"/>
    <n v="2"/>
    <n v="17804"/>
    <n v="6231.4"/>
    <n v="0.35"/>
  </r>
  <r>
    <x v="1"/>
    <x v="1"/>
    <x v="57"/>
    <x v="3"/>
    <x v="20"/>
    <s v="Belo Horizonte"/>
    <s v="TV Ultra"/>
    <n v="5130"/>
    <n v="9"/>
    <n v="46170"/>
    <n v="18468"/>
    <n v="0.4"/>
  </r>
  <r>
    <x v="1"/>
    <x v="0"/>
    <x v="58"/>
    <x v="3"/>
    <x v="20"/>
    <s v="Belo Horizonte"/>
    <s v="Notebook 20"/>
    <n v="5300"/>
    <n v="1"/>
    <n v="5300"/>
    <n v="1590"/>
    <n v="0.3"/>
  </r>
  <r>
    <x v="0"/>
    <x v="1"/>
    <x v="59"/>
    <x v="3"/>
    <x v="20"/>
    <s v="Belo Horizonte"/>
    <s v="Teclado Gamer"/>
    <n v="500"/>
    <n v="3"/>
    <n v="1500"/>
    <n v="375"/>
    <n v="0.25"/>
  </r>
  <r>
    <x v="0"/>
    <x v="0"/>
    <x v="60"/>
    <x v="3"/>
    <x v="20"/>
    <s v="Belo Horizonte"/>
    <s v="Desktop Basic"/>
    <n v="4600"/>
    <n v="11"/>
    <n v="50600"/>
    <n v="12650"/>
    <n v="0.25"/>
  </r>
  <r>
    <x v="0"/>
    <x v="1"/>
    <x v="61"/>
    <x v="3"/>
    <x v="20"/>
    <s v="Belo Horizonte"/>
    <s v="Notebook 17"/>
    <n v="4500"/>
    <n v="10"/>
    <n v="45000"/>
    <n v="11250"/>
    <n v="0.25"/>
  </r>
  <r>
    <x v="0"/>
    <x v="1"/>
    <x v="62"/>
    <x v="3"/>
    <x v="20"/>
    <s v="Belo Horizonte"/>
    <s v="Monitor 24 pol"/>
    <n v="1500"/>
    <n v="2"/>
    <n v="3000"/>
    <n v="1200"/>
    <n v="0.4"/>
  </r>
  <r>
    <x v="1"/>
    <x v="1"/>
    <x v="63"/>
    <x v="3"/>
    <x v="20"/>
    <s v="Belo Horizonte"/>
    <s v="TV Ultra"/>
    <n v="5130"/>
    <n v="7"/>
    <n v="35910"/>
    <n v="14364"/>
    <n v="0.4"/>
  </r>
  <r>
    <x v="3"/>
    <x v="0"/>
    <x v="64"/>
    <x v="3"/>
    <x v="20"/>
    <s v="Belo Horizonte"/>
    <s v="Notebook 20"/>
    <n v="5300"/>
    <n v="9"/>
    <n v="47700"/>
    <n v="14310"/>
    <n v="0.3"/>
  </r>
  <r>
    <x v="0"/>
    <x v="1"/>
    <x v="65"/>
    <x v="3"/>
    <x v="20"/>
    <s v="Belo Horizonte"/>
    <s v="Desktop Ultra"/>
    <n v="8902"/>
    <n v="3"/>
    <n v="26706"/>
    <n v="9347.0999999999985"/>
    <n v="0.35"/>
  </r>
  <r>
    <x v="0"/>
    <x v="1"/>
    <x v="66"/>
    <x v="3"/>
    <x v="20"/>
    <s v="Belo Horizonte"/>
    <s v="Desktop Basic"/>
    <n v="4600"/>
    <n v="1"/>
    <n v="4600"/>
    <n v="1150"/>
    <n v="0.25"/>
  </r>
  <r>
    <x v="0"/>
    <x v="1"/>
    <x v="67"/>
    <x v="3"/>
    <x v="20"/>
    <s v="Belo Horizonte"/>
    <s v="Desktop Pro"/>
    <n v="5340"/>
    <n v="6"/>
    <n v="32040"/>
    <n v="9612"/>
    <n v="0.3"/>
  </r>
  <r>
    <x v="0"/>
    <x v="0"/>
    <x v="68"/>
    <x v="3"/>
    <x v="20"/>
    <s v="Belo Horizonte"/>
    <s v="TV Ultra"/>
    <n v="5130"/>
    <n v="4"/>
    <n v="20520"/>
    <n v="8208"/>
    <n v="0.4"/>
  </r>
  <r>
    <x v="0"/>
    <x v="1"/>
    <x v="69"/>
    <x v="3"/>
    <x v="20"/>
    <s v="Belo Horizonte"/>
    <s v="TV Ultra"/>
    <n v="5130"/>
    <n v="12"/>
    <n v="61560"/>
    <n v="24624"/>
    <n v="0.4"/>
  </r>
  <r>
    <x v="2"/>
    <x v="1"/>
    <x v="70"/>
    <x v="3"/>
    <x v="20"/>
    <s v="Belo Horizonte"/>
    <s v="Teclado"/>
    <n v="300"/>
    <n v="9"/>
    <n v="2700"/>
    <n v="405"/>
    <n v="0.15"/>
  </r>
  <r>
    <x v="1"/>
    <x v="1"/>
    <x v="71"/>
    <x v="3"/>
    <x v="20"/>
    <s v="Belo Horizonte"/>
    <s v="Notebook 20"/>
    <n v="5300"/>
    <n v="11"/>
    <n v="58300"/>
    <n v="17490"/>
    <n v="0.3"/>
  </r>
  <r>
    <x v="0"/>
    <x v="0"/>
    <x v="72"/>
    <x v="3"/>
    <x v="20"/>
    <s v="Belo Horizonte"/>
    <s v="Teclado"/>
    <n v="300"/>
    <n v="2"/>
    <n v="600"/>
    <n v="90"/>
    <n v="0.15"/>
  </r>
  <r>
    <x v="3"/>
    <x v="1"/>
    <x v="73"/>
    <x v="3"/>
    <x v="20"/>
    <s v="Belo Horizonte"/>
    <s v="Notebook 15"/>
    <n v="3200"/>
    <n v="10"/>
    <n v="32000"/>
    <n v="6400"/>
    <n v="0.2"/>
  </r>
  <r>
    <x v="0"/>
    <x v="1"/>
    <x v="74"/>
    <x v="3"/>
    <x v="20"/>
    <s v="Belo Horizonte"/>
    <s v="Desktop Pro"/>
    <n v="5340"/>
    <n v="3"/>
    <n v="16020"/>
    <n v="4806"/>
    <n v="0.3"/>
  </r>
  <r>
    <x v="2"/>
    <x v="1"/>
    <x v="75"/>
    <x v="3"/>
    <x v="20"/>
    <s v="Belo Horizonte"/>
    <s v="Notebook 15"/>
    <n v="3200"/>
    <n v="20"/>
    <n v="64000"/>
    <n v="12800"/>
    <n v="0.2"/>
  </r>
  <r>
    <x v="0"/>
    <x v="0"/>
    <x v="76"/>
    <x v="3"/>
    <x v="20"/>
    <s v="Belo Horizonte"/>
    <s v="Desktop Basic"/>
    <n v="4600"/>
    <n v="10"/>
    <n v="46000"/>
    <n v="11500"/>
    <n v="0.25"/>
  </r>
  <r>
    <x v="4"/>
    <x v="0"/>
    <x v="77"/>
    <x v="3"/>
    <x v="20"/>
    <s v="Belo Horizonte"/>
    <s v="Notebook 20"/>
    <n v="5300"/>
    <n v="12"/>
    <n v="63600"/>
    <n v="19080"/>
    <n v="0.3"/>
  </r>
  <r>
    <x v="0"/>
    <x v="1"/>
    <x v="78"/>
    <x v="3"/>
    <x v="20"/>
    <s v="Belo Horizonte"/>
    <s v="Monitor 20 pol"/>
    <n v="1200"/>
    <n v="8"/>
    <n v="9600"/>
    <n v="2880"/>
    <n v="0.3"/>
  </r>
  <r>
    <x v="3"/>
    <x v="0"/>
    <x v="79"/>
    <x v="3"/>
    <x v="20"/>
    <s v="Belo Horizonte"/>
    <s v="Notebook 20"/>
    <n v="5300"/>
    <n v="11"/>
    <n v="58300"/>
    <n v="17490"/>
    <n v="0.3"/>
  </r>
  <r>
    <x v="0"/>
    <x v="1"/>
    <x v="80"/>
    <x v="3"/>
    <x v="20"/>
    <s v="Belo Horizonte"/>
    <s v="Notebook 20"/>
    <n v="5300"/>
    <n v="9"/>
    <n v="47700"/>
    <n v="14310"/>
    <n v="0.3"/>
  </r>
  <r>
    <x v="4"/>
    <x v="1"/>
    <x v="81"/>
    <x v="3"/>
    <x v="20"/>
    <s v="Belo Horizonte"/>
    <s v="Teclado"/>
    <n v="300"/>
    <n v="5"/>
    <n v="1500"/>
    <n v="225"/>
    <n v="0.15"/>
  </r>
  <r>
    <x v="4"/>
    <x v="0"/>
    <x v="82"/>
    <x v="3"/>
    <x v="20"/>
    <s v="Belo Horizonte"/>
    <s v="Desktop Ultra"/>
    <n v="8902"/>
    <n v="8"/>
    <n v="71216"/>
    <n v="24925.599999999999"/>
    <n v="0.35"/>
  </r>
  <r>
    <x v="1"/>
    <x v="1"/>
    <x v="83"/>
    <x v="3"/>
    <x v="20"/>
    <s v="Belo Horizonte"/>
    <s v="TV LED HD"/>
    <n v="3400"/>
    <n v="6"/>
    <n v="20400"/>
    <n v="7140"/>
    <n v="0.35"/>
  </r>
  <r>
    <x v="2"/>
    <x v="1"/>
    <x v="84"/>
    <x v="3"/>
    <x v="20"/>
    <s v="Belo Horizonte"/>
    <s v="Monitor 24 pol"/>
    <n v="1500"/>
    <n v="11"/>
    <n v="16500"/>
    <n v="6600"/>
    <n v="0.4"/>
  </r>
  <r>
    <x v="0"/>
    <x v="1"/>
    <x v="85"/>
    <x v="3"/>
    <x v="20"/>
    <s v="Belo Horizonte"/>
    <s v="TV LED HD"/>
    <n v="3400"/>
    <n v="7"/>
    <n v="23800"/>
    <n v="8330"/>
    <n v="0.35"/>
  </r>
  <r>
    <x v="0"/>
    <x v="1"/>
    <x v="0"/>
    <x v="3"/>
    <x v="22"/>
    <s v="Rio de Janeiro"/>
    <s v="Monitor 20 pol"/>
    <n v="1200"/>
    <n v="2"/>
    <n v="2400"/>
    <n v="720"/>
    <n v="0.3"/>
  </r>
  <r>
    <x v="2"/>
    <x v="1"/>
    <x v="0"/>
    <x v="3"/>
    <x v="22"/>
    <s v="Rio de Janeiro"/>
    <s v="Notebook 15"/>
    <n v="3200"/>
    <n v="6"/>
    <n v="19200"/>
    <n v="3840"/>
    <n v="0.2"/>
  </r>
  <r>
    <x v="3"/>
    <x v="1"/>
    <x v="0"/>
    <x v="3"/>
    <x v="22"/>
    <s v="Rio de Janeiro"/>
    <s v="TV LED HD"/>
    <n v="3400"/>
    <n v="6"/>
    <n v="20400"/>
    <n v="7140"/>
    <n v="0.35"/>
  </r>
  <r>
    <x v="1"/>
    <x v="0"/>
    <x v="1"/>
    <x v="3"/>
    <x v="22"/>
    <s v="Rio de Janeiro"/>
    <s v="TV Ultra"/>
    <n v="5130"/>
    <n v="4"/>
    <n v="20520"/>
    <n v="8208"/>
    <n v="0.4"/>
  </r>
  <r>
    <x v="2"/>
    <x v="1"/>
    <x v="1"/>
    <x v="3"/>
    <x v="22"/>
    <s v="Rio de Janeiro"/>
    <s v="TV LED HD"/>
    <n v="3400"/>
    <n v="8"/>
    <n v="27200"/>
    <n v="9520"/>
    <n v="0.35"/>
  </r>
  <r>
    <x v="2"/>
    <x v="1"/>
    <x v="1"/>
    <x v="3"/>
    <x v="22"/>
    <s v="Rio de Janeiro"/>
    <s v="TV LED HD"/>
    <n v="3400"/>
    <n v="8"/>
    <n v="27200"/>
    <n v="9520"/>
    <n v="0.35"/>
  </r>
  <r>
    <x v="2"/>
    <x v="0"/>
    <x v="2"/>
    <x v="3"/>
    <x v="22"/>
    <s v="Rio de Janeiro"/>
    <s v="Monitor 20 pol"/>
    <n v="1200"/>
    <n v="12"/>
    <n v="14400"/>
    <n v="4320"/>
    <n v="0.3"/>
  </r>
  <r>
    <x v="0"/>
    <x v="0"/>
    <x v="2"/>
    <x v="3"/>
    <x v="22"/>
    <s v="Rio de Janeiro"/>
    <s v="Notebook 20"/>
    <n v="5300"/>
    <n v="4"/>
    <n v="21200"/>
    <n v="6360"/>
    <n v="0.3"/>
  </r>
  <r>
    <x v="3"/>
    <x v="1"/>
    <x v="2"/>
    <x v="3"/>
    <x v="22"/>
    <s v="Rio de Janeiro"/>
    <s v="Notebook 20"/>
    <n v="5300"/>
    <n v="9"/>
    <n v="47700"/>
    <n v="14310"/>
    <n v="0.3"/>
  </r>
  <r>
    <x v="2"/>
    <x v="0"/>
    <x v="3"/>
    <x v="3"/>
    <x v="22"/>
    <s v="Rio de Janeiro"/>
    <s v="Monitor 27 pol"/>
    <n v="1700"/>
    <n v="6"/>
    <n v="10200"/>
    <n v="5100"/>
    <n v="0.5"/>
  </r>
  <r>
    <x v="0"/>
    <x v="0"/>
    <x v="3"/>
    <x v="3"/>
    <x v="22"/>
    <s v="Rio de Janeiro"/>
    <s v="Notebook 17"/>
    <n v="4500"/>
    <n v="6"/>
    <n v="27000"/>
    <n v="6750"/>
    <n v="0.25"/>
  </r>
  <r>
    <x v="3"/>
    <x v="0"/>
    <x v="3"/>
    <x v="3"/>
    <x v="22"/>
    <s v="Rio de Janeiro"/>
    <s v="Notebook 15"/>
    <n v="3200"/>
    <n v="11"/>
    <n v="35200"/>
    <n v="7040"/>
    <n v="0.2"/>
  </r>
  <r>
    <x v="2"/>
    <x v="0"/>
    <x v="4"/>
    <x v="3"/>
    <x v="22"/>
    <s v="Rio de Janeiro"/>
    <s v="Teclado Gamer"/>
    <n v="500"/>
    <n v="6"/>
    <n v="3000"/>
    <n v="750"/>
    <n v="0.25"/>
  </r>
  <r>
    <x v="3"/>
    <x v="1"/>
    <x v="4"/>
    <x v="3"/>
    <x v="22"/>
    <s v="Rio de Janeiro"/>
    <s v="TV Ultra"/>
    <n v="5130"/>
    <n v="4"/>
    <n v="20520"/>
    <n v="8208"/>
    <n v="0.4"/>
  </r>
  <r>
    <x v="2"/>
    <x v="1"/>
    <x v="4"/>
    <x v="3"/>
    <x v="22"/>
    <s v="Rio de Janeiro"/>
    <s v="Desktop Pro"/>
    <n v="5340"/>
    <n v="12"/>
    <n v="64080"/>
    <n v="19224"/>
    <n v="0.3"/>
  </r>
  <r>
    <x v="0"/>
    <x v="1"/>
    <x v="5"/>
    <x v="3"/>
    <x v="22"/>
    <s v="Rio de Janeiro"/>
    <s v="Desktop Basic"/>
    <n v="4600"/>
    <n v="2"/>
    <n v="9200"/>
    <n v="2300"/>
    <n v="0.25"/>
  </r>
  <r>
    <x v="1"/>
    <x v="1"/>
    <x v="5"/>
    <x v="3"/>
    <x v="22"/>
    <s v="Rio de Janeiro"/>
    <s v="TV LED HD"/>
    <n v="3400"/>
    <n v="10"/>
    <n v="34000"/>
    <n v="11900"/>
    <n v="0.35"/>
  </r>
  <r>
    <x v="4"/>
    <x v="1"/>
    <x v="5"/>
    <x v="3"/>
    <x v="22"/>
    <s v="Rio de Janeiro"/>
    <s v="Notebook 15"/>
    <n v="3200"/>
    <n v="12"/>
    <n v="38400"/>
    <n v="7680"/>
    <n v="0.2"/>
  </r>
  <r>
    <x v="3"/>
    <x v="1"/>
    <x v="6"/>
    <x v="3"/>
    <x v="22"/>
    <s v="Rio de Janeiro"/>
    <s v="Teclado Gamer"/>
    <n v="500"/>
    <n v="9"/>
    <n v="4500"/>
    <n v="1125"/>
    <n v="0.25"/>
  </r>
  <r>
    <x v="4"/>
    <x v="1"/>
    <x v="6"/>
    <x v="3"/>
    <x v="22"/>
    <s v="Rio de Janeiro"/>
    <s v="Notebook 17"/>
    <n v="4500"/>
    <n v="4"/>
    <n v="18000"/>
    <n v="4500"/>
    <n v="0.25"/>
  </r>
  <r>
    <x v="3"/>
    <x v="1"/>
    <x v="6"/>
    <x v="3"/>
    <x v="22"/>
    <s v="Rio de Janeiro"/>
    <s v="Notebook 20"/>
    <n v="5300"/>
    <n v="9"/>
    <n v="47700"/>
    <n v="14310"/>
    <n v="0.3"/>
  </r>
  <r>
    <x v="0"/>
    <x v="1"/>
    <x v="7"/>
    <x v="3"/>
    <x v="22"/>
    <s v="Rio de Janeiro"/>
    <s v="Teclado Gamer"/>
    <n v="500"/>
    <n v="4"/>
    <n v="2000"/>
    <n v="500"/>
    <n v="0.25"/>
  </r>
  <r>
    <x v="2"/>
    <x v="1"/>
    <x v="7"/>
    <x v="3"/>
    <x v="22"/>
    <s v="Rio de Janeiro"/>
    <s v="Monitor 27 pol"/>
    <n v="1700"/>
    <n v="6"/>
    <n v="10200"/>
    <n v="5100"/>
    <n v="0.5"/>
  </r>
  <r>
    <x v="0"/>
    <x v="1"/>
    <x v="7"/>
    <x v="3"/>
    <x v="22"/>
    <s v="Rio de Janeiro"/>
    <s v="Monitor 24 pol"/>
    <n v="1500"/>
    <n v="8"/>
    <n v="12000"/>
    <n v="4800"/>
    <n v="0.4"/>
  </r>
  <r>
    <x v="0"/>
    <x v="1"/>
    <x v="8"/>
    <x v="3"/>
    <x v="22"/>
    <s v="Rio de Janeiro"/>
    <s v="Monitor 27 pol"/>
    <n v="1700"/>
    <n v="5"/>
    <n v="8500"/>
    <n v="4250"/>
    <n v="0.5"/>
  </r>
  <r>
    <x v="3"/>
    <x v="0"/>
    <x v="8"/>
    <x v="3"/>
    <x v="21"/>
    <s v="Vitória"/>
    <s v="Monitor 27 pol"/>
    <n v="1700"/>
    <n v="8"/>
    <n v="13600"/>
    <n v="6800"/>
    <n v="0.5"/>
  </r>
  <r>
    <x v="3"/>
    <x v="1"/>
    <x v="8"/>
    <x v="3"/>
    <x v="22"/>
    <s v="Rio de Janeiro"/>
    <s v="Notebook 20"/>
    <n v="5300"/>
    <n v="9"/>
    <n v="47700"/>
    <n v="14310"/>
    <n v="0.3"/>
  </r>
  <r>
    <x v="2"/>
    <x v="0"/>
    <x v="9"/>
    <x v="3"/>
    <x v="22"/>
    <s v="Rio de Janeiro"/>
    <s v="Teclado"/>
    <n v="300"/>
    <n v="11"/>
    <n v="3300"/>
    <n v="495"/>
    <n v="0.15"/>
  </r>
  <r>
    <x v="4"/>
    <x v="1"/>
    <x v="9"/>
    <x v="3"/>
    <x v="22"/>
    <s v="Rio de Janeiro"/>
    <s v="Monitor 24 pol"/>
    <n v="1500"/>
    <n v="12"/>
    <n v="18000"/>
    <n v="7200"/>
    <n v="0.4"/>
  </r>
  <r>
    <x v="3"/>
    <x v="1"/>
    <x v="9"/>
    <x v="3"/>
    <x v="22"/>
    <s v="Rio de Janeiro"/>
    <s v="Desktop Pro"/>
    <n v="5340"/>
    <n v="7"/>
    <n v="37380"/>
    <n v="11214"/>
    <n v="0.3"/>
  </r>
  <r>
    <x v="0"/>
    <x v="0"/>
    <x v="10"/>
    <x v="3"/>
    <x v="22"/>
    <s v="Rio de Janeiro"/>
    <s v="Monitor 20 pol"/>
    <n v="1200"/>
    <n v="5"/>
    <n v="6000"/>
    <n v="1800"/>
    <n v="0.3"/>
  </r>
  <r>
    <x v="3"/>
    <x v="1"/>
    <x v="10"/>
    <x v="3"/>
    <x v="22"/>
    <s v="Rio de Janeiro"/>
    <s v="TV Ultra"/>
    <n v="5130"/>
    <n v="5"/>
    <n v="25650"/>
    <n v="10260"/>
    <n v="0.4"/>
  </r>
  <r>
    <x v="0"/>
    <x v="0"/>
    <x v="10"/>
    <x v="3"/>
    <x v="22"/>
    <s v="Rio de Janeiro"/>
    <s v="Desktop Ultra"/>
    <n v="8902"/>
    <n v="10"/>
    <n v="89020"/>
    <n v="31156.999999999996"/>
    <n v="0.35"/>
  </r>
  <r>
    <x v="2"/>
    <x v="0"/>
    <x v="11"/>
    <x v="3"/>
    <x v="22"/>
    <s v="Rio de Janeiro"/>
    <s v="Teclado Gamer"/>
    <n v="500"/>
    <n v="7"/>
    <n v="3500"/>
    <n v="875"/>
    <n v="0.25"/>
  </r>
  <r>
    <x v="2"/>
    <x v="0"/>
    <x v="11"/>
    <x v="3"/>
    <x v="22"/>
    <s v="Rio de Janeiro"/>
    <s v="Notebook 20"/>
    <n v="5300"/>
    <n v="3"/>
    <n v="15900"/>
    <n v="4770"/>
    <n v="0.3"/>
  </r>
  <r>
    <x v="2"/>
    <x v="0"/>
    <x v="11"/>
    <x v="3"/>
    <x v="22"/>
    <s v="Rio de Janeiro"/>
    <s v="Notebook 20"/>
    <n v="5300"/>
    <n v="7"/>
    <n v="37100"/>
    <n v="11130"/>
    <n v="0.3"/>
  </r>
  <r>
    <x v="1"/>
    <x v="0"/>
    <x v="12"/>
    <x v="3"/>
    <x v="22"/>
    <s v="Rio de Janeiro"/>
    <s v="Teclado Gamer"/>
    <n v="500"/>
    <n v="7"/>
    <n v="3500"/>
    <n v="875"/>
    <n v="0.25"/>
  </r>
  <r>
    <x v="4"/>
    <x v="1"/>
    <x v="12"/>
    <x v="3"/>
    <x v="22"/>
    <s v="Rio de Janeiro"/>
    <s v="Monitor 20 pol"/>
    <n v="1200"/>
    <n v="4"/>
    <n v="4800"/>
    <n v="1440"/>
    <n v="0.3"/>
  </r>
  <r>
    <x v="0"/>
    <x v="1"/>
    <x v="12"/>
    <x v="3"/>
    <x v="22"/>
    <s v="Rio de Janeiro"/>
    <s v="Notebook 15"/>
    <n v="3200"/>
    <n v="11"/>
    <n v="35200"/>
    <n v="7040"/>
    <n v="0.2"/>
  </r>
  <r>
    <x v="0"/>
    <x v="1"/>
    <x v="13"/>
    <x v="3"/>
    <x v="22"/>
    <s v="Rio de Janeiro"/>
    <s v="Monitor 20 pol"/>
    <n v="1200"/>
    <n v="2"/>
    <n v="2400"/>
    <n v="720"/>
    <n v="0.3"/>
  </r>
  <r>
    <x v="1"/>
    <x v="1"/>
    <x v="13"/>
    <x v="3"/>
    <x v="22"/>
    <s v="Rio de Janeiro"/>
    <s v="TV LED HD"/>
    <n v="3400"/>
    <n v="8"/>
    <n v="27200"/>
    <n v="9520"/>
    <n v="0.35"/>
  </r>
  <r>
    <x v="1"/>
    <x v="1"/>
    <x v="13"/>
    <x v="3"/>
    <x v="22"/>
    <s v="Rio de Janeiro"/>
    <s v="Notebook 20"/>
    <n v="5300"/>
    <n v="11"/>
    <n v="58300"/>
    <n v="17490"/>
    <n v="0.3"/>
  </r>
  <r>
    <x v="2"/>
    <x v="0"/>
    <x v="14"/>
    <x v="3"/>
    <x v="22"/>
    <s v="Rio de Janeiro"/>
    <s v="Monitor 27 pol"/>
    <n v="1700"/>
    <n v="1"/>
    <n v="1700"/>
    <n v="850"/>
    <n v="0.5"/>
  </r>
  <r>
    <x v="3"/>
    <x v="1"/>
    <x v="14"/>
    <x v="3"/>
    <x v="22"/>
    <s v="Rio de Janeiro"/>
    <s v="TV LED HD"/>
    <n v="3400"/>
    <n v="1"/>
    <n v="3400"/>
    <n v="1190"/>
    <n v="0.35"/>
  </r>
  <r>
    <x v="0"/>
    <x v="1"/>
    <x v="14"/>
    <x v="3"/>
    <x v="21"/>
    <s v="Vitória"/>
    <s v="Desktop Ultra"/>
    <n v="8902"/>
    <n v="2"/>
    <n v="17804"/>
    <n v="6231.4"/>
    <n v="0.35"/>
  </r>
  <r>
    <x v="0"/>
    <x v="1"/>
    <x v="15"/>
    <x v="3"/>
    <x v="22"/>
    <s v="Rio de Janeiro"/>
    <s v="Monitor 27 pol"/>
    <n v="1700"/>
    <n v="5"/>
    <n v="8500"/>
    <n v="4250"/>
    <n v="0.5"/>
  </r>
  <r>
    <x v="0"/>
    <x v="0"/>
    <x v="15"/>
    <x v="3"/>
    <x v="22"/>
    <s v="Rio de Janeiro"/>
    <s v="TV Ultra"/>
    <n v="5130"/>
    <n v="2"/>
    <n v="10260"/>
    <n v="4104"/>
    <n v="0.4"/>
  </r>
  <r>
    <x v="3"/>
    <x v="0"/>
    <x v="15"/>
    <x v="3"/>
    <x v="22"/>
    <s v="Rio de Janeiro"/>
    <s v="TV Ultra"/>
    <n v="5130"/>
    <n v="6"/>
    <n v="30780"/>
    <n v="12312"/>
    <n v="0.4"/>
  </r>
  <r>
    <x v="1"/>
    <x v="0"/>
    <x v="16"/>
    <x v="3"/>
    <x v="22"/>
    <s v="Rio de Janeiro"/>
    <s v="Monitor 27 pol"/>
    <n v="1700"/>
    <n v="4"/>
    <n v="6800"/>
    <n v="3400"/>
    <n v="0.5"/>
  </r>
  <r>
    <x v="0"/>
    <x v="0"/>
    <x v="16"/>
    <x v="3"/>
    <x v="22"/>
    <s v="Rio de Janeiro"/>
    <s v="Notebook 17"/>
    <n v="4500"/>
    <n v="3"/>
    <n v="13500"/>
    <n v="3375"/>
    <n v="0.25"/>
  </r>
  <r>
    <x v="0"/>
    <x v="0"/>
    <x v="16"/>
    <x v="3"/>
    <x v="22"/>
    <s v="Rio de Janeiro"/>
    <s v="Notebook 20"/>
    <n v="5300"/>
    <n v="12"/>
    <n v="63600"/>
    <n v="19080"/>
    <n v="0.3"/>
  </r>
  <r>
    <x v="0"/>
    <x v="0"/>
    <x v="17"/>
    <x v="3"/>
    <x v="22"/>
    <s v="Rio de Janeiro"/>
    <s v="Teclado"/>
    <n v="300"/>
    <n v="4"/>
    <n v="1200"/>
    <n v="180"/>
    <n v="0.15"/>
  </r>
  <r>
    <x v="2"/>
    <x v="0"/>
    <x v="17"/>
    <x v="3"/>
    <x v="22"/>
    <s v="Rio de Janeiro"/>
    <s v="Notebook 17"/>
    <n v="4500"/>
    <n v="4"/>
    <n v="18000"/>
    <n v="4500"/>
    <n v="0.25"/>
  </r>
  <r>
    <x v="1"/>
    <x v="1"/>
    <x v="17"/>
    <x v="3"/>
    <x v="22"/>
    <s v="Rio de Janeiro"/>
    <s v="TV LED HD"/>
    <n v="3400"/>
    <n v="9"/>
    <n v="30600"/>
    <n v="10710"/>
    <n v="0.35"/>
  </r>
  <r>
    <x v="2"/>
    <x v="0"/>
    <x v="18"/>
    <x v="3"/>
    <x v="22"/>
    <s v="Rio de Janeiro"/>
    <s v="Teclado"/>
    <n v="300"/>
    <n v="3"/>
    <n v="900"/>
    <n v="135"/>
    <n v="0.15"/>
  </r>
  <r>
    <x v="3"/>
    <x v="1"/>
    <x v="18"/>
    <x v="3"/>
    <x v="22"/>
    <s v="Rio de Janeiro"/>
    <s v="Desktop Ultra"/>
    <n v="8902"/>
    <n v="3"/>
    <n v="26706"/>
    <n v="9347.0999999999985"/>
    <n v="0.35"/>
  </r>
  <r>
    <x v="0"/>
    <x v="0"/>
    <x v="18"/>
    <x v="3"/>
    <x v="22"/>
    <s v="Rio de Janeiro"/>
    <s v="Desktop Pro"/>
    <n v="5340"/>
    <n v="11"/>
    <n v="58740"/>
    <n v="17622"/>
    <n v="0.3"/>
  </r>
  <r>
    <x v="2"/>
    <x v="0"/>
    <x v="19"/>
    <x v="3"/>
    <x v="22"/>
    <s v="Rio de Janeiro"/>
    <s v="TV Ultra"/>
    <n v="5130"/>
    <n v="9"/>
    <n v="46170"/>
    <n v="18468"/>
    <n v="0.4"/>
  </r>
  <r>
    <x v="0"/>
    <x v="1"/>
    <x v="19"/>
    <x v="3"/>
    <x v="22"/>
    <s v="Rio de Janeiro"/>
    <s v="Desktop Pro"/>
    <n v="5340"/>
    <n v="9"/>
    <n v="48060"/>
    <n v="14418"/>
    <n v="0.3"/>
  </r>
  <r>
    <x v="1"/>
    <x v="1"/>
    <x v="19"/>
    <x v="3"/>
    <x v="21"/>
    <s v="Vitória"/>
    <s v="Desktop Pro"/>
    <n v="5340"/>
    <n v="12"/>
    <n v="64080"/>
    <n v="19224"/>
    <n v="0.3"/>
  </r>
  <r>
    <x v="0"/>
    <x v="1"/>
    <x v="20"/>
    <x v="3"/>
    <x v="22"/>
    <s v="Rio de Janeiro"/>
    <s v="Teclado"/>
    <n v="300"/>
    <n v="12"/>
    <n v="3600"/>
    <n v="540"/>
    <n v="0.15"/>
  </r>
  <r>
    <x v="0"/>
    <x v="1"/>
    <x v="20"/>
    <x v="3"/>
    <x v="22"/>
    <s v="Rio de Janeiro"/>
    <s v="Notebook 17"/>
    <n v="4500"/>
    <n v="3"/>
    <n v="13500"/>
    <n v="3375"/>
    <n v="0.25"/>
  </r>
  <r>
    <x v="0"/>
    <x v="0"/>
    <x v="20"/>
    <x v="3"/>
    <x v="22"/>
    <s v="Rio de Janeiro"/>
    <s v="Monitor 27 pol"/>
    <n v="1700"/>
    <n v="12"/>
    <n v="20400"/>
    <n v="10200"/>
    <n v="0.5"/>
  </r>
  <r>
    <x v="0"/>
    <x v="1"/>
    <x v="21"/>
    <x v="3"/>
    <x v="22"/>
    <s v="Rio de Janeiro"/>
    <s v="Teclado Gamer"/>
    <n v="500"/>
    <n v="4"/>
    <n v="2000"/>
    <n v="500"/>
    <n v="0.25"/>
  </r>
  <r>
    <x v="4"/>
    <x v="1"/>
    <x v="21"/>
    <x v="3"/>
    <x v="22"/>
    <s v="Rio de Janeiro"/>
    <s v="Notebook 17"/>
    <n v="4500"/>
    <n v="5"/>
    <n v="22500"/>
    <n v="5625"/>
    <n v="0.25"/>
  </r>
  <r>
    <x v="0"/>
    <x v="1"/>
    <x v="21"/>
    <x v="3"/>
    <x v="22"/>
    <s v="Rio de Janeiro"/>
    <s v="Desktop Pro"/>
    <n v="5340"/>
    <n v="11"/>
    <n v="58740"/>
    <n v="17622"/>
    <n v="0.3"/>
  </r>
  <r>
    <x v="0"/>
    <x v="0"/>
    <x v="22"/>
    <x v="3"/>
    <x v="22"/>
    <s v="Rio de Janeiro"/>
    <s v="Monitor 27 pol"/>
    <n v="1700"/>
    <n v="5"/>
    <n v="8500"/>
    <n v="4250"/>
    <n v="0.5"/>
  </r>
  <r>
    <x v="2"/>
    <x v="1"/>
    <x v="22"/>
    <x v="3"/>
    <x v="22"/>
    <s v="Rio de Janeiro"/>
    <s v="Notebook 15"/>
    <n v="3200"/>
    <n v="8"/>
    <n v="25600"/>
    <n v="5120"/>
    <n v="0.2"/>
  </r>
  <r>
    <x v="1"/>
    <x v="1"/>
    <x v="22"/>
    <x v="3"/>
    <x v="22"/>
    <s v="Rio de Janeiro"/>
    <s v="Desktop Pro"/>
    <n v="5340"/>
    <n v="12"/>
    <n v="64080"/>
    <n v="19224"/>
    <n v="0.3"/>
  </r>
  <r>
    <x v="3"/>
    <x v="1"/>
    <x v="23"/>
    <x v="3"/>
    <x v="22"/>
    <s v="Rio de Janeiro"/>
    <s v="Monitor 20 pol"/>
    <n v="1200"/>
    <n v="8"/>
    <n v="9600"/>
    <n v="2880"/>
    <n v="0.3"/>
  </r>
  <r>
    <x v="1"/>
    <x v="1"/>
    <x v="23"/>
    <x v="3"/>
    <x v="22"/>
    <s v="Rio de Janeiro"/>
    <s v="TV LED HD"/>
    <n v="3400"/>
    <n v="10"/>
    <n v="34000"/>
    <n v="11900"/>
    <n v="0.35"/>
  </r>
  <r>
    <x v="1"/>
    <x v="1"/>
    <x v="23"/>
    <x v="3"/>
    <x v="22"/>
    <s v="Rio de Janeiro"/>
    <s v="Notebook 17"/>
    <n v="4500"/>
    <n v="12"/>
    <n v="54000"/>
    <n v="13500"/>
    <n v="0.25"/>
  </r>
  <r>
    <x v="2"/>
    <x v="0"/>
    <x v="24"/>
    <x v="3"/>
    <x v="22"/>
    <s v="Rio de Janeiro"/>
    <s v="Notebook 17"/>
    <n v="4500"/>
    <n v="5"/>
    <n v="22500"/>
    <n v="5625"/>
    <n v="0.25"/>
  </r>
  <r>
    <x v="0"/>
    <x v="1"/>
    <x v="24"/>
    <x v="3"/>
    <x v="22"/>
    <s v="Rio de Janeiro"/>
    <s v="Notebook 20"/>
    <n v="5300"/>
    <n v="5"/>
    <n v="26500"/>
    <n v="7950"/>
    <n v="0.3"/>
  </r>
  <r>
    <x v="1"/>
    <x v="1"/>
    <x v="24"/>
    <x v="3"/>
    <x v="22"/>
    <s v="Rio de Janeiro"/>
    <s v="Notebook 20"/>
    <n v="5300"/>
    <n v="10"/>
    <n v="53000"/>
    <n v="15900"/>
    <n v="0.3"/>
  </r>
  <r>
    <x v="1"/>
    <x v="1"/>
    <x v="25"/>
    <x v="3"/>
    <x v="22"/>
    <s v="Rio de Janeiro"/>
    <s v="Notebook 20"/>
    <n v="5300"/>
    <n v="7"/>
    <n v="37100"/>
    <n v="11130"/>
    <n v="0.3"/>
  </r>
  <r>
    <x v="2"/>
    <x v="0"/>
    <x v="25"/>
    <x v="3"/>
    <x v="22"/>
    <s v="Rio de Janeiro"/>
    <s v="Desktop Ultra"/>
    <n v="8902"/>
    <n v="7"/>
    <n v="62314"/>
    <n v="21809.899999999998"/>
    <n v="0.35"/>
  </r>
  <r>
    <x v="3"/>
    <x v="0"/>
    <x v="25"/>
    <x v="3"/>
    <x v="22"/>
    <s v="Rio de Janeiro"/>
    <s v="Desktop Ultra"/>
    <n v="8902"/>
    <n v="9"/>
    <n v="80118"/>
    <n v="28041.3"/>
    <n v="0.35"/>
  </r>
  <r>
    <x v="3"/>
    <x v="0"/>
    <x v="26"/>
    <x v="3"/>
    <x v="22"/>
    <s v="Rio de Janeiro"/>
    <s v="Monitor 24 pol"/>
    <n v="1500"/>
    <n v="1"/>
    <n v="1500"/>
    <n v="600"/>
    <n v="0.4"/>
  </r>
  <r>
    <x v="0"/>
    <x v="1"/>
    <x v="26"/>
    <x v="3"/>
    <x v="22"/>
    <s v="Rio de Janeiro"/>
    <s v="Notebook 20"/>
    <n v="5300"/>
    <n v="2"/>
    <n v="10600"/>
    <n v="3180"/>
    <n v="0.3"/>
  </r>
  <r>
    <x v="0"/>
    <x v="1"/>
    <x v="26"/>
    <x v="3"/>
    <x v="21"/>
    <s v="Vitória"/>
    <s v="Desktop Ultra"/>
    <n v="8902"/>
    <n v="10"/>
    <n v="89020"/>
    <n v="31156.999999999996"/>
    <n v="0.35"/>
  </r>
  <r>
    <x v="0"/>
    <x v="0"/>
    <x v="27"/>
    <x v="3"/>
    <x v="22"/>
    <s v="Rio de Janeiro"/>
    <s v="Monitor 24 pol"/>
    <n v="1500"/>
    <n v="3"/>
    <n v="4500"/>
    <n v="1800"/>
    <n v="0.4"/>
  </r>
  <r>
    <x v="0"/>
    <x v="0"/>
    <x v="27"/>
    <x v="3"/>
    <x v="22"/>
    <s v="Rio de Janeiro"/>
    <s v="Desktop Basic"/>
    <n v="4600"/>
    <n v="4"/>
    <n v="18400"/>
    <n v="4600"/>
    <n v="0.25"/>
  </r>
  <r>
    <x v="4"/>
    <x v="1"/>
    <x v="27"/>
    <x v="3"/>
    <x v="22"/>
    <s v="Rio de Janeiro"/>
    <s v="Notebook 15"/>
    <n v="3200"/>
    <n v="9"/>
    <n v="28800"/>
    <n v="5760"/>
    <n v="0.2"/>
  </r>
  <r>
    <x v="0"/>
    <x v="1"/>
    <x v="28"/>
    <x v="3"/>
    <x v="22"/>
    <s v="Rio de Janeiro"/>
    <s v="Monitor 20 pol"/>
    <n v="1200"/>
    <n v="1"/>
    <n v="1200"/>
    <n v="360"/>
    <n v="0.3"/>
  </r>
  <r>
    <x v="3"/>
    <x v="0"/>
    <x v="28"/>
    <x v="3"/>
    <x v="22"/>
    <s v="Rio de Janeiro"/>
    <s v="Monitor 24 pol"/>
    <n v="1500"/>
    <n v="1"/>
    <n v="1500"/>
    <n v="600"/>
    <n v="0.4"/>
  </r>
  <r>
    <x v="0"/>
    <x v="1"/>
    <x v="28"/>
    <x v="3"/>
    <x v="22"/>
    <s v="Rio de Janeiro"/>
    <s v="Notebook 17"/>
    <n v="4500"/>
    <n v="3"/>
    <n v="13500"/>
    <n v="3375"/>
    <n v="0.25"/>
  </r>
  <r>
    <x v="3"/>
    <x v="1"/>
    <x v="28"/>
    <x v="3"/>
    <x v="22"/>
    <s v="Rio de Janeiro"/>
    <s v="Notebook 15"/>
    <n v="3200"/>
    <n v="5"/>
    <n v="16000"/>
    <n v="3200"/>
    <n v="0.2"/>
  </r>
  <r>
    <x v="3"/>
    <x v="1"/>
    <x v="28"/>
    <x v="3"/>
    <x v="22"/>
    <s v="Rio de Janeiro"/>
    <s v="Desktop Ultra"/>
    <n v="8902"/>
    <n v="3"/>
    <n v="26706"/>
    <n v="9347.0999999999985"/>
    <n v="0.35"/>
  </r>
  <r>
    <x v="0"/>
    <x v="1"/>
    <x v="28"/>
    <x v="3"/>
    <x v="22"/>
    <s v="Rio de Janeiro"/>
    <s v="TV Ultra"/>
    <n v="5130"/>
    <n v="6"/>
    <n v="30780"/>
    <n v="12312"/>
    <n v="0.4"/>
  </r>
  <r>
    <x v="3"/>
    <x v="1"/>
    <x v="29"/>
    <x v="3"/>
    <x v="22"/>
    <s v="Rio de Janeiro"/>
    <s v="Desktop Ultra"/>
    <n v="8902"/>
    <n v="3"/>
    <n v="26706"/>
    <n v="9347.0999999999985"/>
    <n v="0.35"/>
  </r>
  <r>
    <x v="4"/>
    <x v="1"/>
    <x v="29"/>
    <x v="3"/>
    <x v="22"/>
    <s v="Rio de Janeiro"/>
    <s v="Notebook 15"/>
    <n v="3200"/>
    <n v="9"/>
    <n v="28800"/>
    <n v="5760"/>
    <n v="0.2"/>
  </r>
  <r>
    <x v="3"/>
    <x v="1"/>
    <x v="29"/>
    <x v="3"/>
    <x v="22"/>
    <s v="Rio de Janeiro"/>
    <s v="Notebook 17"/>
    <n v="4500"/>
    <n v="9"/>
    <n v="40500"/>
    <n v="10125"/>
    <n v="0.25"/>
  </r>
  <r>
    <x v="0"/>
    <x v="1"/>
    <x v="30"/>
    <x v="3"/>
    <x v="22"/>
    <s v="Rio de Janeiro"/>
    <s v="Notebook 17"/>
    <n v="4500"/>
    <n v="3"/>
    <n v="13500"/>
    <n v="3375"/>
    <n v="0.25"/>
  </r>
  <r>
    <x v="0"/>
    <x v="1"/>
    <x v="30"/>
    <x v="3"/>
    <x v="22"/>
    <s v="Rio de Janeiro"/>
    <s v="Notebook 20"/>
    <n v="5300"/>
    <n v="5"/>
    <n v="26500"/>
    <n v="7950"/>
    <n v="0.3"/>
  </r>
  <r>
    <x v="2"/>
    <x v="0"/>
    <x v="30"/>
    <x v="3"/>
    <x v="22"/>
    <s v="Rio de Janeiro"/>
    <s v="Notebook 15"/>
    <n v="3200"/>
    <n v="9"/>
    <n v="28800"/>
    <n v="5760"/>
    <n v="0.2"/>
  </r>
  <r>
    <x v="0"/>
    <x v="0"/>
    <x v="31"/>
    <x v="3"/>
    <x v="22"/>
    <s v="Rio de Janeiro"/>
    <s v="Monitor 20 pol"/>
    <n v="1200"/>
    <n v="1"/>
    <n v="1200"/>
    <n v="360"/>
    <n v="0.3"/>
  </r>
  <r>
    <x v="3"/>
    <x v="1"/>
    <x v="31"/>
    <x v="3"/>
    <x v="22"/>
    <s v="Rio de Janeiro"/>
    <s v="Teclado Gamer"/>
    <n v="500"/>
    <n v="3"/>
    <n v="1500"/>
    <n v="375"/>
    <n v="0.25"/>
  </r>
  <r>
    <x v="0"/>
    <x v="1"/>
    <x v="31"/>
    <x v="3"/>
    <x v="21"/>
    <s v="Vitória"/>
    <s v="Notebook 17"/>
    <n v="4500"/>
    <n v="1"/>
    <n v="4500"/>
    <n v="1125"/>
    <n v="0.25"/>
  </r>
  <r>
    <x v="0"/>
    <x v="1"/>
    <x v="32"/>
    <x v="3"/>
    <x v="22"/>
    <s v="Rio de Janeiro"/>
    <s v="Notebook 15"/>
    <n v="3200"/>
    <n v="2"/>
    <n v="6400"/>
    <n v="1280"/>
    <n v="0.2"/>
  </r>
  <r>
    <x v="0"/>
    <x v="1"/>
    <x v="32"/>
    <x v="3"/>
    <x v="22"/>
    <s v="Rio de Janeiro"/>
    <s v="Monitor 24 pol"/>
    <n v="1500"/>
    <n v="8"/>
    <n v="12000"/>
    <n v="4800"/>
    <n v="0.4"/>
  </r>
  <r>
    <x v="3"/>
    <x v="0"/>
    <x v="32"/>
    <x v="3"/>
    <x v="22"/>
    <s v="Rio de Janeiro"/>
    <s v="Desktop Ultra"/>
    <n v="8902"/>
    <n v="5"/>
    <n v="44510"/>
    <n v="15578.499999999998"/>
    <n v="0.35"/>
  </r>
  <r>
    <x v="0"/>
    <x v="1"/>
    <x v="33"/>
    <x v="3"/>
    <x v="22"/>
    <s v="Rio de Janeiro"/>
    <s v="Monitor 24 pol"/>
    <n v="1500"/>
    <n v="1"/>
    <n v="1500"/>
    <n v="600"/>
    <n v="0.4"/>
  </r>
  <r>
    <x v="0"/>
    <x v="1"/>
    <x v="33"/>
    <x v="3"/>
    <x v="22"/>
    <s v="Rio de Janeiro"/>
    <s v="Notebook 20"/>
    <n v="5300"/>
    <n v="5"/>
    <n v="26500"/>
    <n v="7950"/>
    <n v="0.3"/>
  </r>
  <r>
    <x v="0"/>
    <x v="1"/>
    <x v="33"/>
    <x v="3"/>
    <x v="22"/>
    <s v="Rio de Janeiro"/>
    <s v="Desktop Pro"/>
    <n v="5340"/>
    <n v="11"/>
    <n v="58740"/>
    <n v="17622"/>
    <n v="0.3"/>
  </r>
  <r>
    <x v="0"/>
    <x v="1"/>
    <x v="34"/>
    <x v="3"/>
    <x v="22"/>
    <s v="Rio de Janeiro"/>
    <s v="Notebook 20"/>
    <n v="5300"/>
    <n v="1"/>
    <n v="5300"/>
    <n v="1590"/>
    <n v="0.3"/>
  </r>
  <r>
    <x v="2"/>
    <x v="1"/>
    <x v="34"/>
    <x v="3"/>
    <x v="22"/>
    <s v="Rio de Janeiro"/>
    <s v="Notebook 17"/>
    <n v="4500"/>
    <n v="5"/>
    <n v="22500"/>
    <n v="5625"/>
    <n v="0.25"/>
  </r>
  <r>
    <x v="0"/>
    <x v="0"/>
    <x v="34"/>
    <x v="3"/>
    <x v="22"/>
    <s v="Rio de Janeiro"/>
    <s v="Desktop Ultra"/>
    <n v="8902"/>
    <n v="3"/>
    <n v="26706"/>
    <n v="9347.0999999999985"/>
    <n v="0.35"/>
  </r>
  <r>
    <x v="2"/>
    <x v="1"/>
    <x v="35"/>
    <x v="3"/>
    <x v="22"/>
    <s v="Rio de Janeiro"/>
    <s v="Notebook 15"/>
    <n v="3200"/>
    <n v="9"/>
    <n v="28800"/>
    <n v="5760"/>
    <n v="0.2"/>
  </r>
  <r>
    <x v="0"/>
    <x v="1"/>
    <x v="35"/>
    <x v="3"/>
    <x v="22"/>
    <s v="Rio de Janeiro"/>
    <s v="Desktop Pro"/>
    <n v="5340"/>
    <n v="8"/>
    <n v="42720"/>
    <n v="12816"/>
    <n v="0.3"/>
  </r>
  <r>
    <x v="3"/>
    <x v="1"/>
    <x v="35"/>
    <x v="3"/>
    <x v="22"/>
    <s v="Rio de Janeiro"/>
    <s v="Desktop Ultra"/>
    <n v="8902"/>
    <n v="9"/>
    <n v="80118"/>
    <n v="28041.3"/>
    <n v="0.35"/>
  </r>
  <r>
    <x v="0"/>
    <x v="1"/>
    <x v="36"/>
    <x v="3"/>
    <x v="22"/>
    <s v="Rio de Janeiro"/>
    <s v="Desktop Basic"/>
    <n v="4600"/>
    <n v="1"/>
    <n v="4600"/>
    <n v="1150"/>
    <n v="0.25"/>
  </r>
  <r>
    <x v="3"/>
    <x v="0"/>
    <x v="36"/>
    <x v="3"/>
    <x v="22"/>
    <s v="Rio de Janeiro"/>
    <s v="Monitor 24 pol"/>
    <n v="1500"/>
    <n v="6"/>
    <n v="9000"/>
    <n v="3600"/>
    <n v="0.4"/>
  </r>
  <r>
    <x v="0"/>
    <x v="1"/>
    <x v="36"/>
    <x v="3"/>
    <x v="22"/>
    <s v="Rio de Janeiro"/>
    <s v="Notebook 17"/>
    <n v="4500"/>
    <n v="7"/>
    <n v="31500"/>
    <n v="7875"/>
    <n v="0.25"/>
  </r>
  <r>
    <x v="2"/>
    <x v="1"/>
    <x v="37"/>
    <x v="3"/>
    <x v="22"/>
    <s v="Rio de Janeiro"/>
    <s v="Teclado"/>
    <n v="300"/>
    <n v="3"/>
    <n v="900"/>
    <n v="135"/>
    <n v="0.15"/>
  </r>
  <r>
    <x v="2"/>
    <x v="0"/>
    <x v="37"/>
    <x v="3"/>
    <x v="22"/>
    <s v="Rio de Janeiro"/>
    <s v="Desktop Pro"/>
    <n v="5340"/>
    <n v="5"/>
    <n v="26700"/>
    <n v="8010"/>
    <n v="0.3"/>
  </r>
  <r>
    <x v="1"/>
    <x v="1"/>
    <x v="37"/>
    <x v="3"/>
    <x v="21"/>
    <s v="Vitória"/>
    <s v="Notebook 17"/>
    <n v="4500"/>
    <n v="11"/>
    <n v="49500"/>
    <n v="12375"/>
    <n v="0.25"/>
  </r>
  <r>
    <x v="3"/>
    <x v="1"/>
    <x v="38"/>
    <x v="3"/>
    <x v="22"/>
    <s v="Rio de Janeiro"/>
    <s v="Teclado Gamer"/>
    <n v="500"/>
    <n v="5"/>
    <n v="2500"/>
    <n v="625"/>
    <n v="0.25"/>
  </r>
  <r>
    <x v="0"/>
    <x v="0"/>
    <x v="38"/>
    <x v="3"/>
    <x v="22"/>
    <s v="Rio de Janeiro"/>
    <s v="TV Ultra"/>
    <n v="5130"/>
    <n v="4"/>
    <n v="20520"/>
    <n v="8208"/>
    <n v="0.4"/>
  </r>
  <r>
    <x v="0"/>
    <x v="1"/>
    <x v="38"/>
    <x v="3"/>
    <x v="22"/>
    <s v="Rio de Janeiro"/>
    <s v="Desktop Ultra"/>
    <n v="8902"/>
    <n v="8"/>
    <n v="71216"/>
    <n v="24925.599999999999"/>
    <n v="0.35"/>
  </r>
  <r>
    <x v="3"/>
    <x v="1"/>
    <x v="39"/>
    <x v="3"/>
    <x v="22"/>
    <s v="Rio de Janeiro"/>
    <s v="Monitor 20 pol"/>
    <n v="1200"/>
    <n v="7"/>
    <n v="8400"/>
    <n v="2520"/>
    <n v="0.3"/>
  </r>
  <r>
    <x v="1"/>
    <x v="1"/>
    <x v="39"/>
    <x v="3"/>
    <x v="22"/>
    <s v="Rio de Janeiro"/>
    <s v="Notebook 15"/>
    <n v="3200"/>
    <n v="12"/>
    <n v="38400"/>
    <n v="7680"/>
    <n v="0.2"/>
  </r>
  <r>
    <x v="0"/>
    <x v="1"/>
    <x v="39"/>
    <x v="3"/>
    <x v="22"/>
    <s v="Rio de Janeiro"/>
    <s v="Desktop Pro"/>
    <n v="5340"/>
    <n v="11"/>
    <n v="58740"/>
    <n v="17622"/>
    <n v="0.3"/>
  </r>
  <r>
    <x v="3"/>
    <x v="1"/>
    <x v="40"/>
    <x v="3"/>
    <x v="22"/>
    <s v="Rio de Janeiro"/>
    <s v="Teclado Gamer"/>
    <n v="500"/>
    <n v="5"/>
    <n v="2500"/>
    <n v="625"/>
    <n v="0.25"/>
  </r>
  <r>
    <x v="4"/>
    <x v="1"/>
    <x v="40"/>
    <x v="3"/>
    <x v="22"/>
    <s v="Rio de Janeiro"/>
    <s v="Notebook 15"/>
    <n v="3200"/>
    <n v="2"/>
    <n v="6400"/>
    <n v="1280"/>
    <n v="0.2"/>
  </r>
  <r>
    <x v="0"/>
    <x v="1"/>
    <x v="40"/>
    <x v="3"/>
    <x v="22"/>
    <s v="Rio de Janeiro"/>
    <s v="Desktop Pro"/>
    <n v="5340"/>
    <n v="6"/>
    <n v="32040"/>
    <n v="9612"/>
    <n v="0.3"/>
  </r>
  <r>
    <x v="0"/>
    <x v="1"/>
    <x v="41"/>
    <x v="3"/>
    <x v="22"/>
    <s v="Rio de Janeiro"/>
    <s v="Teclado"/>
    <n v="300"/>
    <n v="6"/>
    <n v="1800"/>
    <n v="270"/>
    <n v="0.15"/>
  </r>
  <r>
    <x v="0"/>
    <x v="1"/>
    <x v="41"/>
    <x v="3"/>
    <x v="22"/>
    <s v="Rio de Janeiro"/>
    <s v="TV Ultra"/>
    <n v="5130"/>
    <n v="1"/>
    <n v="5130"/>
    <n v="2052"/>
    <n v="0.4"/>
  </r>
  <r>
    <x v="1"/>
    <x v="1"/>
    <x v="41"/>
    <x v="3"/>
    <x v="22"/>
    <s v="Rio de Janeiro"/>
    <s v="Notebook 15"/>
    <n v="3200"/>
    <n v="4"/>
    <n v="12800"/>
    <n v="2560"/>
    <n v="0.2"/>
  </r>
  <r>
    <x v="0"/>
    <x v="1"/>
    <x v="42"/>
    <x v="3"/>
    <x v="22"/>
    <s v="Rio de Janeiro"/>
    <s v="TV Ultra"/>
    <n v="5130"/>
    <n v="4"/>
    <n v="20520"/>
    <n v="8208"/>
    <n v="0.4"/>
  </r>
  <r>
    <x v="0"/>
    <x v="0"/>
    <x v="42"/>
    <x v="3"/>
    <x v="22"/>
    <s v="Rio de Janeiro"/>
    <s v="Desktop Basic"/>
    <n v="4600"/>
    <n v="7"/>
    <n v="32200"/>
    <n v="8050"/>
    <n v="0.25"/>
  </r>
  <r>
    <x v="0"/>
    <x v="0"/>
    <x v="42"/>
    <x v="3"/>
    <x v="22"/>
    <s v="Rio de Janeiro"/>
    <s v="Desktop Basic"/>
    <n v="4600"/>
    <n v="7"/>
    <n v="32200"/>
    <n v="8050"/>
    <n v="0.25"/>
  </r>
  <r>
    <x v="4"/>
    <x v="0"/>
    <x v="43"/>
    <x v="3"/>
    <x v="22"/>
    <s v="Rio de Janeiro"/>
    <s v="Teclado"/>
    <n v="300"/>
    <n v="8"/>
    <n v="2400"/>
    <n v="360"/>
    <n v="0.15"/>
  </r>
  <r>
    <x v="2"/>
    <x v="1"/>
    <x v="43"/>
    <x v="3"/>
    <x v="22"/>
    <s v="Rio de Janeiro"/>
    <s v="Desktop Basic"/>
    <n v="4600"/>
    <n v="2"/>
    <n v="9200"/>
    <n v="2300"/>
    <n v="0.25"/>
  </r>
  <r>
    <x v="0"/>
    <x v="1"/>
    <x v="43"/>
    <x v="3"/>
    <x v="22"/>
    <s v="Rio de Janeiro"/>
    <s v="Monitor 24 pol"/>
    <n v="1500"/>
    <n v="9"/>
    <n v="13500"/>
    <n v="5400"/>
    <n v="0.4"/>
  </r>
  <r>
    <x v="0"/>
    <x v="0"/>
    <x v="44"/>
    <x v="3"/>
    <x v="22"/>
    <s v="Rio de Janeiro"/>
    <s v="Desktop Basic"/>
    <n v="4600"/>
    <n v="4"/>
    <n v="18400"/>
    <n v="4600"/>
    <n v="0.25"/>
  </r>
  <r>
    <x v="2"/>
    <x v="1"/>
    <x v="44"/>
    <x v="3"/>
    <x v="22"/>
    <s v="Rio de Janeiro"/>
    <s v="Notebook 15"/>
    <n v="3200"/>
    <n v="8"/>
    <n v="25600"/>
    <n v="5120"/>
    <n v="0.2"/>
  </r>
  <r>
    <x v="0"/>
    <x v="1"/>
    <x v="44"/>
    <x v="3"/>
    <x v="22"/>
    <s v="Rio de Janeiro"/>
    <s v="Desktop Ultra"/>
    <n v="8902"/>
    <n v="4"/>
    <n v="35608"/>
    <n v="12462.8"/>
    <n v="0.35"/>
  </r>
  <r>
    <x v="3"/>
    <x v="0"/>
    <x v="45"/>
    <x v="3"/>
    <x v="22"/>
    <s v="Rio de Janeiro"/>
    <s v="Teclado"/>
    <n v="300"/>
    <n v="7"/>
    <n v="2100"/>
    <n v="315"/>
    <n v="0.15"/>
  </r>
  <r>
    <x v="0"/>
    <x v="1"/>
    <x v="45"/>
    <x v="3"/>
    <x v="22"/>
    <s v="Rio de Janeiro"/>
    <s v="Monitor 24 pol"/>
    <n v="1500"/>
    <n v="6"/>
    <n v="9000"/>
    <n v="3600"/>
    <n v="0.4"/>
  </r>
  <r>
    <x v="1"/>
    <x v="1"/>
    <x v="45"/>
    <x v="3"/>
    <x v="22"/>
    <s v="Rio de Janeiro"/>
    <s v="Notebook 17"/>
    <n v="4500"/>
    <n v="4"/>
    <n v="18000"/>
    <n v="4500"/>
    <n v="0.25"/>
  </r>
  <r>
    <x v="1"/>
    <x v="1"/>
    <x v="46"/>
    <x v="3"/>
    <x v="22"/>
    <s v="Rio de Janeiro"/>
    <s v="Teclado Gamer"/>
    <n v="500"/>
    <n v="7"/>
    <n v="3500"/>
    <n v="875"/>
    <n v="0.25"/>
  </r>
  <r>
    <x v="4"/>
    <x v="1"/>
    <x v="46"/>
    <x v="3"/>
    <x v="22"/>
    <s v="Rio de Janeiro"/>
    <s v="Monitor 24 pol"/>
    <n v="1500"/>
    <n v="11"/>
    <n v="16500"/>
    <n v="6600"/>
    <n v="0.4"/>
  </r>
  <r>
    <x v="2"/>
    <x v="1"/>
    <x v="46"/>
    <x v="3"/>
    <x v="22"/>
    <s v="Rio de Janeiro"/>
    <s v="Notebook 20"/>
    <n v="5300"/>
    <n v="4"/>
    <n v="21200"/>
    <n v="6360"/>
    <n v="0.3"/>
  </r>
  <r>
    <x v="0"/>
    <x v="1"/>
    <x v="47"/>
    <x v="3"/>
    <x v="22"/>
    <s v="Rio de Janeiro"/>
    <s v="Teclado"/>
    <n v="300"/>
    <n v="5"/>
    <n v="1500"/>
    <n v="225"/>
    <n v="0.15"/>
  </r>
  <r>
    <x v="0"/>
    <x v="1"/>
    <x v="47"/>
    <x v="3"/>
    <x v="22"/>
    <s v="Rio de Janeiro"/>
    <s v="TV LED HD"/>
    <n v="3400"/>
    <n v="6"/>
    <n v="20400"/>
    <n v="7140"/>
    <n v="0.35"/>
  </r>
  <r>
    <x v="3"/>
    <x v="0"/>
    <x v="47"/>
    <x v="3"/>
    <x v="22"/>
    <s v="Rio de Janeiro"/>
    <s v="Notebook 17"/>
    <n v="4500"/>
    <n v="10"/>
    <n v="45000"/>
    <n v="11250"/>
    <n v="0.25"/>
  </r>
  <r>
    <x v="2"/>
    <x v="1"/>
    <x v="48"/>
    <x v="3"/>
    <x v="22"/>
    <s v="Rio de Janeiro"/>
    <s v="Monitor 24 pol"/>
    <n v="1500"/>
    <n v="3"/>
    <n v="4500"/>
    <n v="1800"/>
    <n v="0.4"/>
  </r>
  <r>
    <x v="0"/>
    <x v="0"/>
    <x v="48"/>
    <x v="3"/>
    <x v="22"/>
    <s v="Rio de Janeiro"/>
    <s v="Desktop Basic"/>
    <n v="4600"/>
    <n v="1"/>
    <n v="4600"/>
    <n v="1150"/>
    <n v="0.25"/>
  </r>
  <r>
    <x v="0"/>
    <x v="0"/>
    <x v="48"/>
    <x v="3"/>
    <x v="22"/>
    <s v="Rio de Janeiro"/>
    <s v="TV LED HD"/>
    <n v="3400"/>
    <n v="11"/>
    <n v="37400"/>
    <n v="13090"/>
    <n v="0.35"/>
  </r>
  <r>
    <x v="1"/>
    <x v="1"/>
    <x v="49"/>
    <x v="3"/>
    <x v="22"/>
    <s v="Rio de Janeiro"/>
    <s v="Desktop Pro"/>
    <n v="5340"/>
    <n v="5"/>
    <n v="26700"/>
    <n v="8010"/>
    <n v="0.3"/>
  </r>
  <r>
    <x v="3"/>
    <x v="0"/>
    <x v="49"/>
    <x v="3"/>
    <x v="22"/>
    <s v="Rio de Janeiro"/>
    <s v="Notebook 17"/>
    <n v="4500"/>
    <n v="12"/>
    <n v="54000"/>
    <n v="13500"/>
    <n v="0.25"/>
  </r>
  <r>
    <x v="0"/>
    <x v="1"/>
    <x v="49"/>
    <x v="3"/>
    <x v="22"/>
    <s v="Rio de Janeiro"/>
    <s v="Notebook 20"/>
    <n v="5300"/>
    <n v="12"/>
    <n v="63600"/>
    <n v="19080"/>
    <n v="0.3"/>
  </r>
  <r>
    <x v="0"/>
    <x v="1"/>
    <x v="50"/>
    <x v="3"/>
    <x v="21"/>
    <s v="Vitória"/>
    <s v="Monitor 24 pol"/>
    <n v="1500"/>
    <n v="1"/>
    <n v="1500"/>
    <n v="600"/>
    <n v="0.4"/>
  </r>
  <r>
    <x v="3"/>
    <x v="0"/>
    <x v="50"/>
    <x v="3"/>
    <x v="22"/>
    <s v="Rio de Janeiro"/>
    <s v="Monitor 27 pol"/>
    <n v="1700"/>
    <n v="4"/>
    <n v="6800"/>
    <n v="3400"/>
    <n v="0.5"/>
  </r>
  <r>
    <x v="3"/>
    <x v="1"/>
    <x v="50"/>
    <x v="3"/>
    <x v="22"/>
    <s v="Rio de Janeiro"/>
    <s v="Desktop Pro"/>
    <n v="5340"/>
    <n v="12"/>
    <n v="64080"/>
    <n v="19224"/>
    <n v="0.3"/>
  </r>
  <r>
    <x v="2"/>
    <x v="0"/>
    <x v="51"/>
    <x v="3"/>
    <x v="22"/>
    <s v="Rio de Janeiro"/>
    <s v="TV Ultra"/>
    <n v="5130"/>
    <n v="9"/>
    <n v="46170"/>
    <n v="18468"/>
    <n v="0.4"/>
  </r>
  <r>
    <x v="2"/>
    <x v="1"/>
    <x v="51"/>
    <x v="3"/>
    <x v="22"/>
    <s v="Rio de Janeiro"/>
    <s v="Desktop Pro"/>
    <n v="5340"/>
    <n v="9"/>
    <n v="48060"/>
    <n v="14418"/>
    <n v="0.3"/>
  </r>
  <r>
    <x v="4"/>
    <x v="1"/>
    <x v="51"/>
    <x v="3"/>
    <x v="22"/>
    <s v="Rio de Janeiro"/>
    <s v="TV Ultra"/>
    <n v="5130"/>
    <n v="11"/>
    <n v="56430"/>
    <n v="22572"/>
    <n v="0.4"/>
  </r>
  <r>
    <x v="0"/>
    <x v="0"/>
    <x v="52"/>
    <x v="3"/>
    <x v="22"/>
    <s v="Rio de Janeiro"/>
    <s v="TV LED HD"/>
    <n v="3400"/>
    <n v="7"/>
    <n v="23800"/>
    <n v="8330"/>
    <n v="0.35"/>
  </r>
  <r>
    <x v="1"/>
    <x v="1"/>
    <x v="52"/>
    <x v="3"/>
    <x v="22"/>
    <s v="Rio de Janeiro"/>
    <s v="Notebook 20"/>
    <n v="5300"/>
    <n v="7"/>
    <n v="37100"/>
    <n v="11130"/>
    <n v="0.3"/>
  </r>
  <r>
    <x v="3"/>
    <x v="0"/>
    <x v="52"/>
    <x v="3"/>
    <x v="22"/>
    <s v="Rio de Janeiro"/>
    <s v="Notebook 17"/>
    <n v="4500"/>
    <n v="11"/>
    <n v="49500"/>
    <n v="12375"/>
    <n v="0.25"/>
  </r>
  <r>
    <x v="0"/>
    <x v="1"/>
    <x v="53"/>
    <x v="3"/>
    <x v="22"/>
    <s v="Rio de Janeiro"/>
    <s v="Monitor 24 pol"/>
    <n v="1500"/>
    <n v="6"/>
    <n v="9000"/>
    <n v="3600"/>
    <n v="0.4"/>
  </r>
  <r>
    <x v="3"/>
    <x v="1"/>
    <x v="53"/>
    <x v="3"/>
    <x v="22"/>
    <s v="Rio de Janeiro"/>
    <s v="TV LED HD"/>
    <n v="3400"/>
    <n v="10"/>
    <n v="34000"/>
    <n v="11900"/>
    <n v="0.35"/>
  </r>
  <r>
    <x v="3"/>
    <x v="1"/>
    <x v="53"/>
    <x v="3"/>
    <x v="22"/>
    <s v="Rio de Janeiro"/>
    <s v="Notebook 20"/>
    <n v="5300"/>
    <n v="7"/>
    <n v="37100"/>
    <n v="11130"/>
    <n v="0.3"/>
  </r>
  <r>
    <x v="3"/>
    <x v="1"/>
    <x v="54"/>
    <x v="3"/>
    <x v="22"/>
    <s v="Rio de Janeiro"/>
    <s v="Monitor 27 pol"/>
    <n v="1700"/>
    <n v="4"/>
    <n v="6800"/>
    <n v="3400"/>
    <n v="0.5"/>
  </r>
  <r>
    <x v="2"/>
    <x v="1"/>
    <x v="54"/>
    <x v="3"/>
    <x v="22"/>
    <s v="Rio de Janeiro"/>
    <s v="Desktop Basic"/>
    <n v="4600"/>
    <n v="2"/>
    <n v="9200"/>
    <n v="2300"/>
    <n v="0.25"/>
  </r>
  <r>
    <x v="1"/>
    <x v="1"/>
    <x v="54"/>
    <x v="3"/>
    <x v="22"/>
    <s v="Rio de Janeiro"/>
    <s v="Monitor 24 pol"/>
    <n v="1500"/>
    <n v="7"/>
    <n v="10500"/>
    <n v="4200"/>
    <n v="0.4"/>
  </r>
  <r>
    <x v="3"/>
    <x v="1"/>
    <x v="55"/>
    <x v="3"/>
    <x v="22"/>
    <s v="Rio de Janeiro"/>
    <s v="Monitor 27 pol"/>
    <n v="1700"/>
    <n v="1"/>
    <n v="1700"/>
    <n v="850"/>
    <n v="0.5"/>
  </r>
  <r>
    <x v="2"/>
    <x v="1"/>
    <x v="55"/>
    <x v="3"/>
    <x v="22"/>
    <s v="Rio de Janeiro"/>
    <s v="Notebook 20"/>
    <n v="5300"/>
    <n v="1"/>
    <n v="5300"/>
    <n v="1590"/>
    <n v="0.3"/>
  </r>
  <r>
    <x v="0"/>
    <x v="1"/>
    <x v="55"/>
    <x v="3"/>
    <x v="22"/>
    <s v="Rio de Janeiro"/>
    <s v="Teclado Gamer"/>
    <n v="500"/>
    <n v="11"/>
    <n v="5500"/>
    <n v="1375"/>
    <n v="0.25"/>
  </r>
  <r>
    <x v="0"/>
    <x v="0"/>
    <x v="56"/>
    <x v="3"/>
    <x v="22"/>
    <s v="Rio de Janeiro"/>
    <s v="Notebook 15"/>
    <n v="3200"/>
    <n v="3"/>
    <n v="9600"/>
    <n v="1920"/>
    <n v="0.2"/>
  </r>
  <r>
    <x v="3"/>
    <x v="1"/>
    <x v="56"/>
    <x v="3"/>
    <x v="22"/>
    <s v="Rio de Janeiro"/>
    <s v="Notebook 17"/>
    <n v="4500"/>
    <n v="4"/>
    <n v="18000"/>
    <n v="4500"/>
    <n v="0.25"/>
  </r>
  <r>
    <x v="3"/>
    <x v="1"/>
    <x v="56"/>
    <x v="3"/>
    <x v="22"/>
    <s v="Rio de Janeiro"/>
    <s v="Desktop Ultra"/>
    <n v="8902"/>
    <n v="7"/>
    <n v="62314"/>
    <n v="21809.899999999998"/>
    <n v="0.35"/>
  </r>
  <r>
    <x v="2"/>
    <x v="1"/>
    <x v="57"/>
    <x v="3"/>
    <x v="22"/>
    <s v="Rio de Janeiro"/>
    <s v="Desktop Basic"/>
    <n v="4600"/>
    <n v="2"/>
    <n v="9200"/>
    <n v="2300"/>
    <n v="0.25"/>
  </r>
  <r>
    <x v="0"/>
    <x v="1"/>
    <x v="57"/>
    <x v="3"/>
    <x v="22"/>
    <s v="Rio de Janeiro"/>
    <s v="Monitor 27 pol"/>
    <n v="1700"/>
    <n v="12"/>
    <n v="20400"/>
    <n v="10200"/>
    <n v="0.5"/>
  </r>
  <r>
    <x v="0"/>
    <x v="1"/>
    <x v="57"/>
    <x v="3"/>
    <x v="22"/>
    <s v="Rio de Janeiro"/>
    <s v="Desktop Basic"/>
    <n v="4600"/>
    <n v="6"/>
    <n v="27600"/>
    <n v="6900"/>
    <n v="0.25"/>
  </r>
  <r>
    <x v="0"/>
    <x v="1"/>
    <x v="58"/>
    <x v="3"/>
    <x v="22"/>
    <s v="Rio de Janeiro"/>
    <s v="Teclado"/>
    <n v="300"/>
    <n v="12"/>
    <n v="3600"/>
    <n v="540"/>
    <n v="0.15"/>
  </r>
  <r>
    <x v="0"/>
    <x v="1"/>
    <x v="58"/>
    <x v="3"/>
    <x v="22"/>
    <s v="Rio de Janeiro"/>
    <s v="Notebook 17"/>
    <n v="4500"/>
    <n v="6"/>
    <n v="27000"/>
    <n v="6750"/>
    <n v="0.25"/>
  </r>
  <r>
    <x v="1"/>
    <x v="1"/>
    <x v="58"/>
    <x v="3"/>
    <x v="22"/>
    <s v="Rio de Janeiro"/>
    <s v="TV LED HD"/>
    <n v="3400"/>
    <n v="9"/>
    <n v="30600"/>
    <n v="10710"/>
    <n v="0.35"/>
  </r>
  <r>
    <x v="0"/>
    <x v="1"/>
    <x v="59"/>
    <x v="3"/>
    <x v="22"/>
    <s v="Rio de Janeiro"/>
    <s v="TV LED HD"/>
    <n v="3400"/>
    <n v="4"/>
    <n v="13600"/>
    <n v="4760"/>
    <n v="0.35"/>
  </r>
  <r>
    <x v="0"/>
    <x v="0"/>
    <x v="59"/>
    <x v="3"/>
    <x v="22"/>
    <s v="Rio de Janeiro"/>
    <s v="Desktop Ultra"/>
    <n v="8902"/>
    <n v="2"/>
    <n v="17804"/>
    <n v="6231.4"/>
    <n v="0.35"/>
  </r>
  <r>
    <x v="4"/>
    <x v="1"/>
    <x v="59"/>
    <x v="3"/>
    <x v="22"/>
    <s v="Rio de Janeiro"/>
    <s v="Desktop Basic"/>
    <n v="4600"/>
    <n v="7"/>
    <n v="32200"/>
    <n v="8050"/>
    <n v="0.25"/>
  </r>
  <r>
    <x v="3"/>
    <x v="1"/>
    <x v="60"/>
    <x v="3"/>
    <x v="22"/>
    <s v="Rio de Janeiro"/>
    <s v="Teclado"/>
    <n v="300"/>
    <n v="10"/>
    <n v="3000"/>
    <n v="450"/>
    <n v="0.15"/>
  </r>
  <r>
    <x v="0"/>
    <x v="1"/>
    <x v="60"/>
    <x v="3"/>
    <x v="22"/>
    <s v="Rio de Janeiro"/>
    <s v="TV LED HD"/>
    <n v="3400"/>
    <n v="1"/>
    <n v="3400"/>
    <n v="1190"/>
    <n v="0.35"/>
  </r>
  <r>
    <x v="0"/>
    <x v="0"/>
    <x v="60"/>
    <x v="3"/>
    <x v="22"/>
    <s v="Rio de Janeiro"/>
    <s v="TV LED HD"/>
    <n v="3400"/>
    <n v="6"/>
    <n v="20400"/>
    <n v="7140"/>
    <n v="0.35"/>
  </r>
  <r>
    <x v="1"/>
    <x v="1"/>
    <x v="61"/>
    <x v="3"/>
    <x v="22"/>
    <s v="Rio de Janeiro"/>
    <s v="Monitor 24 pol"/>
    <n v="1500"/>
    <n v="3"/>
    <n v="4500"/>
    <n v="1800"/>
    <n v="0.4"/>
  </r>
  <r>
    <x v="3"/>
    <x v="1"/>
    <x v="61"/>
    <x v="3"/>
    <x v="22"/>
    <s v="Rio de Janeiro"/>
    <s v="Monitor 20 pol"/>
    <n v="1200"/>
    <n v="7"/>
    <n v="8400"/>
    <n v="2520"/>
    <n v="0.3"/>
  </r>
  <r>
    <x v="1"/>
    <x v="1"/>
    <x v="61"/>
    <x v="3"/>
    <x v="22"/>
    <s v="Rio de Janeiro"/>
    <s v="Desktop Basic"/>
    <n v="4600"/>
    <n v="9"/>
    <n v="41400"/>
    <n v="10350"/>
    <n v="0.25"/>
  </r>
  <r>
    <x v="3"/>
    <x v="1"/>
    <x v="62"/>
    <x v="3"/>
    <x v="22"/>
    <s v="Rio de Janeiro"/>
    <s v="Teclado Gamer"/>
    <n v="500"/>
    <n v="7"/>
    <n v="3500"/>
    <n v="875"/>
    <n v="0.25"/>
  </r>
  <r>
    <x v="1"/>
    <x v="1"/>
    <x v="62"/>
    <x v="3"/>
    <x v="22"/>
    <s v="Rio de Janeiro"/>
    <s v="Monitor 24 pol"/>
    <n v="1500"/>
    <n v="7"/>
    <n v="10500"/>
    <n v="4200"/>
    <n v="0.4"/>
  </r>
  <r>
    <x v="2"/>
    <x v="0"/>
    <x v="62"/>
    <x v="3"/>
    <x v="22"/>
    <s v="Rio de Janeiro"/>
    <s v="Desktop Basic"/>
    <n v="4600"/>
    <n v="7"/>
    <n v="32200"/>
    <n v="8050"/>
    <n v="0.25"/>
  </r>
  <r>
    <x v="0"/>
    <x v="1"/>
    <x v="63"/>
    <x v="3"/>
    <x v="22"/>
    <s v="Rio de Janeiro"/>
    <s v="Monitor 27 pol"/>
    <n v="1700"/>
    <n v="5"/>
    <n v="8500"/>
    <n v="4250"/>
    <n v="0.5"/>
  </r>
  <r>
    <x v="2"/>
    <x v="1"/>
    <x v="63"/>
    <x v="3"/>
    <x v="22"/>
    <s v="Rio de Janeiro"/>
    <s v="Desktop Pro"/>
    <n v="5340"/>
    <n v="8"/>
    <n v="42720"/>
    <n v="12816"/>
    <n v="0.3"/>
  </r>
  <r>
    <x v="0"/>
    <x v="1"/>
    <x v="63"/>
    <x v="3"/>
    <x v="22"/>
    <s v="Rio de Janeiro"/>
    <s v="Notebook 17"/>
    <n v="4500"/>
    <n v="10"/>
    <n v="45000"/>
    <n v="11250"/>
    <n v="0.25"/>
  </r>
  <r>
    <x v="2"/>
    <x v="0"/>
    <x v="64"/>
    <x v="3"/>
    <x v="22"/>
    <s v="Rio de Janeiro"/>
    <s v="Monitor 20 pol"/>
    <n v="1200"/>
    <n v="1"/>
    <n v="1200"/>
    <n v="360"/>
    <n v="0.3"/>
  </r>
  <r>
    <x v="3"/>
    <x v="1"/>
    <x v="64"/>
    <x v="3"/>
    <x v="22"/>
    <s v="Rio de Janeiro"/>
    <s v="Monitor 27 pol"/>
    <n v="1700"/>
    <n v="1"/>
    <n v="1700"/>
    <n v="850"/>
    <n v="0.5"/>
  </r>
  <r>
    <x v="3"/>
    <x v="0"/>
    <x v="64"/>
    <x v="3"/>
    <x v="22"/>
    <s v="Rio de Janeiro"/>
    <s v="Teclado Gamer"/>
    <n v="500"/>
    <n v="9"/>
    <n v="4500"/>
    <n v="1125"/>
    <n v="0.25"/>
  </r>
  <r>
    <x v="0"/>
    <x v="1"/>
    <x v="65"/>
    <x v="3"/>
    <x v="22"/>
    <s v="Rio de Janeiro"/>
    <s v="Teclado Gamer"/>
    <n v="500"/>
    <n v="6"/>
    <n v="3000"/>
    <n v="750"/>
    <n v="0.25"/>
  </r>
  <r>
    <x v="2"/>
    <x v="0"/>
    <x v="65"/>
    <x v="3"/>
    <x v="22"/>
    <s v="Rio de Janeiro"/>
    <s v="Notebook 20"/>
    <n v="5300"/>
    <n v="3"/>
    <n v="15900"/>
    <n v="4770"/>
    <n v="0.3"/>
  </r>
  <r>
    <x v="0"/>
    <x v="1"/>
    <x v="65"/>
    <x v="3"/>
    <x v="22"/>
    <s v="Rio de Janeiro"/>
    <s v="Notebook 17"/>
    <n v="4500"/>
    <n v="7"/>
    <n v="31500"/>
    <n v="7875"/>
    <n v="0.25"/>
  </r>
  <r>
    <x v="0"/>
    <x v="1"/>
    <x v="66"/>
    <x v="3"/>
    <x v="22"/>
    <s v="Rio de Janeiro"/>
    <s v="Teclado Gamer"/>
    <n v="500"/>
    <n v="1"/>
    <n v="500"/>
    <n v="125"/>
    <n v="0.25"/>
  </r>
  <r>
    <x v="4"/>
    <x v="1"/>
    <x v="66"/>
    <x v="3"/>
    <x v="22"/>
    <s v="Rio de Janeiro"/>
    <s v="Monitor 24 pol"/>
    <n v="1500"/>
    <n v="5"/>
    <n v="7500"/>
    <n v="3000"/>
    <n v="0.4"/>
  </r>
  <r>
    <x v="3"/>
    <x v="0"/>
    <x v="66"/>
    <x v="3"/>
    <x v="22"/>
    <s v="Rio de Janeiro"/>
    <s v="Desktop Ultra"/>
    <n v="8902"/>
    <n v="12"/>
    <n v="106824"/>
    <n v="37388.399999999994"/>
    <n v="0.35"/>
  </r>
  <r>
    <x v="3"/>
    <x v="1"/>
    <x v="67"/>
    <x v="3"/>
    <x v="22"/>
    <s v="Rio de Janeiro"/>
    <s v="Monitor 27 pol"/>
    <n v="1700"/>
    <n v="1"/>
    <n v="1700"/>
    <n v="850"/>
    <n v="0.5"/>
  </r>
  <r>
    <x v="3"/>
    <x v="0"/>
    <x v="67"/>
    <x v="3"/>
    <x v="22"/>
    <s v="Rio de Janeiro"/>
    <s v="TV LED HD"/>
    <n v="3400"/>
    <n v="2"/>
    <n v="6800"/>
    <n v="2380"/>
    <n v="0.35"/>
  </r>
  <r>
    <x v="0"/>
    <x v="1"/>
    <x v="67"/>
    <x v="3"/>
    <x v="22"/>
    <s v="Rio de Janeiro"/>
    <s v="Notebook 20"/>
    <n v="5300"/>
    <n v="9"/>
    <n v="47700"/>
    <n v="14310"/>
    <n v="0.3"/>
  </r>
  <r>
    <x v="3"/>
    <x v="1"/>
    <x v="68"/>
    <x v="3"/>
    <x v="22"/>
    <s v="Rio de Janeiro"/>
    <s v="Notebook 17"/>
    <n v="4500"/>
    <n v="1"/>
    <n v="4500"/>
    <n v="1125"/>
    <n v="0.25"/>
  </r>
  <r>
    <x v="1"/>
    <x v="1"/>
    <x v="68"/>
    <x v="3"/>
    <x v="22"/>
    <s v="Rio de Janeiro"/>
    <s v="Monitor 20 pol"/>
    <n v="1200"/>
    <n v="4"/>
    <n v="4800"/>
    <n v="1440"/>
    <n v="0.3"/>
  </r>
  <r>
    <x v="3"/>
    <x v="1"/>
    <x v="68"/>
    <x v="3"/>
    <x v="22"/>
    <s v="Rio de Janeiro"/>
    <s v="Monitor 24 pol"/>
    <n v="1500"/>
    <n v="7"/>
    <n v="10500"/>
    <n v="4200"/>
    <n v="0.4"/>
  </r>
  <r>
    <x v="0"/>
    <x v="0"/>
    <x v="69"/>
    <x v="3"/>
    <x v="22"/>
    <s v="Rio de Janeiro"/>
    <s v="Teclado"/>
    <n v="300"/>
    <n v="12"/>
    <n v="3600"/>
    <n v="540"/>
    <n v="0.15"/>
  </r>
  <r>
    <x v="4"/>
    <x v="1"/>
    <x v="69"/>
    <x v="3"/>
    <x v="22"/>
    <s v="Rio de Janeiro"/>
    <s v="Monitor 27 pol"/>
    <n v="1700"/>
    <n v="12"/>
    <n v="20400"/>
    <n v="10200"/>
    <n v="0.5"/>
  </r>
  <r>
    <x v="3"/>
    <x v="1"/>
    <x v="69"/>
    <x v="3"/>
    <x v="22"/>
    <s v="Rio de Janeiro"/>
    <s v="Desktop Pro"/>
    <n v="5340"/>
    <n v="4"/>
    <n v="21360"/>
    <n v="6408"/>
    <n v="0.3"/>
  </r>
  <r>
    <x v="4"/>
    <x v="1"/>
    <x v="70"/>
    <x v="3"/>
    <x v="22"/>
    <s v="Rio de Janeiro"/>
    <s v="Monitor 27 pol"/>
    <n v="1700"/>
    <n v="11"/>
    <n v="18700"/>
    <n v="9350"/>
    <n v="0.5"/>
  </r>
  <r>
    <x v="3"/>
    <x v="0"/>
    <x v="70"/>
    <x v="3"/>
    <x v="22"/>
    <s v="Rio de Janeiro"/>
    <s v="Desktop Pro"/>
    <n v="5340"/>
    <n v="4"/>
    <n v="21360"/>
    <n v="6408"/>
    <n v="0.3"/>
  </r>
  <r>
    <x v="3"/>
    <x v="1"/>
    <x v="70"/>
    <x v="3"/>
    <x v="22"/>
    <s v="Rio de Janeiro"/>
    <s v="TV LED HD"/>
    <n v="3400"/>
    <n v="9"/>
    <n v="30600"/>
    <n v="10710"/>
    <n v="0.35"/>
  </r>
  <r>
    <x v="1"/>
    <x v="1"/>
    <x v="71"/>
    <x v="3"/>
    <x v="22"/>
    <s v="Rio de Janeiro"/>
    <s v="Desktop Basic"/>
    <n v="4600"/>
    <n v="2"/>
    <n v="9200"/>
    <n v="2300"/>
    <n v="0.25"/>
  </r>
  <r>
    <x v="1"/>
    <x v="1"/>
    <x v="71"/>
    <x v="3"/>
    <x v="22"/>
    <s v="Rio de Janeiro"/>
    <s v="Desktop Pro"/>
    <n v="5340"/>
    <n v="5"/>
    <n v="26700"/>
    <n v="8010"/>
    <n v="0.3"/>
  </r>
  <r>
    <x v="4"/>
    <x v="0"/>
    <x v="71"/>
    <x v="3"/>
    <x v="22"/>
    <s v="Rio de Janeiro"/>
    <s v="TV Ultra"/>
    <n v="5130"/>
    <n v="12"/>
    <n v="61560"/>
    <n v="24624"/>
    <n v="0.4"/>
  </r>
  <r>
    <x v="0"/>
    <x v="1"/>
    <x v="72"/>
    <x v="3"/>
    <x v="22"/>
    <s v="Rio de Janeiro"/>
    <s v="Monitor 24 pol"/>
    <n v="1500"/>
    <n v="2"/>
    <n v="3000"/>
    <n v="1200"/>
    <n v="0.4"/>
  </r>
  <r>
    <x v="0"/>
    <x v="0"/>
    <x v="72"/>
    <x v="3"/>
    <x v="22"/>
    <s v="Rio de Janeiro"/>
    <s v="Monitor 27 pol"/>
    <n v="1700"/>
    <n v="5"/>
    <n v="8500"/>
    <n v="4250"/>
    <n v="0.5"/>
  </r>
  <r>
    <x v="0"/>
    <x v="0"/>
    <x v="72"/>
    <x v="3"/>
    <x v="22"/>
    <s v="Rio de Janeiro"/>
    <s v="Monitor 27 pol"/>
    <n v="1700"/>
    <n v="10"/>
    <n v="17000"/>
    <n v="8500"/>
    <n v="0.5"/>
  </r>
  <r>
    <x v="3"/>
    <x v="1"/>
    <x v="73"/>
    <x v="3"/>
    <x v="22"/>
    <s v="Rio de Janeiro"/>
    <s v="Monitor 20 pol"/>
    <n v="1200"/>
    <n v="4"/>
    <n v="4800"/>
    <n v="1440"/>
    <n v="0.3"/>
  </r>
  <r>
    <x v="0"/>
    <x v="1"/>
    <x v="73"/>
    <x v="3"/>
    <x v="22"/>
    <s v="Rio de Janeiro"/>
    <s v="Desktop Basic"/>
    <n v="4600"/>
    <n v="3"/>
    <n v="13800"/>
    <n v="3450"/>
    <n v="0.25"/>
  </r>
  <r>
    <x v="3"/>
    <x v="0"/>
    <x v="73"/>
    <x v="3"/>
    <x v="22"/>
    <s v="Rio de Janeiro"/>
    <s v="Monitor 24 pol"/>
    <n v="1500"/>
    <n v="10"/>
    <n v="15000"/>
    <n v="6000"/>
    <n v="0.4"/>
  </r>
  <r>
    <x v="2"/>
    <x v="0"/>
    <x v="74"/>
    <x v="3"/>
    <x v="22"/>
    <s v="Rio de Janeiro"/>
    <s v="Monitor 27 pol"/>
    <n v="1700"/>
    <n v="12"/>
    <n v="20400"/>
    <n v="10200"/>
    <n v="0.5"/>
  </r>
  <r>
    <x v="3"/>
    <x v="1"/>
    <x v="74"/>
    <x v="3"/>
    <x v="22"/>
    <s v="Rio de Janeiro"/>
    <s v="TV LED HD"/>
    <n v="3400"/>
    <n v="9"/>
    <n v="30600"/>
    <n v="10710"/>
    <n v="0.35"/>
  </r>
  <r>
    <x v="3"/>
    <x v="0"/>
    <x v="74"/>
    <x v="3"/>
    <x v="22"/>
    <s v="Rio de Janeiro"/>
    <s v="TV LED HD"/>
    <n v="3400"/>
    <n v="10"/>
    <n v="34000"/>
    <n v="11900"/>
    <n v="0.35"/>
  </r>
  <r>
    <x v="3"/>
    <x v="0"/>
    <x v="75"/>
    <x v="3"/>
    <x v="22"/>
    <s v="Rio de Janeiro"/>
    <s v="Teclado Gamer"/>
    <n v="500"/>
    <n v="7"/>
    <n v="3500"/>
    <n v="875"/>
    <n v="0.25"/>
  </r>
  <r>
    <x v="0"/>
    <x v="1"/>
    <x v="75"/>
    <x v="3"/>
    <x v="22"/>
    <s v="Rio de Janeiro"/>
    <s v="Monitor 27 pol"/>
    <n v="1700"/>
    <n v="5"/>
    <n v="8500"/>
    <n v="4250"/>
    <n v="0.5"/>
  </r>
  <r>
    <x v="0"/>
    <x v="1"/>
    <x v="75"/>
    <x v="3"/>
    <x v="22"/>
    <s v="Rio de Janeiro"/>
    <s v="Desktop Pro"/>
    <n v="5340"/>
    <n v="13"/>
    <n v="69420"/>
    <n v="20826"/>
    <n v="0.3"/>
  </r>
  <r>
    <x v="0"/>
    <x v="0"/>
    <x v="76"/>
    <x v="3"/>
    <x v="22"/>
    <s v="Rio de Janeiro"/>
    <s v="Monitor 27 pol"/>
    <n v="1700"/>
    <n v="3"/>
    <n v="5100"/>
    <n v="2550"/>
    <n v="0.5"/>
  </r>
  <r>
    <x v="3"/>
    <x v="1"/>
    <x v="76"/>
    <x v="3"/>
    <x v="22"/>
    <s v="Rio de Janeiro"/>
    <s v="Monitor 20 pol"/>
    <n v="1200"/>
    <n v="7"/>
    <n v="8400"/>
    <n v="2520"/>
    <n v="0.3"/>
  </r>
  <r>
    <x v="0"/>
    <x v="1"/>
    <x v="76"/>
    <x v="3"/>
    <x v="22"/>
    <s v="Rio de Janeiro"/>
    <s v="Desktop Basic"/>
    <n v="4600"/>
    <n v="5"/>
    <n v="23000"/>
    <n v="5750"/>
    <n v="0.25"/>
  </r>
  <r>
    <x v="3"/>
    <x v="0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Desktop Pro"/>
    <n v="5340"/>
    <n v="10"/>
    <n v="53400"/>
    <n v="16020"/>
    <n v="0.3"/>
  </r>
  <r>
    <x v="0"/>
    <x v="1"/>
    <x v="77"/>
    <x v="3"/>
    <x v="22"/>
    <s v="Rio de Janeiro"/>
    <s v="Notebook 20"/>
    <n v="5300"/>
    <n v="12"/>
    <n v="63600"/>
    <n v="19080"/>
    <n v="0.3"/>
  </r>
  <r>
    <x v="0"/>
    <x v="1"/>
    <x v="78"/>
    <x v="3"/>
    <x v="22"/>
    <s v="Rio de Janeiro"/>
    <s v="Notebook 15"/>
    <n v="3200"/>
    <n v="3"/>
    <n v="9600"/>
    <n v="1920"/>
    <n v="0.2"/>
  </r>
  <r>
    <x v="3"/>
    <x v="0"/>
    <x v="78"/>
    <x v="3"/>
    <x v="22"/>
    <s v="Rio de Janeiro"/>
    <s v="Monitor 24 pol"/>
    <n v="1500"/>
    <n v="7"/>
    <n v="10500"/>
    <n v="4200"/>
    <n v="0.4"/>
  </r>
  <r>
    <x v="0"/>
    <x v="0"/>
    <x v="78"/>
    <x v="3"/>
    <x v="22"/>
    <s v="Rio de Janeiro"/>
    <s v="Notebook 20"/>
    <n v="5300"/>
    <n v="5"/>
    <n v="26500"/>
    <n v="7950"/>
    <n v="0.3"/>
  </r>
  <r>
    <x v="4"/>
    <x v="1"/>
    <x v="79"/>
    <x v="3"/>
    <x v="22"/>
    <s v="Rio de Janeiro"/>
    <s v="TV Ultra"/>
    <n v="5130"/>
    <n v="3"/>
    <n v="15390"/>
    <n v="6156"/>
    <n v="0.4"/>
  </r>
  <r>
    <x v="3"/>
    <x v="1"/>
    <x v="79"/>
    <x v="3"/>
    <x v="22"/>
    <s v="Rio de Janeiro"/>
    <s v="Notebook 17"/>
    <n v="4500"/>
    <n v="4"/>
    <n v="18000"/>
    <n v="4500"/>
    <n v="0.25"/>
  </r>
  <r>
    <x v="0"/>
    <x v="1"/>
    <x v="79"/>
    <x v="3"/>
    <x v="22"/>
    <s v="Rio de Janeiro"/>
    <s v="Desktop Pro"/>
    <n v="5340"/>
    <n v="7"/>
    <n v="37380"/>
    <n v="11214"/>
    <n v="0.3"/>
  </r>
  <r>
    <x v="2"/>
    <x v="1"/>
    <x v="80"/>
    <x v="3"/>
    <x v="22"/>
    <s v="Rio de Janeiro"/>
    <s v="TV LED HD"/>
    <n v="3400"/>
    <n v="1"/>
    <n v="3400"/>
    <n v="1190"/>
    <n v="0.35"/>
  </r>
  <r>
    <x v="0"/>
    <x v="1"/>
    <x v="80"/>
    <x v="3"/>
    <x v="22"/>
    <s v="Rio de Janeiro"/>
    <s v="Notebook 17"/>
    <n v="4500"/>
    <n v="9"/>
    <n v="40500"/>
    <n v="10125"/>
    <n v="0.25"/>
  </r>
  <r>
    <x v="4"/>
    <x v="1"/>
    <x v="80"/>
    <x v="3"/>
    <x v="22"/>
    <s v="Rio de Janeiro"/>
    <s v="Notebook 20"/>
    <n v="5300"/>
    <n v="12"/>
    <n v="63600"/>
    <n v="19080"/>
    <n v="0.3"/>
  </r>
  <r>
    <x v="0"/>
    <x v="1"/>
    <x v="81"/>
    <x v="3"/>
    <x v="22"/>
    <s v="Rio de Janeiro"/>
    <s v="Monitor 27 pol"/>
    <n v="1700"/>
    <n v="5"/>
    <n v="8500"/>
    <n v="4250"/>
    <n v="0.5"/>
  </r>
  <r>
    <x v="3"/>
    <x v="1"/>
    <x v="81"/>
    <x v="3"/>
    <x v="22"/>
    <s v="Rio de Janeiro"/>
    <s v="Notebook 15"/>
    <n v="3200"/>
    <n v="10"/>
    <n v="32000"/>
    <n v="6400"/>
    <n v="0.2"/>
  </r>
  <r>
    <x v="0"/>
    <x v="0"/>
    <x v="81"/>
    <x v="3"/>
    <x v="22"/>
    <s v="Rio de Janeiro"/>
    <s v="TV LED HD"/>
    <n v="3400"/>
    <n v="12"/>
    <n v="40800"/>
    <n v="14280"/>
    <n v="0.35"/>
  </r>
  <r>
    <x v="0"/>
    <x v="1"/>
    <x v="82"/>
    <x v="3"/>
    <x v="22"/>
    <s v="Rio de Janeiro"/>
    <s v="Monitor 27 pol"/>
    <n v="1700"/>
    <n v="8"/>
    <n v="13600"/>
    <n v="6800"/>
    <n v="0.5"/>
  </r>
  <r>
    <x v="0"/>
    <x v="1"/>
    <x v="82"/>
    <x v="3"/>
    <x v="22"/>
    <s v="Rio de Janeiro"/>
    <s v="TV LED HD"/>
    <n v="3400"/>
    <n v="5"/>
    <n v="17000"/>
    <n v="5950"/>
    <n v="0.35"/>
  </r>
  <r>
    <x v="0"/>
    <x v="0"/>
    <x v="82"/>
    <x v="3"/>
    <x v="22"/>
    <s v="Rio de Janeiro"/>
    <s v="Desktop Basic"/>
    <n v="4600"/>
    <n v="4"/>
    <n v="18400"/>
    <n v="4600"/>
    <n v="0.25"/>
  </r>
  <r>
    <x v="3"/>
    <x v="0"/>
    <x v="83"/>
    <x v="3"/>
    <x v="22"/>
    <s v="Rio de Janeiro"/>
    <s v="Monitor 24 pol"/>
    <n v="1500"/>
    <n v="7"/>
    <n v="10500"/>
    <n v="4200"/>
    <n v="0.4"/>
  </r>
  <r>
    <x v="1"/>
    <x v="1"/>
    <x v="83"/>
    <x v="3"/>
    <x v="22"/>
    <s v="Rio de Janeiro"/>
    <s v="Notebook 15"/>
    <n v="3200"/>
    <n v="4"/>
    <n v="12800"/>
    <n v="2560"/>
    <n v="0.2"/>
  </r>
  <r>
    <x v="0"/>
    <x v="1"/>
    <x v="83"/>
    <x v="3"/>
    <x v="22"/>
    <s v="Rio de Janeiro"/>
    <s v="Desktop Pro"/>
    <n v="5340"/>
    <n v="3"/>
    <n v="16020"/>
    <n v="4806"/>
    <n v="0.3"/>
  </r>
  <r>
    <x v="3"/>
    <x v="1"/>
    <x v="84"/>
    <x v="3"/>
    <x v="22"/>
    <s v="Rio de Janeiro"/>
    <s v="Monitor 24 pol"/>
    <n v="1500"/>
    <n v="7"/>
    <n v="10500"/>
    <n v="4200"/>
    <n v="0.4"/>
  </r>
  <r>
    <x v="4"/>
    <x v="1"/>
    <x v="84"/>
    <x v="3"/>
    <x v="22"/>
    <s v="Rio de Janeiro"/>
    <s v="Monitor 27 pol"/>
    <n v="1700"/>
    <n v="15"/>
    <n v="25500"/>
    <n v="12750"/>
    <n v="0.5"/>
  </r>
  <r>
    <x v="4"/>
    <x v="0"/>
    <x v="84"/>
    <x v="3"/>
    <x v="22"/>
    <s v="Rio de Janeiro"/>
    <s v="TV Ultra"/>
    <n v="5130"/>
    <n v="12"/>
    <n v="61560"/>
    <n v="24624"/>
    <n v="0.4"/>
  </r>
  <r>
    <x v="3"/>
    <x v="0"/>
    <x v="85"/>
    <x v="3"/>
    <x v="22"/>
    <s v="Rio de Janeiro"/>
    <s v="Monitor 27 pol"/>
    <n v="1700"/>
    <n v="1"/>
    <n v="1700"/>
    <n v="850"/>
    <n v="0.5"/>
  </r>
  <r>
    <x v="3"/>
    <x v="1"/>
    <x v="85"/>
    <x v="3"/>
    <x v="22"/>
    <s v="Rio de Janeiro"/>
    <s v="Notebook 15"/>
    <n v="3200"/>
    <n v="8"/>
    <n v="25600"/>
    <n v="5120"/>
    <n v="0.2"/>
  </r>
  <r>
    <x v="4"/>
    <x v="0"/>
    <x v="85"/>
    <x v="3"/>
    <x v="22"/>
    <s v="Rio de Janeiro"/>
    <s v="Notebook 17"/>
    <n v="4500"/>
    <n v="16"/>
    <n v="72000"/>
    <n v="18000"/>
    <n v="0.25"/>
  </r>
  <r>
    <x v="3"/>
    <x v="1"/>
    <x v="0"/>
    <x v="3"/>
    <x v="23"/>
    <s v="São Paulo"/>
    <s v="TV LED HD"/>
    <n v="3400"/>
    <n v="1"/>
    <n v="3400"/>
    <n v="1190"/>
    <n v="0.35"/>
  </r>
  <r>
    <x v="0"/>
    <x v="1"/>
    <x v="0"/>
    <x v="3"/>
    <x v="23"/>
    <s v="São Paulo"/>
    <s v="Teclado Gamer"/>
    <n v="500"/>
    <n v="8"/>
    <n v="4000"/>
    <n v="1000"/>
    <n v="0.25"/>
  </r>
  <r>
    <x v="0"/>
    <x v="1"/>
    <x v="0"/>
    <x v="3"/>
    <x v="23"/>
    <s v="São Paulo"/>
    <s v="TV Ultra"/>
    <n v="5130"/>
    <n v="9"/>
    <n v="46170"/>
    <n v="18468"/>
    <n v="0.4"/>
  </r>
  <r>
    <x v="2"/>
    <x v="0"/>
    <x v="0"/>
    <x v="3"/>
    <x v="23"/>
    <s v="São Paulo"/>
    <s v="Notebook 17"/>
    <n v="4500"/>
    <n v="12"/>
    <n v="54000"/>
    <n v="13500"/>
    <n v="0.25"/>
  </r>
  <r>
    <x v="2"/>
    <x v="1"/>
    <x v="1"/>
    <x v="3"/>
    <x v="23"/>
    <s v="São Paulo"/>
    <s v="Teclado"/>
    <n v="300"/>
    <n v="10"/>
    <n v="3000"/>
    <n v="450"/>
    <n v="0.15"/>
  </r>
  <r>
    <x v="3"/>
    <x v="1"/>
    <x v="1"/>
    <x v="3"/>
    <x v="23"/>
    <s v="São Paulo"/>
    <s v="Monitor 20 pol"/>
    <n v="1200"/>
    <n v="8"/>
    <n v="9600"/>
    <n v="2880"/>
    <n v="0.3"/>
  </r>
  <r>
    <x v="1"/>
    <x v="1"/>
    <x v="1"/>
    <x v="3"/>
    <x v="23"/>
    <s v="São Paulo"/>
    <s v="TV LED HD"/>
    <n v="3400"/>
    <n v="10"/>
    <n v="34000"/>
    <n v="11900"/>
    <n v="0.35"/>
  </r>
  <r>
    <x v="1"/>
    <x v="1"/>
    <x v="1"/>
    <x v="3"/>
    <x v="23"/>
    <s v="São Paulo"/>
    <s v="Desktop Ultra"/>
    <n v="8902"/>
    <n v="12"/>
    <n v="106824"/>
    <n v="37388.399999999994"/>
    <n v="0.35"/>
  </r>
  <r>
    <x v="1"/>
    <x v="1"/>
    <x v="2"/>
    <x v="3"/>
    <x v="23"/>
    <s v="São Paulo"/>
    <s v="Notebook 17"/>
    <n v="4500"/>
    <n v="1"/>
    <n v="4500"/>
    <n v="1125"/>
    <n v="0.25"/>
  </r>
  <r>
    <x v="1"/>
    <x v="0"/>
    <x v="2"/>
    <x v="3"/>
    <x v="23"/>
    <s v="São Paulo"/>
    <s v="TV LED HD"/>
    <n v="3400"/>
    <n v="4"/>
    <n v="13600"/>
    <n v="4760"/>
    <n v="0.35"/>
  </r>
  <r>
    <x v="2"/>
    <x v="1"/>
    <x v="2"/>
    <x v="3"/>
    <x v="23"/>
    <s v="São Paulo"/>
    <s v="Desktop Pro"/>
    <n v="5340"/>
    <n v="4"/>
    <n v="21360"/>
    <n v="6408"/>
    <n v="0.3"/>
  </r>
  <r>
    <x v="1"/>
    <x v="1"/>
    <x v="2"/>
    <x v="3"/>
    <x v="23"/>
    <s v="São Paulo"/>
    <s v="Desktop Basic"/>
    <n v="4600"/>
    <n v="9"/>
    <n v="41400"/>
    <n v="10350"/>
    <n v="0.25"/>
  </r>
  <r>
    <x v="1"/>
    <x v="1"/>
    <x v="3"/>
    <x v="3"/>
    <x v="23"/>
    <s v="São Paulo"/>
    <s v="Teclado Gamer"/>
    <n v="500"/>
    <n v="3"/>
    <n v="1500"/>
    <n v="375"/>
    <n v="0.25"/>
  </r>
  <r>
    <x v="2"/>
    <x v="1"/>
    <x v="3"/>
    <x v="3"/>
    <x v="23"/>
    <s v="São Paulo"/>
    <s v="Notebook 15"/>
    <n v="3200"/>
    <n v="6"/>
    <n v="19200"/>
    <n v="3840"/>
    <n v="0.2"/>
  </r>
  <r>
    <x v="0"/>
    <x v="1"/>
    <x v="3"/>
    <x v="3"/>
    <x v="23"/>
    <s v="São Paulo"/>
    <s v="Desktop Basic"/>
    <n v="4600"/>
    <n v="7"/>
    <n v="32200"/>
    <n v="8050"/>
    <n v="0.25"/>
  </r>
  <r>
    <x v="1"/>
    <x v="1"/>
    <x v="3"/>
    <x v="3"/>
    <x v="23"/>
    <s v="São Paulo"/>
    <s v="Notebook 20"/>
    <n v="5300"/>
    <n v="10"/>
    <n v="53000"/>
    <n v="15900"/>
    <n v="0.3"/>
  </r>
  <r>
    <x v="0"/>
    <x v="1"/>
    <x v="4"/>
    <x v="3"/>
    <x v="23"/>
    <s v="São Paulo"/>
    <s v="TV Ultra"/>
    <n v="5130"/>
    <n v="3"/>
    <n v="15390"/>
    <n v="6156"/>
    <n v="0.4"/>
  </r>
  <r>
    <x v="1"/>
    <x v="1"/>
    <x v="4"/>
    <x v="3"/>
    <x v="23"/>
    <s v="São Paulo"/>
    <s v="TV LED HD"/>
    <n v="3400"/>
    <n v="5"/>
    <n v="17000"/>
    <n v="5950"/>
    <n v="0.35"/>
  </r>
  <r>
    <x v="2"/>
    <x v="0"/>
    <x v="4"/>
    <x v="3"/>
    <x v="23"/>
    <s v="São Paulo"/>
    <s v="Desktop Ultra"/>
    <n v="8902"/>
    <n v="5"/>
    <n v="44510"/>
    <n v="15578.499999999998"/>
    <n v="0.35"/>
  </r>
  <r>
    <x v="0"/>
    <x v="1"/>
    <x v="4"/>
    <x v="3"/>
    <x v="23"/>
    <s v="São Paulo"/>
    <s v="Desktop Pro"/>
    <n v="5340"/>
    <n v="9"/>
    <n v="48060"/>
    <n v="14418"/>
    <n v="0.3"/>
  </r>
  <r>
    <x v="0"/>
    <x v="1"/>
    <x v="5"/>
    <x v="3"/>
    <x v="23"/>
    <s v="São Paulo"/>
    <s v="TV Ultra"/>
    <n v="5130"/>
    <n v="3"/>
    <n v="15390"/>
    <n v="6156"/>
    <n v="0.4"/>
  </r>
  <r>
    <x v="0"/>
    <x v="1"/>
    <x v="5"/>
    <x v="3"/>
    <x v="23"/>
    <s v="São Paulo"/>
    <s v="Desktop Basic"/>
    <n v="4600"/>
    <n v="7"/>
    <n v="32200"/>
    <n v="8050"/>
    <n v="0.25"/>
  </r>
  <r>
    <x v="3"/>
    <x v="0"/>
    <x v="5"/>
    <x v="3"/>
    <x v="23"/>
    <s v="São Paulo"/>
    <s v="Desktop Pro"/>
    <n v="5340"/>
    <n v="10"/>
    <n v="53400"/>
    <n v="16020"/>
    <n v="0.3"/>
  </r>
  <r>
    <x v="0"/>
    <x v="1"/>
    <x v="5"/>
    <x v="3"/>
    <x v="23"/>
    <s v="São Paulo"/>
    <s v="Desktop Basic"/>
    <n v="4600"/>
    <n v="12"/>
    <n v="55200"/>
    <n v="13800"/>
    <n v="0.25"/>
  </r>
  <r>
    <x v="3"/>
    <x v="1"/>
    <x v="6"/>
    <x v="3"/>
    <x v="23"/>
    <s v="São Paulo"/>
    <s v="Monitor 24 pol"/>
    <n v="1500"/>
    <n v="3"/>
    <n v="4500"/>
    <n v="1800"/>
    <n v="0.4"/>
  </r>
  <r>
    <x v="3"/>
    <x v="1"/>
    <x v="6"/>
    <x v="3"/>
    <x v="23"/>
    <s v="São Paulo"/>
    <s v="Monitor 27 pol"/>
    <n v="1700"/>
    <n v="8"/>
    <n v="13600"/>
    <n v="6800"/>
    <n v="0.5"/>
  </r>
  <r>
    <x v="1"/>
    <x v="0"/>
    <x v="6"/>
    <x v="3"/>
    <x v="23"/>
    <s v="São Paulo"/>
    <s v="Notebook 15"/>
    <n v="3200"/>
    <n v="5"/>
    <n v="16000"/>
    <n v="3200"/>
    <n v="0.2"/>
  </r>
  <r>
    <x v="0"/>
    <x v="0"/>
    <x v="6"/>
    <x v="3"/>
    <x v="23"/>
    <s v="São Paulo"/>
    <s v="Desktop Basic"/>
    <n v="4600"/>
    <n v="4"/>
    <n v="18400"/>
    <n v="4600"/>
    <n v="0.25"/>
  </r>
  <r>
    <x v="3"/>
    <x v="0"/>
    <x v="7"/>
    <x v="3"/>
    <x v="23"/>
    <s v="São Paulo"/>
    <s v="Teclado Gamer"/>
    <n v="500"/>
    <n v="1"/>
    <n v="500"/>
    <n v="125"/>
    <n v="0.25"/>
  </r>
  <r>
    <x v="1"/>
    <x v="1"/>
    <x v="7"/>
    <x v="3"/>
    <x v="23"/>
    <s v="São Paulo"/>
    <s v="Teclado Gamer"/>
    <n v="500"/>
    <n v="2"/>
    <n v="1000"/>
    <n v="250"/>
    <n v="0.25"/>
  </r>
  <r>
    <x v="4"/>
    <x v="1"/>
    <x v="7"/>
    <x v="3"/>
    <x v="23"/>
    <s v="São Paulo"/>
    <s v="Desktop Ultra"/>
    <n v="8902"/>
    <n v="1"/>
    <n v="8902"/>
    <n v="3115.7"/>
    <n v="0.35"/>
  </r>
  <r>
    <x v="1"/>
    <x v="0"/>
    <x v="7"/>
    <x v="3"/>
    <x v="23"/>
    <s v="São Paulo"/>
    <s v="Monitor 24 pol"/>
    <n v="1500"/>
    <n v="10"/>
    <n v="15000"/>
    <n v="6000"/>
    <n v="0.4"/>
  </r>
  <r>
    <x v="4"/>
    <x v="1"/>
    <x v="8"/>
    <x v="3"/>
    <x v="23"/>
    <s v="São Paulo"/>
    <s v="Teclado"/>
    <n v="300"/>
    <n v="11"/>
    <n v="3300"/>
    <n v="495"/>
    <n v="0.15"/>
  </r>
  <r>
    <x v="3"/>
    <x v="0"/>
    <x v="8"/>
    <x v="3"/>
    <x v="23"/>
    <s v="São Paulo"/>
    <s v="TV LED HD"/>
    <n v="3400"/>
    <n v="6"/>
    <n v="20400"/>
    <n v="7140"/>
    <n v="0.35"/>
  </r>
  <r>
    <x v="3"/>
    <x v="1"/>
    <x v="8"/>
    <x v="3"/>
    <x v="23"/>
    <s v="São Paulo"/>
    <s v="TV Ultra"/>
    <n v="5130"/>
    <n v="6"/>
    <n v="30780"/>
    <n v="12312"/>
    <n v="0.4"/>
  </r>
  <r>
    <x v="2"/>
    <x v="1"/>
    <x v="8"/>
    <x v="3"/>
    <x v="23"/>
    <s v="São Paulo"/>
    <s v="Desktop Pro"/>
    <n v="5340"/>
    <n v="12"/>
    <n v="64080"/>
    <n v="19224"/>
    <n v="0.3"/>
  </r>
  <r>
    <x v="0"/>
    <x v="1"/>
    <x v="9"/>
    <x v="3"/>
    <x v="23"/>
    <s v="São Paulo"/>
    <s v="Monitor 20 pol"/>
    <n v="1200"/>
    <n v="2"/>
    <n v="2400"/>
    <n v="720"/>
    <n v="0.3"/>
  </r>
  <r>
    <x v="0"/>
    <x v="1"/>
    <x v="9"/>
    <x v="3"/>
    <x v="23"/>
    <s v="São Paulo"/>
    <s v="Notebook 20"/>
    <n v="5300"/>
    <n v="1"/>
    <n v="5300"/>
    <n v="1590"/>
    <n v="0.3"/>
  </r>
  <r>
    <x v="0"/>
    <x v="0"/>
    <x v="9"/>
    <x v="3"/>
    <x v="23"/>
    <s v="São Paulo"/>
    <s v="TV LED HD"/>
    <n v="3400"/>
    <n v="11"/>
    <n v="37400"/>
    <n v="13090"/>
    <n v="0.35"/>
  </r>
  <r>
    <x v="0"/>
    <x v="0"/>
    <x v="9"/>
    <x v="3"/>
    <x v="23"/>
    <s v="São Paulo"/>
    <s v="Desktop Ultra"/>
    <n v="8902"/>
    <n v="10"/>
    <n v="89020"/>
    <n v="31156.999999999996"/>
    <n v="0.35"/>
  </r>
  <r>
    <x v="0"/>
    <x v="1"/>
    <x v="10"/>
    <x v="3"/>
    <x v="23"/>
    <s v="São Paulo"/>
    <s v="Notebook 15"/>
    <n v="3200"/>
    <n v="1"/>
    <n v="3200"/>
    <n v="640"/>
    <n v="0.2"/>
  </r>
  <r>
    <x v="0"/>
    <x v="1"/>
    <x v="10"/>
    <x v="3"/>
    <x v="23"/>
    <s v="São Paulo"/>
    <s v="Desktop Basic"/>
    <n v="4600"/>
    <n v="6"/>
    <n v="27600"/>
    <n v="6900"/>
    <n v="0.25"/>
  </r>
  <r>
    <x v="4"/>
    <x v="0"/>
    <x v="10"/>
    <x v="3"/>
    <x v="23"/>
    <s v="São Paulo"/>
    <s v="TV Ultra"/>
    <n v="5130"/>
    <n v="9"/>
    <n v="46170"/>
    <n v="18468"/>
    <n v="0.4"/>
  </r>
  <r>
    <x v="3"/>
    <x v="1"/>
    <x v="10"/>
    <x v="3"/>
    <x v="23"/>
    <s v="São Paulo"/>
    <s v="Desktop Basic"/>
    <n v="4600"/>
    <n v="11"/>
    <n v="50600"/>
    <n v="12650"/>
    <n v="0.25"/>
  </r>
  <r>
    <x v="3"/>
    <x v="1"/>
    <x v="11"/>
    <x v="3"/>
    <x v="23"/>
    <s v="São Paulo"/>
    <s v="Monitor 27 pol"/>
    <n v="1700"/>
    <n v="9"/>
    <n v="15300"/>
    <n v="7650"/>
    <n v="0.5"/>
  </r>
  <r>
    <x v="0"/>
    <x v="1"/>
    <x v="11"/>
    <x v="3"/>
    <x v="23"/>
    <s v="São Paulo"/>
    <s v="Desktop Basic"/>
    <n v="4600"/>
    <n v="4"/>
    <n v="18400"/>
    <n v="4600"/>
    <n v="0.25"/>
  </r>
  <r>
    <x v="0"/>
    <x v="1"/>
    <x v="11"/>
    <x v="3"/>
    <x v="23"/>
    <s v="São Paulo"/>
    <s v="Notebook 20"/>
    <n v="5300"/>
    <n v="5"/>
    <n v="26500"/>
    <n v="7950"/>
    <n v="0.3"/>
  </r>
  <r>
    <x v="2"/>
    <x v="1"/>
    <x v="11"/>
    <x v="3"/>
    <x v="23"/>
    <s v="São Paulo"/>
    <s v="Notebook 20"/>
    <n v="5300"/>
    <n v="7"/>
    <n v="37100"/>
    <n v="11130"/>
    <n v="0.3"/>
  </r>
  <r>
    <x v="0"/>
    <x v="1"/>
    <x v="12"/>
    <x v="3"/>
    <x v="23"/>
    <s v="São Paulo"/>
    <s v="Monitor 20 pol"/>
    <n v="1200"/>
    <n v="1"/>
    <n v="1200"/>
    <n v="360"/>
    <n v="0.3"/>
  </r>
  <r>
    <x v="1"/>
    <x v="1"/>
    <x v="12"/>
    <x v="3"/>
    <x v="23"/>
    <s v="São Paulo"/>
    <s v="Monitor 27 pol"/>
    <n v="1700"/>
    <n v="6"/>
    <n v="10200"/>
    <n v="5100"/>
    <n v="0.5"/>
  </r>
  <r>
    <x v="0"/>
    <x v="1"/>
    <x v="12"/>
    <x v="3"/>
    <x v="23"/>
    <s v="São Paulo"/>
    <s v="Notebook 17"/>
    <n v="4500"/>
    <n v="3"/>
    <n v="13500"/>
    <n v="3375"/>
    <n v="0.25"/>
  </r>
  <r>
    <x v="0"/>
    <x v="0"/>
    <x v="12"/>
    <x v="3"/>
    <x v="23"/>
    <s v="São Paulo"/>
    <s v="Desktop Pro"/>
    <n v="5340"/>
    <n v="8"/>
    <n v="42720"/>
    <n v="12816"/>
    <n v="0.3"/>
  </r>
  <r>
    <x v="2"/>
    <x v="1"/>
    <x v="13"/>
    <x v="3"/>
    <x v="23"/>
    <s v="São Paulo"/>
    <s v="Monitor 27 pol"/>
    <n v="1700"/>
    <n v="1"/>
    <n v="1700"/>
    <n v="850"/>
    <n v="0.5"/>
  </r>
  <r>
    <x v="0"/>
    <x v="1"/>
    <x v="13"/>
    <x v="3"/>
    <x v="23"/>
    <s v="São Paulo"/>
    <s v="Teclado"/>
    <n v="300"/>
    <n v="9"/>
    <n v="2700"/>
    <n v="405"/>
    <n v="0.15"/>
  </r>
  <r>
    <x v="2"/>
    <x v="1"/>
    <x v="13"/>
    <x v="3"/>
    <x v="23"/>
    <s v="São Paulo"/>
    <s v="Teclado"/>
    <n v="300"/>
    <n v="11"/>
    <n v="3300"/>
    <n v="495"/>
    <n v="0.15"/>
  </r>
  <r>
    <x v="3"/>
    <x v="0"/>
    <x v="13"/>
    <x v="3"/>
    <x v="23"/>
    <s v="São Paulo"/>
    <s v="Monitor 24 pol"/>
    <n v="1500"/>
    <n v="6"/>
    <n v="9000"/>
    <n v="3600"/>
    <n v="0.4"/>
  </r>
  <r>
    <x v="3"/>
    <x v="0"/>
    <x v="14"/>
    <x v="3"/>
    <x v="23"/>
    <s v="São Paulo"/>
    <s v="Monitor 20 pol"/>
    <n v="1200"/>
    <n v="8"/>
    <n v="9600"/>
    <n v="2880"/>
    <n v="0.3"/>
  </r>
  <r>
    <x v="4"/>
    <x v="1"/>
    <x v="14"/>
    <x v="3"/>
    <x v="23"/>
    <s v="São Paulo"/>
    <s v="Monitor 24 pol"/>
    <n v="1500"/>
    <n v="7"/>
    <n v="10500"/>
    <n v="4200"/>
    <n v="0.4"/>
  </r>
  <r>
    <x v="0"/>
    <x v="1"/>
    <x v="14"/>
    <x v="3"/>
    <x v="23"/>
    <s v="São Paulo"/>
    <s v="Desktop Pro"/>
    <n v="5340"/>
    <n v="8"/>
    <n v="42720"/>
    <n v="12816"/>
    <n v="0.3"/>
  </r>
  <r>
    <x v="2"/>
    <x v="1"/>
    <x v="14"/>
    <x v="3"/>
    <x v="23"/>
    <s v="São Paulo"/>
    <s v="Desktop Ultra"/>
    <n v="8902"/>
    <n v="7"/>
    <n v="62314"/>
    <n v="21809.899999999998"/>
    <n v="0.35"/>
  </r>
  <r>
    <x v="1"/>
    <x v="0"/>
    <x v="15"/>
    <x v="3"/>
    <x v="23"/>
    <s v="São Paulo"/>
    <s v="Teclado Gamer"/>
    <n v="500"/>
    <n v="6"/>
    <n v="3000"/>
    <n v="750"/>
    <n v="0.25"/>
  </r>
  <r>
    <x v="1"/>
    <x v="1"/>
    <x v="15"/>
    <x v="3"/>
    <x v="23"/>
    <s v="São Paulo"/>
    <s v="Notebook 15"/>
    <n v="3200"/>
    <n v="5"/>
    <n v="16000"/>
    <n v="3200"/>
    <n v="0.2"/>
  </r>
  <r>
    <x v="3"/>
    <x v="1"/>
    <x v="15"/>
    <x v="3"/>
    <x v="23"/>
    <s v="São Paulo"/>
    <s v="Desktop Basic"/>
    <n v="4600"/>
    <n v="5"/>
    <n v="23000"/>
    <n v="5750"/>
    <n v="0.25"/>
  </r>
  <r>
    <x v="0"/>
    <x v="1"/>
    <x v="15"/>
    <x v="3"/>
    <x v="23"/>
    <s v="São Paulo"/>
    <s v="Desktop Basic"/>
    <n v="4600"/>
    <n v="10"/>
    <n v="46000"/>
    <n v="11500"/>
    <n v="0.25"/>
  </r>
  <r>
    <x v="0"/>
    <x v="0"/>
    <x v="16"/>
    <x v="3"/>
    <x v="23"/>
    <s v="São Paulo"/>
    <s v="Teclado Gamer"/>
    <n v="500"/>
    <n v="4"/>
    <n v="2000"/>
    <n v="500"/>
    <n v="0.25"/>
  </r>
  <r>
    <x v="2"/>
    <x v="1"/>
    <x v="16"/>
    <x v="3"/>
    <x v="23"/>
    <s v="São Paulo"/>
    <s v="Notebook 15"/>
    <n v="3200"/>
    <n v="4"/>
    <n v="12800"/>
    <n v="2560"/>
    <n v="0.2"/>
  </r>
  <r>
    <x v="3"/>
    <x v="0"/>
    <x v="16"/>
    <x v="3"/>
    <x v="23"/>
    <s v="São Paulo"/>
    <s v="Notebook 17"/>
    <n v="4500"/>
    <n v="8"/>
    <n v="36000"/>
    <n v="9000"/>
    <n v="0.25"/>
  </r>
  <r>
    <x v="4"/>
    <x v="1"/>
    <x v="16"/>
    <x v="3"/>
    <x v="23"/>
    <s v="São Paulo"/>
    <s v="TV Ultra"/>
    <n v="5130"/>
    <n v="10"/>
    <n v="51300"/>
    <n v="20520"/>
    <n v="0.4"/>
  </r>
  <r>
    <x v="3"/>
    <x v="1"/>
    <x v="17"/>
    <x v="3"/>
    <x v="23"/>
    <s v="São Paulo"/>
    <s v="Teclado Gamer"/>
    <n v="500"/>
    <n v="11"/>
    <n v="5500"/>
    <n v="1375"/>
    <n v="0.25"/>
  </r>
  <r>
    <x v="1"/>
    <x v="1"/>
    <x v="17"/>
    <x v="3"/>
    <x v="23"/>
    <s v="São Paulo"/>
    <s v="Notebook 15"/>
    <n v="3200"/>
    <n v="6"/>
    <n v="19200"/>
    <n v="3840"/>
    <n v="0.2"/>
  </r>
  <r>
    <x v="0"/>
    <x v="1"/>
    <x v="17"/>
    <x v="3"/>
    <x v="23"/>
    <s v="São Paulo"/>
    <s v="Desktop Ultra"/>
    <n v="8902"/>
    <n v="4"/>
    <n v="35608"/>
    <n v="12462.8"/>
    <n v="0.35"/>
  </r>
  <r>
    <x v="1"/>
    <x v="1"/>
    <x v="17"/>
    <x v="3"/>
    <x v="23"/>
    <s v="São Paulo"/>
    <s v="Desktop Ultra"/>
    <n v="8902"/>
    <n v="5"/>
    <n v="44510"/>
    <n v="15578.499999999998"/>
    <n v="0.35"/>
  </r>
  <r>
    <x v="0"/>
    <x v="0"/>
    <x v="18"/>
    <x v="3"/>
    <x v="23"/>
    <s v="São Paulo"/>
    <s v="Monitor 24 pol"/>
    <n v="1500"/>
    <n v="11"/>
    <n v="16500"/>
    <n v="6600"/>
    <n v="0.4"/>
  </r>
  <r>
    <x v="4"/>
    <x v="1"/>
    <x v="18"/>
    <x v="3"/>
    <x v="23"/>
    <s v="São Paulo"/>
    <s v="Notebook 15"/>
    <n v="3200"/>
    <n v="8"/>
    <n v="25600"/>
    <n v="5120"/>
    <n v="0.2"/>
  </r>
  <r>
    <x v="0"/>
    <x v="1"/>
    <x v="18"/>
    <x v="3"/>
    <x v="23"/>
    <s v="São Paulo"/>
    <s v="Notebook 17"/>
    <n v="4500"/>
    <n v="6"/>
    <n v="27000"/>
    <n v="6750"/>
    <n v="0.25"/>
  </r>
  <r>
    <x v="3"/>
    <x v="0"/>
    <x v="18"/>
    <x v="3"/>
    <x v="23"/>
    <s v="São Paulo"/>
    <s v="TV Ultra"/>
    <n v="5130"/>
    <n v="6"/>
    <n v="30780"/>
    <n v="12312"/>
    <n v="0.4"/>
  </r>
  <r>
    <x v="0"/>
    <x v="1"/>
    <x v="19"/>
    <x v="3"/>
    <x v="23"/>
    <s v="São Paulo"/>
    <s v="Monitor 27 pol"/>
    <n v="1700"/>
    <n v="3"/>
    <n v="5100"/>
    <n v="2550"/>
    <n v="0.5"/>
  </r>
  <r>
    <x v="3"/>
    <x v="1"/>
    <x v="19"/>
    <x v="3"/>
    <x v="23"/>
    <s v="São Paulo"/>
    <s v="Notebook 17"/>
    <n v="4500"/>
    <n v="2"/>
    <n v="9000"/>
    <n v="2250"/>
    <n v="0.25"/>
  </r>
  <r>
    <x v="1"/>
    <x v="0"/>
    <x v="19"/>
    <x v="3"/>
    <x v="23"/>
    <s v="São Paulo"/>
    <s v="Monitor 27 pol"/>
    <n v="1700"/>
    <n v="6"/>
    <n v="10200"/>
    <n v="5100"/>
    <n v="0.5"/>
  </r>
  <r>
    <x v="4"/>
    <x v="1"/>
    <x v="19"/>
    <x v="3"/>
    <x v="23"/>
    <s v="São Paulo"/>
    <s v="Monitor 20 pol"/>
    <n v="1200"/>
    <n v="9"/>
    <n v="10800"/>
    <n v="3240"/>
    <n v="0.3"/>
  </r>
  <r>
    <x v="3"/>
    <x v="0"/>
    <x v="20"/>
    <x v="3"/>
    <x v="23"/>
    <s v="São Paulo"/>
    <s v="Monitor 24 pol"/>
    <n v="1500"/>
    <n v="1"/>
    <n v="1500"/>
    <n v="600"/>
    <n v="0.4"/>
  </r>
  <r>
    <x v="1"/>
    <x v="1"/>
    <x v="20"/>
    <x v="3"/>
    <x v="23"/>
    <s v="São Paulo"/>
    <s v="Monitor 24 pol"/>
    <n v="1500"/>
    <n v="2"/>
    <n v="3000"/>
    <n v="1200"/>
    <n v="0.4"/>
  </r>
  <r>
    <x v="3"/>
    <x v="1"/>
    <x v="20"/>
    <x v="3"/>
    <x v="23"/>
    <s v="São Paulo"/>
    <s v="TV LED HD"/>
    <n v="3400"/>
    <n v="6"/>
    <n v="20400"/>
    <n v="7140"/>
    <n v="0.35"/>
  </r>
  <r>
    <x v="1"/>
    <x v="1"/>
    <x v="20"/>
    <x v="3"/>
    <x v="23"/>
    <s v="São Paulo"/>
    <s v="Desktop Ultra"/>
    <n v="8902"/>
    <n v="9"/>
    <n v="80118"/>
    <n v="28041.3"/>
    <n v="0.35"/>
  </r>
  <r>
    <x v="1"/>
    <x v="1"/>
    <x v="21"/>
    <x v="3"/>
    <x v="23"/>
    <s v="São Paulo"/>
    <s v="Teclado"/>
    <n v="300"/>
    <n v="11"/>
    <n v="3300"/>
    <n v="495"/>
    <n v="0.15"/>
  </r>
  <r>
    <x v="3"/>
    <x v="1"/>
    <x v="21"/>
    <x v="3"/>
    <x v="23"/>
    <s v="São Paulo"/>
    <s v="Monitor 27 pol"/>
    <n v="1700"/>
    <n v="8"/>
    <n v="13600"/>
    <n v="6800"/>
    <n v="0.5"/>
  </r>
  <r>
    <x v="3"/>
    <x v="1"/>
    <x v="21"/>
    <x v="3"/>
    <x v="23"/>
    <s v="São Paulo"/>
    <s v="Monitor 24 pol"/>
    <n v="1500"/>
    <n v="10"/>
    <n v="15000"/>
    <n v="6000"/>
    <n v="0.4"/>
  </r>
  <r>
    <x v="0"/>
    <x v="1"/>
    <x v="21"/>
    <x v="3"/>
    <x v="23"/>
    <s v="São Paulo"/>
    <s v="TV Ultra"/>
    <n v="5130"/>
    <n v="8"/>
    <n v="41040"/>
    <n v="16416"/>
    <n v="0.4"/>
  </r>
  <r>
    <x v="0"/>
    <x v="1"/>
    <x v="22"/>
    <x v="3"/>
    <x v="23"/>
    <s v="São Paulo"/>
    <s v="Monitor 20 pol"/>
    <n v="1200"/>
    <n v="2"/>
    <n v="2400"/>
    <n v="720"/>
    <n v="0.3"/>
  </r>
  <r>
    <x v="1"/>
    <x v="1"/>
    <x v="22"/>
    <x v="3"/>
    <x v="23"/>
    <s v="São Paulo"/>
    <s v="TV LED HD"/>
    <n v="3400"/>
    <n v="2"/>
    <n v="6800"/>
    <n v="2380"/>
    <n v="0.35"/>
  </r>
  <r>
    <x v="1"/>
    <x v="1"/>
    <x v="22"/>
    <x v="3"/>
    <x v="23"/>
    <s v="São Paulo"/>
    <s v="TV LED HD"/>
    <n v="3400"/>
    <n v="3"/>
    <n v="10200"/>
    <n v="3570"/>
    <n v="0.35"/>
  </r>
  <r>
    <x v="3"/>
    <x v="0"/>
    <x v="22"/>
    <x v="3"/>
    <x v="23"/>
    <s v="São Paulo"/>
    <s v="Notebook 17"/>
    <n v="4500"/>
    <n v="9"/>
    <n v="40500"/>
    <n v="10125"/>
    <n v="0.25"/>
  </r>
  <r>
    <x v="0"/>
    <x v="0"/>
    <x v="23"/>
    <x v="3"/>
    <x v="23"/>
    <s v="São Paulo"/>
    <s v="Monitor 20 pol"/>
    <n v="1200"/>
    <n v="2"/>
    <n v="2400"/>
    <n v="720"/>
    <n v="0.3"/>
  </r>
  <r>
    <x v="2"/>
    <x v="1"/>
    <x v="23"/>
    <x v="3"/>
    <x v="23"/>
    <s v="São Paulo"/>
    <s v="Notebook 15"/>
    <n v="3200"/>
    <n v="4"/>
    <n v="12800"/>
    <n v="2560"/>
    <n v="0.2"/>
  </r>
  <r>
    <x v="3"/>
    <x v="1"/>
    <x v="23"/>
    <x v="3"/>
    <x v="23"/>
    <s v="São Paulo"/>
    <s v="TV Ultra"/>
    <n v="5130"/>
    <n v="4"/>
    <n v="20520"/>
    <n v="8208"/>
    <n v="0.4"/>
  </r>
  <r>
    <x v="1"/>
    <x v="1"/>
    <x v="23"/>
    <x v="3"/>
    <x v="23"/>
    <s v="São Paulo"/>
    <s v="Notebook 20"/>
    <n v="5300"/>
    <n v="11"/>
    <n v="58300"/>
    <n v="17490"/>
    <n v="0.3"/>
  </r>
  <r>
    <x v="4"/>
    <x v="0"/>
    <x v="24"/>
    <x v="3"/>
    <x v="23"/>
    <s v="São Paulo"/>
    <s v="Teclado Gamer"/>
    <n v="500"/>
    <n v="8"/>
    <n v="4000"/>
    <n v="1000"/>
    <n v="0.25"/>
  </r>
  <r>
    <x v="0"/>
    <x v="1"/>
    <x v="24"/>
    <x v="3"/>
    <x v="23"/>
    <s v="São Paulo"/>
    <s v="Desktop Basic"/>
    <n v="4600"/>
    <n v="1"/>
    <n v="4600"/>
    <n v="1150"/>
    <n v="0.25"/>
  </r>
  <r>
    <x v="0"/>
    <x v="0"/>
    <x v="24"/>
    <x v="3"/>
    <x v="23"/>
    <s v="São Paulo"/>
    <s v="Notebook 20"/>
    <n v="5300"/>
    <n v="4"/>
    <n v="21200"/>
    <n v="6360"/>
    <n v="0.3"/>
  </r>
  <r>
    <x v="0"/>
    <x v="0"/>
    <x v="24"/>
    <x v="3"/>
    <x v="23"/>
    <s v="São Paulo"/>
    <s v="Notebook 15"/>
    <n v="3200"/>
    <n v="7"/>
    <n v="22400"/>
    <n v="4480"/>
    <n v="0.2"/>
  </r>
  <r>
    <x v="0"/>
    <x v="0"/>
    <x v="25"/>
    <x v="3"/>
    <x v="23"/>
    <s v="São Paulo"/>
    <s v="Monitor 20 pol"/>
    <n v="1200"/>
    <n v="2"/>
    <n v="2400"/>
    <n v="720"/>
    <n v="0.3"/>
  </r>
  <r>
    <x v="0"/>
    <x v="1"/>
    <x v="25"/>
    <x v="3"/>
    <x v="23"/>
    <s v="São Paulo"/>
    <s v="Notebook 17"/>
    <n v="4500"/>
    <n v="1"/>
    <n v="4500"/>
    <n v="1125"/>
    <n v="0.25"/>
  </r>
  <r>
    <x v="0"/>
    <x v="0"/>
    <x v="25"/>
    <x v="3"/>
    <x v="23"/>
    <s v="São Paulo"/>
    <s v="Monitor 24 pol"/>
    <n v="1500"/>
    <n v="8"/>
    <n v="12000"/>
    <n v="4800"/>
    <n v="0.4"/>
  </r>
  <r>
    <x v="1"/>
    <x v="1"/>
    <x v="25"/>
    <x v="3"/>
    <x v="23"/>
    <s v="São Paulo"/>
    <s v="Desktop Pro"/>
    <n v="5340"/>
    <n v="4"/>
    <n v="21360"/>
    <n v="6408"/>
    <n v="0.3"/>
  </r>
  <r>
    <x v="3"/>
    <x v="1"/>
    <x v="26"/>
    <x v="3"/>
    <x v="23"/>
    <s v="São Paulo"/>
    <s v="Teclado"/>
    <n v="300"/>
    <n v="5"/>
    <n v="1500"/>
    <n v="225"/>
    <n v="0.15"/>
  </r>
  <r>
    <x v="3"/>
    <x v="1"/>
    <x v="26"/>
    <x v="3"/>
    <x v="23"/>
    <s v="São Paulo"/>
    <s v="Notebook 17"/>
    <n v="4500"/>
    <n v="8"/>
    <n v="36000"/>
    <n v="9000"/>
    <n v="0.25"/>
  </r>
  <r>
    <x v="0"/>
    <x v="0"/>
    <x v="26"/>
    <x v="3"/>
    <x v="23"/>
    <s v="São Paulo"/>
    <s v="TV LED HD"/>
    <n v="3400"/>
    <n v="11"/>
    <n v="37400"/>
    <n v="13090"/>
    <n v="0.35"/>
  </r>
  <r>
    <x v="0"/>
    <x v="1"/>
    <x v="26"/>
    <x v="3"/>
    <x v="23"/>
    <s v="São Paulo"/>
    <s v="Desktop Basic"/>
    <n v="4600"/>
    <n v="12"/>
    <n v="55200"/>
    <n v="13800"/>
    <n v="0.25"/>
  </r>
  <r>
    <x v="0"/>
    <x v="0"/>
    <x v="27"/>
    <x v="3"/>
    <x v="23"/>
    <s v="São Paulo"/>
    <s v="Monitor 24 pol"/>
    <n v="1500"/>
    <n v="9"/>
    <n v="13500"/>
    <n v="5400"/>
    <n v="0.4"/>
  </r>
  <r>
    <x v="0"/>
    <x v="1"/>
    <x v="27"/>
    <x v="3"/>
    <x v="23"/>
    <s v="São Paulo"/>
    <s v="Desktop Pro"/>
    <n v="5340"/>
    <n v="3"/>
    <n v="16020"/>
    <n v="4806"/>
    <n v="0.3"/>
  </r>
  <r>
    <x v="0"/>
    <x v="1"/>
    <x v="27"/>
    <x v="3"/>
    <x v="23"/>
    <s v="São Paulo"/>
    <s v="Notebook 20"/>
    <n v="5300"/>
    <n v="5"/>
    <n v="26500"/>
    <n v="7950"/>
    <n v="0.3"/>
  </r>
  <r>
    <x v="1"/>
    <x v="1"/>
    <x v="27"/>
    <x v="3"/>
    <x v="23"/>
    <s v="São Paulo"/>
    <s v="Notebook 17"/>
    <n v="4500"/>
    <n v="12"/>
    <n v="54000"/>
    <n v="13500"/>
    <n v="0.25"/>
  </r>
  <r>
    <x v="1"/>
    <x v="1"/>
    <x v="28"/>
    <x v="3"/>
    <x v="23"/>
    <s v="São Paulo"/>
    <s v="Teclado"/>
    <n v="300"/>
    <n v="1"/>
    <n v="300"/>
    <n v="45"/>
    <n v="0.15"/>
  </r>
  <r>
    <x v="3"/>
    <x v="1"/>
    <x v="28"/>
    <x v="3"/>
    <x v="23"/>
    <s v="São Paulo"/>
    <s v="Monitor 27 pol"/>
    <n v="1700"/>
    <n v="2"/>
    <n v="3400"/>
    <n v="1700"/>
    <n v="0.5"/>
  </r>
  <r>
    <x v="0"/>
    <x v="1"/>
    <x v="28"/>
    <x v="3"/>
    <x v="23"/>
    <s v="São Paulo"/>
    <s v="Notebook 20"/>
    <n v="5300"/>
    <n v="1"/>
    <n v="5300"/>
    <n v="1590"/>
    <n v="0.3"/>
  </r>
  <r>
    <x v="3"/>
    <x v="0"/>
    <x v="28"/>
    <x v="3"/>
    <x v="23"/>
    <s v="São Paulo"/>
    <s v="TV LED HD"/>
    <n v="3400"/>
    <n v="3"/>
    <n v="10200"/>
    <n v="3570"/>
    <n v="0.35"/>
  </r>
  <r>
    <x v="2"/>
    <x v="0"/>
    <x v="28"/>
    <x v="3"/>
    <x v="23"/>
    <s v="São Paulo"/>
    <s v="Monitor 24 pol"/>
    <n v="1500"/>
    <n v="12"/>
    <n v="18000"/>
    <n v="7200"/>
    <n v="0.4"/>
  </r>
  <r>
    <x v="0"/>
    <x v="1"/>
    <x v="28"/>
    <x v="3"/>
    <x v="23"/>
    <s v="São Paulo"/>
    <s v="Notebook 17"/>
    <n v="4500"/>
    <n v="7"/>
    <n v="31500"/>
    <n v="7875"/>
    <n v="0.25"/>
  </r>
  <r>
    <x v="3"/>
    <x v="0"/>
    <x v="28"/>
    <x v="3"/>
    <x v="23"/>
    <s v="São Paulo"/>
    <s v="Notebook 17"/>
    <n v="4500"/>
    <n v="8"/>
    <n v="36000"/>
    <n v="9000"/>
    <n v="0.25"/>
  </r>
  <r>
    <x v="4"/>
    <x v="0"/>
    <x v="28"/>
    <x v="3"/>
    <x v="23"/>
    <s v="São Paulo"/>
    <s v="TV Ultra"/>
    <n v="5130"/>
    <n v="8"/>
    <n v="41040"/>
    <n v="16416"/>
    <n v="0.4"/>
  </r>
  <r>
    <x v="4"/>
    <x v="1"/>
    <x v="29"/>
    <x v="3"/>
    <x v="23"/>
    <s v="São Paulo"/>
    <s v="Monitor 24 pol"/>
    <n v="1500"/>
    <n v="4"/>
    <n v="6000"/>
    <n v="2400"/>
    <n v="0.4"/>
  </r>
  <r>
    <x v="3"/>
    <x v="1"/>
    <x v="29"/>
    <x v="3"/>
    <x v="23"/>
    <s v="São Paulo"/>
    <s v="TV LED HD"/>
    <n v="3400"/>
    <n v="5"/>
    <n v="17000"/>
    <n v="5950"/>
    <n v="0.35"/>
  </r>
  <r>
    <x v="1"/>
    <x v="1"/>
    <x v="29"/>
    <x v="3"/>
    <x v="23"/>
    <s v="São Paulo"/>
    <s v="Desktop Ultra"/>
    <n v="8902"/>
    <n v="5"/>
    <n v="44510"/>
    <n v="15578.499999999998"/>
    <n v="0.35"/>
  </r>
  <r>
    <x v="0"/>
    <x v="0"/>
    <x v="29"/>
    <x v="3"/>
    <x v="23"/>
    <s v="São Paulo"/>
    <s v="Desktop Pro"/>
    <n v="5340"/>
    <n v="11"/>
    <n v="58740"/>
    <n v="17622"/>
    <n v="0.3"/>
  </r>
  <r>
    <x v="3"/>
    <x v="1"/>
    <x v="30"/>
    <x v="3"/>
    <x v="23"/>
    <s v="São Paulo"/>
    <s v="Teclado Gamer"/>
    <n v="500"/>
    <n v="1"/>
    <n v="500"/>
    <n v="125"/>
    <n v="0.25"/>
  </r>
  <r>
    <x v="1"/>
    <x v="1"/>
    <x v="30"/>
    <x v="3"/>
    <x v="23"/>
    <s v="São Paulo"/>
    <s v="Monitor 27 pol"/>
    <n v="1700"/>
    <n v="1"/>
    <n v="1700"/>
    <n v="850"/>
    <n v="0.5"/>
  </r>
  <r>
    <x v="2"/>
    <x v="1"/>
    <x v="30"/>
    <x v="3"/>
    <x v="23"/>
    <s v="São Paulo"/>
    <s v="Teclado Gamer"/>
    <n v="500"/>
    <n v="12"/>
    <n v="6000"/>
    <n v="1500"/>
    <n v="0.25"/>
  </r>
  <r>
    <x v="1"/>
    <x v="0"/>
    <x v="30"/>
    <x v="3"/>
    <x v="23"/>
    <s v="São Paulo"/>
    <s v="Desktop Pro"/>
    <n v="5340"/>
    <n v="4"/>
    <n v="21360"/>
    <n v="6408"/>
    <n v="0.3"/>
  </r>
  <r>
    <x v="3"/>
    <x v="0"/>
    <x v="31"/>
    <x v="3"/>
    <x v="23"/>
    <s v="São Paulo"/>
    <s v="Teclado"/>
    <n v="300"/>
    <n v="10"/>
    <n v="3000"/>
    <n v="450"/>
    <n v="0.15"/>
  </r>
  <r>
    <x v="1"/>
    <x v="1"/>
    <x v="31"/>
    <x v="3"/>
    <x v="23"/>
    <s v="São Paulo"/>
    <s v="Monitor 24 pol"/>
    <n v="1500"/>
    <n v="4"/>
    <n v="6000"/>
    <n v="2400"/>
    <n v="0.4"/>
  </r>
  <r>
    <x v="1"/>
    <x v="1"/>
    <x v="31"/>
    <x v="3"/>
    <x v="23"/>
    <s v="São Paulo"/>
    <s v="Monitor 20 pol"/>
    <n v="1200"/>
    <n v="7"/>
    <n v="8400"/>
    <n v="2520"/>
    <n v="0.3"/>
  </r>
  <r>
    <x v="0"/>
    <x v="1"/>
    <x v="31"/>
    <x v="3"/>
    <x v="23"/>
    <s v="São Paulo"/>
    <s v="TV LED HD"/>
    <n v="3400"/>
    <n v="11"/>
    <n v="37400"/>
    <n v="13090"/>
    <n v="0.35"/>
  </r>
  <r>
    <x v="0"/>
    <x v="1"/>
    <x v="32"/>
    <x v="3"/>
    <x v="23"/>
    <s v="São Paulo"/>
    <s v="Notebook 17"/>
    <n v="4500"/>
    <n v="3"/>
    <n v="13500"/>
    <n v="3375"/>
    <n v="0.25"/>
  </r>
  <r>
    <x v="3"/>
    <x v="1"/>
    <x v="32"/>
    <x v="3"/>
    <x v="23"/>
    <s v="São Paulo"/>
    <s v="TV Ultra"/>
    <n v="5130"/>
    <n v="5"/>
    <n v="25650"/>
    <n v="10260"/>
    <n v="0.4"/>
  </r>
  <r>
    <x v="0"/>
    <x v="0"/>
    <x v="32"/>
    <x v="3"/>
    <x v="23"/>
    <s v="São Paulo"/>
    <s v="Desktop Pro"/>
    <n v="5340"/>
    <n v="8"/>
    <n v="42720"/>
    <n v="12816"/>
    <n v="0.3"/>
  </r>
  <r>
    <x v="1"/>
    <x v="1"/>
    <x v="32"/>
    <x v="3"/>
    <x v="23"/>
    <s v="São Paulo"/>
    <s v="Desktop Ultra"/>
    <n v="8902"/>
    <n v="7"/>
    <n v="62314"/>
    <n v="21809.899999999998"/>
    <n v="0.35"/>
  </r>
  <r>
    <x v="1"/>
    <x v="1"/>
    <x v="33"/>
    <x v="3"/>
    <x v="23"/>
    <s v="São Paulo"/>
    <s v="Monitor 27 pol"/>
    <n v="1700"/>
    <n v="1"/>
    <n v="1700"/>
    <n v="850"/>
    <n v="0.5"/>
  </r>
  <r>
    <x v="3"/>
    <x v="0"/>
    <x v="33"/>
    <x v="3"/>
    <x v="23"/>
    <s v="São Paulo"/>
    <s v="Monitor 27 pol"/>
    <n v="1700"/>
    <n v="2"/>
    <n v="3400"/>
    <n v="1700"/>
    <n v="0.5"/>
  </r>
  <r>
    <x v="1"/>
    <x v="1"/>
    <x v="33"/>
    <x v="3"/>
    <x v="23"/>
    <s v="São Paulo"/>
    <s v="Monitor 20 pol"/>
    <n v="1200"/>
    <n v="7"/>
    <n v="8400"/>
    <n v="2520"/>
    <n v="0.3"/>
  </r>
  <r>
    <x v="1"/>
    <x v="0"/>
    <x v="33"/>
    <x v="3"/>
    <x v="23"/>
    <s v="São Paulo"/>
    <s v="Desktop Pro"/>
    <n v="5340"/>
    <n v="4"/>
    <n v="21360"/>
    <n v="6408"/>
    <n v="0.3"/>
  </r>
  <r>
    <x v="0"/>
    <x v="1"/>
    <x v="34"/>
    <x v="3"/>
    <x v="23"/>
    <s v="São Paulo"/>
    <s v="Teclado"/>
    <n v="300"/>
    <n v="12"/>
    <n v="3600"/>
    <n v="540"/>
    <n v="0.15"/>
  </r>
  <r>
    <x v="0"/>
    <x v="1"/>
    <x v="34"/>
    <x v="3"/>
    <x v="23"/>
    <s v="São Paulo"/>
    <s v="TV Ultra"/>
    <n v="5130"/>
    <n v="3"/>
    <n v="15390"/>
    <n v="6156"/>
    <n v="0.4"/>
  </r>
  <r>
    <x v="1"/>
    <x v="1"/>
    <x v="34"/>
    <x v="3"/>
    <x v="23"/>
    <s v="São Paulo"/>
    <s v="Notebook 20"/>
    <n v="5300"/>
    <n v="7"/>
    <n v="37100"/>
    <n v="11130"/>
    <n v="0.3"/>
  </r>
  <r>
    <x v="3"/>
    <x v="1"/>
    <x v="34"/>
    <x v="3"/>
    <x v="23"/>
    <s v="São Paulo"/>
    <s v="Desktop Pro"/>
    <n v="5340"/>
    <n v="12"/>
    <n v="64080"/>
    <n v="19224"/>
    <n v="0.3"/>
  </r>
  <r>
    <x v="3"/>
    <x v="1"/>
    <x v="35"/>
    <x v="3"/>
    <x v="23"/>
    <s v="São Paulo"/>
    <s v="Teclado Gamer"/>
    <n v="500"/>
    <n v="2"/>
    <n v="1000"/>
    <n v="250"/>
    <n v="0.25"/>
  </r>
  <r>
    <x v="0"/>
    <x v="1"/>
    <x v="35"/>
    <x v="3"/>
    <x v="23"/>
    <s v="São Paulo"/>
    <s v="Notebook 15"/>
    <n v="3200"/>
    <n v="7"/>
    <n v="22400"/>
    <n v="4480"/>
    <n v="0.2"/>
  </r>
  <r>
    <x v="3"/>
    <x v="1"/>
    <x v="35"/>
    <x v="3"/>
    <x v="23"/>
    <s v="São Paulo"/>
    <s v="Desktop Basic"/>
    <n v="4600"/>
    <n v="5"/>
    <n v="23000"/>
    <n v="5750"/>
    <n v="0.25"/>
  </r>
  <r>
    <x v="3"/>
    <x v="0"/>
    <x v="35"/>
    <x v="3"/>
    <x v="23"/>
    <s v="São Paulo"/>
    <s v="Notebook 17"/>
    <n v="4500"/>
    <n v="9"/>
    <n v="40500"/>
    <n v="10125"/>
    <n v="0.25"/>
  </r>
  <r>
    <x v="1"/>
    <x v="1"/>
    <x v="36"/>
    <x v="3"/>
    <x v="23"/>
    <s v="São Paulo"/>
    <s v="Monitor 27 pol"/>
    <n v="1700"/>
    <n v="1"/>
    <n v="1700"/>
    <n v="850"/>
    <n v="0.5"/>
  </r>
  <r>
    <x v="1"/>
    <x v="1"/>
    <x v="36"/>
    <x v="3"/>
    <x v="23"/>
    <s v="São Paulo"/>
    <s v="Teclado"/>
    <n v="300"/>
    <n v="7"/>
    <n v="2100"/>
    <n v="315"/>
    <n v="0.15"/>
  </r>
  <r>
    <x v="0"/>
    <x v="1"/>
    <x v="36"/>
    <x v="3"/>
    <x v="23"/>
    <s v="São Paulo"/>
    <s v="Desktop Basic"/>
    <n v="4600"/>
    <n v="1"/>
    <n v="4600"/>
    <n v="1150"/>
    <n v="0.25"/>
  </r>
  <r>
    <x v="1"/>
    <x v="1"/>
    <x v="36"/>
    <x v="3"/>
    <x v="23"/>
    <s v="São Paulo"/>
    <s v="Desktop Ultra"/>
    <n v="8902"/>
    <n v="12"/>
    <n v="106824"/>
    <n v="37388.399999999994"/>
    <n v="0.35"/>
  </r>
  <r>
    <x v="4"/>
    <x v="1"/>
    <x v="37"/>
    <x v="3"/>
    <x v="23"/>
    <s v="São Paulo"/>
    <s v="Desktop Basic"/>
    <n v="4600"/>
    <n v="2"/>
    <n v="9200"/>
    <n v="2300"/>
    <n v="0.25"/>
  </r>
  <r>
    <x v="1"/>
    <x v="1"/>
    <x v="37"/>
    <x v="3"/>
    <x v="23"/>
    <s v="São Paulo"/>
    <s v="Notebook 17"/>
    <n v="4500"/>
    <n v="4"/>
    <n v="18000"/>
    <n v="4500"/>
    <n v="0.25"/>
  </r>
  <r>
    <x v="0"/>
    <x v="0"/>
    <x v="37"/>
    <x v="3"/>
    <x v="23"/>
    <s v="São Paulo"/>
    <s v="Desktop Ultra"/>
    <n v="8902"/>
    <n v="4"/>
    <n v="35608"/>
    <n v="12462.8"/>
    <n v="0.35"/>
  </r>
  <r>
    <x v="0"/>
    <x v="1"/>
    <x v="37"/>
    <x v="3"/>
    <x v="23"/>
    <s v="São Paulo"/>
    <s v="Desktop Pro"/>
    <n v="5340"/>
    <n v="11"/>
    <n v="58740"/>
    <n v="17622"/>
    <n v="0.3"/>
  </r>
  <r>
    <x v="0"/>
    <x v="0"/>
    <x v="38"/>
    <x v="3"/>
    <x v="23"/>
    <s v="São Paulo"/>
    <s v="TV Ultra"/>
    <n v="5130"/>
    <n v="2"/>
    <n v="10260"/>
    <n v="4104"/>
    <n v="0.4"/>
  </r>
  <r>
    <x v="0"/>
    <x v="1"/>
    <x v="38"/>
    <x v="3"/>
    <x v="23"/>
    <s v="São Paulo"/>
    <s v="Monitor 27 pol"/>
    <n v="1700"/>
    <n v="9"/>
    <n v="15300"/>
    <n v="7650"/>
    <n v="0.5"/>
  </r>
  <r>
    <x v="1"/>
    <x v="0"/>
    <x v="38"/>
    <x v="3"/>
    <x v="23"/>
    <s v="São Paulo"/>
    <s v="Notebook 17"/>
    <n v="4500"/>
    <n v="4"/>
    <n v="18000"/>
    <n v="4500"/>
    <n v="0.25"/>
  </r>
  <r>
    <x v="4"/>
    <x v="1"/>
    <x v="38"/>
    <x v="3"/>
    <x v="23"/>
    <s v="São Paulo"/>
    <s v="Notebook 20"/>
    <n v="5300"/>
    <n v="6"/>
    <n v="31800"/>
    <n v="9540"/>
    <n v="0.3"/>
  </r>
  <r>
    <x v="0"/>
    <x v="1"/>
    <x v="39"/>
    <x v="3"/>
    <x v="23"/>
    <s v="São Paulo"/>
    <s v="Monitor 20 pol"/>
    <n v="1200"/>
    <n v="1"/>
    <n v="1200"/>
    <n v="360"/>
    <n v="0.3"/>
  </r>
  <r>
    <x v="2"/>
    <x v="0"/>
    <x v="39"/>
    <x v="3"/>
    <x v="23"/>
    <s v="São Paulo"/>
    <s v="Teclado Gamer"/>
    <n v="500"/>
    <n v="8"/>
    <n v="4000"/>
    <n v="1000"/>
    <n v="0.25"/>
  </r>
  <r>
    <x v="3"/>
    <x v="0"/>
    <x v="39"/>
    <x v="3"/>
    <x v="23"/>
    <s v="São Paulo"/>
    <s v="Monitor 27 pol"/>
    <n v="1700"/>
    <n v="6"/>
    <n v="10200"/>
    <n v="5100"/>
    <n v="0.5"/>
  </r>
  <r>
    <x v="1"/>
    <x v="1"/>
    <x v="39"/>
    <x v="3"/>
    <x v="23"/>
    <s v="São Paulo"/>
    <s v="Desktop Ultra"/>
    <n v="8902"/>
    <n v="7"/>
    <n v="62314"/>
    <n v="21809.899999999998"/>
    <n v="0.35"/>
  </r>
  <r>
    <x v="0"/>
    <x v="0"/>
    <x v="40"/>
    <x v="3"/>
    <x v="23"/>
    <s v="São Paulo"/>
    <s v="Monitor 27 pol"/>
    <n v="1700"/>
    <n v="3"/>
    <n v="5100"/>
    <n v="2550"/>
    <n v="0.5"/>
  </r>
  <r>
    <x v="2"/>
    <x v="0"/>
    <x v="40"/>
    <x v="3"/>
    <x v="23"/>
    <s v="São Paulo"/>
    <s v="Desktop Basic"/>
    <n v="4600"/>
    <n v="2"/>
    <n v="9200"/>
    <n v="2300"/>
    <n v="0.25"/>
  </r>
  <r>
    <x v="0"/>
    <x v="0"/>
    <x v="40"/>
    <x v="3"/>
    <x v="23"/>
    <s v="São Paulo"/>
    <s v="TV Ultra"/>
    <n v="5130"/>
    <n v="3"/>
    <n v="15390"/>
    <n v="6156"/>
    <n v="0.4"/>
  </r>
  <r>
    <x v="0"/>
    <x v="1"/>
    <x v="40"/>
    <x v="3"/>
    <x v="23"/>
    <s v="São Paulo"/>
    <s v="TV Ultra"/>
    <n v="5130"/>
    <n v="12"/>
    <n v="61560"/>
    <n v="24624"/>
    <n v="0.4"/>
  </r>
  <r>
    <x v="4"/>
    <x v="1"/>
    <x v="41"/>
    <x v="3"/>
    <x v="23"/>
    <s v="São Paulo"/>
    <s v="Teclado"/>
    <n v="300"/>
    <n v="4"/>
    <n v="1200"/>
    <n v="180"/>
    <n v="0.15"/>
  </r>
  <r>
    <x v="2"/>
    <x v="1"/>
    <x v="41"/>
    <x v="3"/>
    <x v="23"/>
    <s v="São Paulo"/>
    <s v="Monitor 24 pol"/>
    <n v="1500"/>
    <n v="7"/>
    <n v="10500"/>
    <n v="4200"/>
    <n v="0.4"/>
  </r>
  <r>
    <x v="0"/>
    <x v="0"/>
    <x v="41"/>
    <x v="3"/>
    <x v="23"/>
    <s v="São Paulo"/>
    <s v="TV Ultra"/>
    <n v="5130"/>
    <n v="4"/>
    <n v="20520"/>
    <n v="8208"/>
    <n v="0.4"/>
  </r>
  <r>
    <x v="1"/>
    <x v="1"/>
    <x v="41"/>
    <x v="3"/>
    <x v="23"/>
    <s v="São Paulo"/>
    <s v="Notebook 15"/>
    <n v="3200"/>
    <n v="12"/>
    <n v="38400"/>
    <n v="7680"/>
    <n v="0.2"/>
  </r>
  <r>
    <x v="0"/>
    <x v="1"/>
    <x v="42"/>
    <x v="3"/>
    <x v="23"/>
    <s v="São Paulo"/>
    <s v="Teclado Gamer"/>
    <n v="500"/>
    <n v="1"/>
    <n v="500"/>
    <n v="125"/>
    <n v="0.25"/>
  </r>
  <r>
    <x v="2"/>
    <x v="1"/>
    <x v="42"/>
    <x v="3"/>
    <x v="23"/>
    <s v="São Paulo"/>
    <s v="Notebook 20"/>
    <n v="5300"/>
    <n v="3"/>
    <n v="15900"/>
    <n v="4770"/>
    <n v="0.3"/>
  </r>
  <r>
    <x v="3"/>
    <x v="1"/>
    <x v="42"/>
    <x v="3"/>
    <x v="23"/>
    <s v="São Paulo"/>
    <s v="Notebook 17"/>
    <n v="4500"/>
    <n v="8"/>
    <n v="36000"/>
    <n v="9000"/>
    <n v="0.25"/>
  </r>
  <r>
    <x v="0"/>
    <x v="1"/>
    <x v="42"/>
    <x v="3"/>
    <x v="23"/>
    <s v="São Paulo"/>
    <s v="Desktop Basic"/>
    <n v="4600"/>
    <n v="11"/>
    <n v="50600"/>
    <n v="12650"/>
    <n v="0.25"/>
  </r>
  <r>
    <x v="2"/>
    <x v="0"/>
    <x v="43"/>
    <x v="3"/>
    <x v="23"/>
    <s v="São Paulo"/>
    <s v="Teclado Gamer"/>
    <n v="500"/>
    <n v="8"/>
    <n v="4000"/>
    <n v="1000"/>
    <n v="0.25"/>
  </r>
  <r>
    <x v="0"/>
    <x v="1"/>
    <x v="43"/>
    <x v="3"/>
    <x v="23"/>
    <s v="São Paulo"/>
    <s v="Monitor 27 pol"/>
    <n v="1700"/>
    <n v="12"/>
    <n v="20400"/>
    <n v="10200"/>
    <n v="0.5"/>
  </r>
  <r>
    <x v="2"/>
    <x v="0"/>
    <x v="43"/>
    <x v="3"/>
    <x v="23"/>
    <s v="São Paulo"/>
    <s v="TV Ultra"/>
    <n v="5130"/>
    <n v="8"/>
    <n v="41040"/>
    <n v="16416"/>
    <n v="0.4"/>
  </r>
  <r>
    <x v="3"/>
    <x v="1"/>
    <x v="43"/>
    <x v="3"/>
    <x v="23"/>
    <s v="São Paulo"/>
    <s v="Notebook 17"/>
    <n v="4500"/>
    <n v="10"/>
    <n v="45000"/>
    <n v="11250"/>
    <n v="0.25"/>
  </r>
  <r>
    <x v="0"/>
    <x v="1"/>
    <x v="44"/>
    <x v="3"/>
    <x v="23"/>
    <s v="São Paulo"/>
    <s v="Monitor 24 pol"/>
    <n v="1500"/>
    <n v="6"/>
    <n v="9000"/>
    <n v="3600"/>
    <n v="0.4"/>
  </r>
  <r>
    <x v="0"/>
    <x v="1"/>
    <x v="44"/>
    <x v="3"/>
    <x v="23"/>
    <s v="São Paulo"/>
    <s v="Monitor 20 pol"/>
    <n v="1200"/>
    <n v="10"/>
    <n v="12000"/>
    <n v="3600"/>
    <n v="0.3"/>
  </r>
  <r>
    <x v="1"/>
    <x v="0"/>
    <x v="44"/>
    <x v="3"/>
    <x v="23"/>
    <s v="São Paulo"/>
    <s v="Notebook 15"/>
    <n v="3200"/>
    <n v="6"/>
    <n v="19200"/>
    <n v="3840"/>
    <n v="0.2"/>
  </r>
  <r>
    <x v="0"/>
    <x v="1"/>
    <x v="44"/>
    <x v="3"/>
    <x v="23"/>
    <s v="São Paulo"/>
    <s v="TV Ultra"/>
    <n v="5130"/>
    <n v="13"/>
    <n v="66690"/>
    <n v="26676"/>
    <n v="0.4"/>
  </r>
  <r>
    <x v="4"/>
    <x v="1"/>
    <x v="45"/>
    <x v="3"/>
    <x v="23"/>
    <s v="São Paulo"/>
    <s v="Monitor 24 pol"/>
    <n v="1500"/>
    <n v="3"/>
    <n v="4500"/>
    <n v="1800"/>
    <n v="0.4"/>
  </r>
  <r>
    <x v="4"/>
    <x v="1"/>
    <x v="45"/>
    <x v="3"/>
    <x v="23"/>
    <s v="São Paulo"/>
    <s v="Monitor 24 pol"/>
    <n v="1500"/>
    <n v="11"/>
    <n v="16500"/>
    <n v="6600"/>
    <n v="0.4"/>
  </r>
  <r>
    <x v="3"/>
    <x v="1"/>
    <x v="45"/>
    <x v="3"/>
    <x v="23"/>
    <s v="São Paulo"/>
    <s v="TV LED HD"/>
    <n v="3400"/>
    <n v="8"/>
    <n v="27200"/>
    <n v="9520"/>
    <n v="0.35"/>
  </r>
  <r>
    <x v="0"/>
    <x v="1"/>
    <x v="45"/>
    <x v="3"/>
    <x v="23"/>
    <s v="São Paulo"/>
    <s v="Desktop Pro"/>
    <n v="5340"/>
    <n v="8"/>
    <n v="42720"/>
    <n v="12816"/>
    <n v="0.3"/>
  </r>
  <r>
    <x v="0"/>
    <x v="1"/>
    <x v="46"/>
    <x v="3"/>
    <x v="23"/>
    <s v="São Paulo"/>
    <s v="Monitor 27 pol"/>
    <n v="1700"/>
    <n v="2"/>
    <n v="3400"/>
    <n v="1700"/>
    <n v="0.5"/>
  </r>
  <r>
    <x v="3"/>
    <x v="1"/>
    <x v="46"/>
    <x v="3"/>
    <x v="23"/>
    <s v="São Paulo"/>
    <s v="Monitor 27 pol"/>
    <n v="1700"/>
    <n v="7"/>
    <n v="11900"/>
    <n v="5950"/>
    <n v="0.5"/>
  </r>
  <r>
    <x v="3"/>
    <x v="1"/>
    <x v="46"/>
    <x v="3"/>
    <x v="23"/>
    <s v="São Paulo"/>
    <s v="Monitor 27 pol"/>
    <n v="1700"/>
    <n v="10"/>
    <n v="17000"/>
    <n v="8500"/>
    <n v="0.5"/>
  </r>
  <r>
    <x v="3"/>
    <x v="0"/>
    <x v="46"/>
    <x v="3"/>
    <x v="23"/>
    <s v="São Paulo"/>
    <s v="Desktop Ultra"/>
    <n v="8902"/>
    <n v="7"/>
    <n v="62314"/>
    <n v="21809.899999999998"/>
    <n v="0.35"/>
  </r>
  <r>
    <x v="0"/>
    <x v="1"/>
    <x v="47"/>
    <x v="3"/>
    <x v="23"/>
    <s v="São Paulo"/>
    <s v="Teclado Gamer"/>
    <n v="500"/>
    <n v="3"/>
    <n v="1500"/>
    <n v="375"/>
    <n v="0.25"/>
  </r>
  <r>
    <x v="3"/>
    <x v="0"/>
    <x v="47"/>
    <x v="3"/>
    <x v="23"/>
    <s v="São Paulo"/>
    <s v="Monitor 27 pol"/>
    <n v="1700"/>
    <n v="10"/>
    <n v="17000"/>
    <n v="8500"/>
    <n v="0.5"/>
  </r>
  <r>
    <x v="2"/>
    <x v="1"/>
    <x v="47"/>
    <x v="3"/>
    <x v="23"/>
    <s v="São Paulo"/>
    <s v="TV Ultra"/>
    <n v="5130"/>
    <n v="7"/>
    <n v="35910"/>
    <n v="14364"/>
    <n v="0.4"/>
  </r>
  <r>
    <x v="2"/>
    <x v="1"/>
    <x v="47"/>
    <x v="3"/>
    <x v="23"/>
    <s v="São Paulo"/>
    <s v="TV Ultra"/>
    <n v="5130"/>
    <n v="9"/>
    <n v="46170"/>
    <n v="18468"/>
    <n v="0.4"/>
  </r>
  <r>
    <x v="3"/>
    <x v="1"/>
    <x v="48"/>
    <x v="3"/>
    <x v="23"/>
    <s v="São Paulo"/>
    <s v="Teclado"/>
    <n v="300"/>
    <n v="1"/>
    <n v="300"/>
    <n v="45"/>
    <n v="0.15"/>
  </r>
  <r>
    <x v="3"/>
    <x v="1"/>
    <x v="48"/>
    <x v="3"/>
    <x v="23"/>
    <s v="São Paulo"/>
    <s v="Monitor 24 pol"/>
    <n v="1500"/>
    <n v="4"/>
    <n v="6000"/>
    <n v="2400"/>
    <n v="0.4"/>
  </r>
  <r>
    <x v="3"/>
    <x v="1"/>
    <x v="48"/>
    <x v="3"/>
    <x v="23"/>
    <s v="São Paulo"/>
    <s v="TV LED HD"/>
    <n v="3400"/>
    <n v="2"/>
    <n v="6800"/>
    <n v="2380"/>
    <n v="0.35"/>
  </r>
  <r>
    <x v="0"/>
    <x v="0"/>
    <x v="48"/>
    <x v="3"/>
    <x v="23"/>
    <s v="São Paulo"/>
    <s v="Desktop Basic"/>
    <n v="4600"/>
    <n v="3"/>
    <n v="13800"/>
    <n v="3450"/>
    <n v="0.25"/>
  </r>
  <r>
    <x v="4"/>
    <x v="1"/>
    <x v="49"/>
    <x v="3"/>
    <x v="23"/>
    <s v="São Paulo"/>
    <s v="Teclado Gamer"/>
    <n v="500"/>
    <n v="4"/>
    <n v="2000"/>
    <n v="500"/>
    <n v="0.25"/>
  </r>
  <r>
    <x v="0"/>
    <x v="1"/>
    <x v="49"/>
    <x v="3"/>
    <x v="23"/>
    <s v="São Paulo"/>
    <s v="TV Ultra"/>
    <n v="5130"/>
    <n v="2"/>
    <n v="10260"/>
    <n v="4104"/>
    <n v="0.4"/>
  </r>
  <r>
    <x v="4"/>
    <x v="1"/>
    <x v="49"/>
    <x v="3"/>
    <x v="23"/>
    <s v="São Paulo"/>
    <s v="Desktop Pro"/>
    <n v="5340"/>
    <n v="8"/>
    <n v="42720"/>
    <n v="12816"/>
    <n v="0.3"/>
  </r>
  <r>
    <x v="0"/>
    <x v="1"/>
    <x v="49"/>
    <x v="3"/>
    <x v="23"/>
    <s v="São Paulo"/>
    <s v="Desktop Basic"/>
    <n v="4600"/>
    <n v="11"/>
    <n v="50600"/>
    <n v="12650"/>
    <n v="0.25"/>
  </r>
  <r>
    <x v="0"/>
    <x v="1"/>
    <x v="50"/>
    <x v="3"/>
    <x v="23"/>
    <s v="São Paulo"/>
    <s v="Desktop Pro"/>
    <n v="5340"/>
    <n v="2"/>
    <n v="10680"/>
    <n v="3204"/>
    <n v="0.3"/>
  </r>
  <r>
    <x v="3"/>
    <x v="0"/>
    <x v="50"/>
    <x v="3"/>
    <x v="23"/>
    <s v="São Paulo"/>
    <s v="Notebook 17"/>
    <n v="4500"/>
    <n v="8"/>
    <n v="36000"/>
    <n v="9000"/>
    <n v="0.25"/>
  </r>
  <r>
    <x v="3"/>
    <x v="0"/>
    <x v="50"/>
    <x v="3"/>
    <x v="23"/>
    <s v="São Paulo"/>
    <s v="Notebook 20"/>
    <n v="5300"/>
    <n v="9"/>
    <n v="47700"/>
    <n v="14310"/>
    <n v="0.3"/>
  </r>
  <r>
    <x v="0"/>
    <x v="1"/>
    <x v="50"/>
    <x v="3"/>
    <x v="23"/>
    <s v="São Paulo"/>
    <s v="Desktop Ultra"/>
    <n v="8902"/>
    <n v="6"/>
    <n v="53412"/>
    <n v="18694.199999999997"/>
    <n v="0.35"/>
  </r>
  <r>
    <x v="0"/>
    <x v="0"/>
    <x v="51"/>
    <x v="3"/>
    <x v="23"/>
    <s v="São Paulo"/>
    <s v="Teclado"/>
    <n v="300"/>
    <n v="5"/>
    <n v="1500"/>
    <n v="225"/>
    <n v="0.15"/>
  </r>
  <r>
    <x v="1"/>
    <x v="0"/>
    <x v="51"/>
    <x v="3"/>
    <x v="23"/>
    <s v="São Paulo"/>
    <s v="Teclado Gamer"/>
    <n v="500"/>
    <n v="9"/>
    <n v="4500"/>
    <n v="1125"/>
    <n v="0.25"/>
  </r>
  <r>
    <x v="4"/>
    <x v="1"/>
    <x v="51"/>
    <x v="3"/>
    <x v="23"/>
    <s v="São Paulo"/>
    <s v="TV Ultra"/>
    <n v="5130"/>
    <n v="3"/>
    <n v="15390"/>
    <n v="6156"/>
    <n v="0.4"/>
  </r>
  <r>
    <x v="4"/>
    <x v="0"/>
    <x v="51"/>
    <x v="3"/>
    <x v="23"/>
    <s v="São Paulo"/>
    <s v="Desktop Ultra"/>
    <n v="8902"/>
    <n v="11"/>
    <n v="97922"/>
    <n v="34272.699999999997"/>
    <n v="0.35"/>
  </r>
  <r>
    <x v="0"/>
    <x v="0"/>
    <x v="52"/>
    <x v="3"/>
    <x v="23"/>
    <s v="São Paulo"/>
    <s v="TV LED HD"/>
    <n v="3400"/>
    <n v="1"/>
    <n v="3400"/>
    <n v="1190"/>
    <n v="0.35"/>
  </r>
  <r>
    <x v="0"/>
    <x v="1"/>
    <x v="52"/>
    <x v="3"/>
    <x v="23"/>
    <s v="São Paulo"/>
    <s v="Monitor 27 pol"/>
    <n v="1700"/>
    <n v="2"/>
    <n v="3400"/>
    <n v="1700"/>
    <n v="0.5"/>
  </r>
  <r>
    <x v="0"/>
    <x v="1"/>
    <x v="52"/>
    <x v="3"/>
    <x v="23"/>
    <s v="São Paulo"/>
    <s v="Monitor 24 pol"/>
    <n v="1500"/>
    <n v="5"/>
    <n v="7500"/>
    <n v="3000"/>
    <n v="0.4"/>
  </r>
  <r>
    <x v="3"/>
    <x v="1"/>
    <x v="52"/>
    <x v="3"/>
    <x v="23"/>
    <s v="São Paulo"/>
    <s v="TV LED HD"/>
    <n v="3400"/>
    <n v="4"/>
    <n v="13600"/>
    <n v="4760"/>
    <n v="0.35"/>
  </r>
  <r>
    <x v="1"/>
    <x v="1"/>
    <x v="53"/>
    <x v="3"/>
    <x v="23"/>
    <s v="São Paulo"/>
    <s v="Monitor 24 pol"/>
    <n v="1500"/>
    <n v="3"/>
    <n v="4500"/>
    <n v="1800"/>
    <n v="0.4"/>
  </r>
  <r>
    <x v="1"/>
    <x v="0"/>
    <x v="53"/>
    <x v="3"/>
    <x v="23"/>
    <s v="São Paulo"/>
    <s v="Monitor 20 pol"/>
    <n v="1200"/>
    <n v="9"/>
    <n v="10800"/>
    <n v="3240"/>
    <n v="0.3"/>
  </r>
  <r>
    <x v="3"/>
    <x v="0"/>
    <x v="53"/>
    <x v="3"/>
    <x v="23"/>
    <s v="São Paulo"/>
    <s v="Notebook 20"/>
    <n v="5300"/>
    <n v="8"/>
    <n v="42400"/>
    <n v="12720"/>
    <n v="0.3"/>
  </r>
  <r>
    <x v="3"/>
    <x v="1"/>
    <x v="53"/>
    <x v="3"/>
    <x v="23"/>
    <s v="São Paulo"/>
    <s v="Desktop Ultra"/>
    <n v="8902"/>
    <n v="7"/>
    <n v="62314"/>
    <n v="21809.899999999998"/>
    <n v="0.35"/>
  </r>
  <r>
    <x v="4"/>
    <x v="1"/>
    <x v="54"/>
    <x v="3"/>
    <x v="23"/>
    <s v="São Paulo"/>
    <s v="Teclado Gamer"/>
    <n v="500"/>
    <n v="4"/>
    <n v="2000"/>
    <n v="500"/>
    <n v="0.25"/>
  </r>
  <r>
    <x v="3"/>
    <x v="0"/>
    <x v="54"/>
    <x v="3"/>
    <x v="23"/>
    <s v="São Paulo"/>
    <s v="Teclado"/>
    <n v="300"/>
    <n v="10"/>
    <n v="3000"/>
    <n v="450"/>
    <n v="0.15"/>
  </r>
  <r>
    <x v="2"/>
    <x v="0"/>
    <x v="54"/>
    <x v="3"/>
    <x v="23"/>
    <s v="São Paulo"/>
    <s v="Desktop Basic"/>
    <n v="4600"/>
    <n v="2"/>
    <n v="9200"/>
    <n v="2300"/>
    <n v="0.25"/>
  </r>
  <r>
    <x v="2"/>
    <x v="1"/>
    <x v="54"/>
    <x v="3"/>
    <x v="23"/>
    <s v="São Paulo"/>
    <s v="Notebook 20"/>
    <n v="5300"/>
    <n v="4"/>
    <n v="21200"/>
    <n v="6360"/>
    <n v="0.3"/>
  </r>
  <r>
    <x v="0"/>
    <x v="1"/>
    <x v="55"/>
    <x v="3"/>
    <x v="23"/>
    <s v="São Paulo"/>
    <s v="Teclado Gamer"/>
    <n v="500"/>
    <n v="5"/>
    <n v="2500"/>
    <n v="625"/>
    <n v="0.25"/>
  </r>
  <r>
    <x v="2"/>
    <x v="0"/>
    <x v="55"/>
    <x v="3"/>
    <x v="23"/>
    <s v="São Paulo"/>
    <s v="Notebook 17"/>
    <n v="4500"/>
    <n v="3"/>
    <n v="13500"/>
    <n v="3375"/>
    <n v="0.25"/>
  </r>
  <r>
    <x v="0"/>
    <x v="1"/>
    <x v="55"/>
    <x v="3"/>
    <x v="23"/>
    <s v="São Paulo"/>
    <s v="Monitor 27 pol"/>
    <n v="1700"/>
    <n v="9"/>
    <n v="15300"/>
    <n v="7650"/>
    <n v="0.5"/>
  </r>
  <r>
    <x v="0"/>
    <x v="1"/>
    <x v="55"/>
    <x v="3"/>
    <x v="23"/>
    <s v="São Paulo"/>
    <s v="Desktop Basic"/>
    <n v="4600"/>
    <n v="11"/>
    <n v="50600"/>
    <n v="12650"/>
    <n v="0.25"/>
  </r>
  <r>
    <x v="0"/>
    <x v="1"/>
    <x v="56"/>
    <x v="3"/>
    <x v="23"/>
    <s v="São Paulo"/>
    <s v="TV LED HD"/>
    <n v="3400"/>
    <n v="1"/>
    <n v="3400"/>
    <n v="1190"/>
    <n v="0.35"/>
  </r>
  <r>
    <x v="3"/>
    <x v="1"/>
    <x v="56"/>
    <x v="3"/>
    <x v="23"/>
    <s v="São Paulo"/>
    <s v="Monitor 24 pol"/>
    <n v="1500"/>
    <n v="4"/>
    <n v="6000"/>
    <n v="2400"/>
    <n v="0.4"/>
  </r>
  <r>
    <x v="0"/>
    <x v="1"/>
    <x v="56"/>
    <x v="3"/>
    <x v="23"/>
    <s v="São Paulo"/>
    <s v="Notebook 20"/>
    <n v="5300"/>
    <n v="8"/>
    <n v="42400"/>
    <n v="12720"/>
    <n v="0.3"/>
  </r>
  <r>
    <x v="0"/>
    <x v="0"/>
    <x v="56"/>
    <x v="3"/>
    <x v="23"/>
    <s v="São Paulo"/>
    <s v="Notebook 20"/>
    <n v="5300"/>
    <n v="12"/>
    <n v="63600"/>
    <n v="19080"/>
    <n v="0.3"/>
  </r>
  <r>
    <x v="0"/>
    <x v="1"/>
    <x v="57"/>
    <x v="3"/>
    <x v="23"/>
    <s v="São Paulo"/>
    <s v="TV LED HD"/>
    <n v="3400"/>
    <n v="1"/>
    <n v="3400"/>
    <n v="1190"/>
    <n v="0.35"/>
  </r>
  <r>
    <x v="2"/>
    <x v="0"/>
    <x v="57"/>
    <x v="3"/>
    <x v="23"/>
    <s v="São Paulo"/>
    <s v="Notebook 20"/>
    <n v="5300"/>
    <n v="1"/>
    <n v="5300"/>
    <n v="1590"/>
    <n v="0.3"/>
  </r>
  <r>
    <x v="3"/>
    <x v="1"/>
    <x v="57"/>
    <x v="3"/>
    <x v="23"/>
    <s v="São Paulo"/>
    <s v="Notebook 17"/>
    <n v="4500"/>
    <n v="4"/>
    <n v="18000"/>
    <n v="4500"/>
    <n v="0.25"/>
  </r>
  <r>
    <x v="3"/>
    <x v="1"/>
    <x v="57"/>
    <x v="3"/>
    <x v="23"/>
    <s v="São Paulo"/>
    <s v="Notebook 15"/>
    <n v="3200"/>
    <n v="10"/>
    <n v="32000"/>
    <n v="6400"/>
    <n v="0.2"/>
  </r>
  <r>
    <x v="0"/>
    <x v="0"/>
    <x v="58"/>
    <x v="3"/>
    <x v="23"/>
    <s v="São Paulo"/>
    <s v="Teclado Gamer"/>
    <n v="500"/>
    <n v="5"/>
    <n v="2500"/>
    <n v="625"/>
    <n v="0.25"/>
  </r>
  <r>
    <x v="3"/>
    <x v="1"/>
    <x v="58"/>
    <x v="3"/>
    <x v="23"/>
    <s v="São Paulo"/>
    <s v="Teclado"/>
    <n v="300"/>
    <n v="10"/>
    <n v="3000"/>
    <n v="450"/>
    <n v="0.15"/>
  </r>
  <r>
    <x v="1"/>
    <x v="1"/>
    <x v="58"/>
    <x v="3"/>
    <x v="23"/>
    <s v="São Paulo"/>
    <s v="Notebook 15"/>
    <n v="3200"/>
    <n v="4"/>
    <n v="12800"/>
    <n v="2560"/>
    <n v="0.2"/>
  </r>
  <r>
    <x v="3"/>
    <x v="0"/>
    <x v="58"/>
    <x v="3"/>
    <x v="23"/>
    <s v="São Paulo"/>
    <s v="Desktop Pro"/>
    <n v="5340"/>
    <n v="12"/>
    <n v="64080"/>
    <n v="19224"/>
    <n v="0.3"/>
  </r>
  <r>
    <x v="2"/>
    <x v="1"/>
    <x v="59"/>
    <x v="3"/>
    <x v="23"/>
    <s v="São Paulo"/>
    <s v="Teclado"/>
    <n v="300"/>
    <n v="4"/>
    <n v="1200"/>
    <n v="180"/>
    <n v="0.15"/>
  </r>
  <r>
    <x v="1"/>
    <x v="1"/>
    <x v="59"/>
    <x v="3"/>
    <x v="23"/>
    <s v="São Paulo"/>
    <s v="Desktop Basic"/>
    <n v="4600"/>
    <n v="2"/>
    <n v="9200"/>
    <n v="2300"/>
    <n v="0.25"/>
  </r>
  <r>
    <x v="2"/>
    <x v="0"/>
    <x v="59"/>
    <x v="3"/>
    <x v="23"/>
    <s v="São Paulo"/>
    <s v="Notebook 17"/>
    <n v="4500"/>
    <n v="3"/>
    <n v="13500"/>
    <n v="3375"/>
    <n v="0.25"/>
  </r>
  <r>
    <x v="0"/>
    <x v="1"/>
    <x v="59"/>
    <x v="3"/>
    <x v="23"/>
    <s v="São Paulo"/>
    <s v="Desktop Basic"/>
    <n v="4600"/>
    <n v="4"/>
    <n v="18400"/>
    <n v="4600"/>
    <n v="0.25"/>
  </r>
  <r>
    <x v="3"/>
    <x v="0"/>
    <x v="60"/>
    <x v="3"/>
    <x v="23"/>
    <s v="São Paulo"/>
    <s v="Teclado"/>
    <n v="300"/>
    <n v="10"/>
    <n v="3000"/>
    <n v="450"/>
    <n v="0.15"/>
  </r>
  <r>
    <x v="0"/>
    <x v="1"/>
    <x v="60"/>
    <x v="3"/>
    <x v="23"/>
    <s v="São Paulo"/>
    <s v="Notebook 20"/>
    <n v="5300"/>
    <n v="2"/>
    <n v="10600"/>
    <n v="3180"/>
    <n v="0.3"/>
  </r>
  <r>
    <x v="0"/>
    <x v="1"/>
    <x v="60"/>
    <x v="3"/>
    <x v="23"/>
    <s v="São Paulo"/>
    <s v="TV LED HD"/>
    <n v="3400"/>
    <n v="12"/>
    <n v="40800"/>
    <n v="14280"/>
    <n v="0.35"/>
  </r>
  <r>
    <x v="3"/>
    <x v="0"/>
    <x v="60"/>
    <x v="3"/>
    <x v="23"/>
    <s v="São Paulo"/>
    <s v="Notebook 17"/>
    <n v="4500"/>
    <n v="12"/>
    <n v="54000"/>
    <n v="13500"/>
    <n v="0.25"/>
  </r>
  <r>
    <x v="0"/>
    <x v="0"/>
    <x v="61"/>
    <x v="3"/>
    <x v="23"/>
    <s v="São Paulo"/>
    <s v="Notebook 20"/>
    <n v="5300"/>
    <n v="2"/>
    <n v="10600"/>
    <n v="3180"/>
    <n v="0.3"/>
  </r>
  <r>
    <x v="3"/>
    <x v="1"/>
    <x v="61"/>
    <x v="3"/>
    <x v="23"/>
    <s v="São Paulo"/>
    <s v="Monitor 20 pol"/>
    <n v="1200"/>
    <n v="11"/>
    <n v="13200"/>
    <n v="3960"/>
    <n v="0.3"/>
  </r>
  <r>
    <x v="0"/>
    <x v="0"/>
    <x v="61"/>
    <x v="3"/>
    <x v="23"/>
    <s v="São Paulo"/>
    <s v="Desktop Basic"/>
    <n v="4600"/>
    <n v="5"/>
    <n v="23000"/>
    <n v="5750"/>
    <n v="0.25"/>
  </r>
  <r>
    <x v="0"/>
    <x v="1"/>
    <x v="61"/>
    <x v="3"/>
    <x v="23"/>
    <s v="São Paulo"/>
    <s v="TV LED HD"/>
    <n v="3400"/>
    <n v="11"/>
    <n v="37400"/>
    <n v="13090"/>
    <n v="0.35"/>
  </r>
  <r>
    <x v="2"/>
    <x v="0"/>
    <x v="62"/>
    <x v="3"/>
    <x v="23"/>
    <s v="São Paulo"/>
    <s v="Notebook 15"/>
    <n v="3200"/>
    <n v="2"/>
    <n v="6400"/>
    <n v="1280"/>
    <n v="0.2"/>
  </r>
  <r>
    <x v="0"/>
    <x v="1"/>
    <x v="62"/>
    <x v="3"/>
    <x v="23"/>
    <s v="São Paulo"/>
    <s v="Monitor 20 pol"/>
    <n v="1200"/>
    <n v="8"/>
    <n v="9600"/>
    <n v="2880"/>
    <n v="0.3"/>
  </r>
  <r>
    <x v="0"/>
    <x v="1"/>
    <x v="62"/>
    <x v="3"/>
    <x v="23"/>
    <s v="São Paulo"/>
    <s v="Monitor 24 pol"/>
    <n v="1500"/>
    <n v="8"/>
    <n v="12000"/>
    <n v="4800"/>
    <n v="0.4"/>
  </r>
  <r>
    <x v="0"/>
    <x v="1"/>
    <x v="62"/>
    <x v="3"/>
    <x v="23"/>
    <s v="São Paulo"/>
    <s v="Desktop Ultra"/>
    <n v="8902"/>
    <n v="3"/>
    <n v="26706"/>
    <n v="9347.0999999999985"/>
    <n v="0.35"/>
  </r>
  <r>
    <x v="0"/>
    <x v="1"/>
    <x v="63"/>
    <x v="3"/>
    <x v="23"/>
    <s v="São Paulo"/>
    <s v="Teclado"/>
    <n v="300"/>
    <n v="10"/>
    <n v="3000"/>
    <n v="450"/>
    <n v="0.15"/>
  </r>
  <r>
    <x v="4"/>
    <x v="0"/>
    <x v="63"/>
    <x v="3"/>
    <x v="23"/>
    <s v="São Paulo"/>
    <s v="Monitor 24 pol"/>
    <n v="1500"/>
    <n v="8"/>
    <n v="12000"/>
    <n v="4800"/>
    <n v="0.4"/>
  </r>
  <r>
    <x v="0"/>
    <x v="1"/>
    <x v="63"/>
    <x v="3"/>
    <x v="23"/>
    <s v="São Paulo"/>
    <s v="Desktop Basic"/>
    <n v="4600"/>
    <n v="8"/>
    <n v="36800"/>
    <n v="9200"/>
    <n v="0.25"/>
  </r>
  <r>
    <x v="3"/>
    <x v="1"/>
    <x v="63"/>
    <x v="3"/>
    <x v="23"/>
    <s v="São Paulo"/>
    <s v="Desktop Ultra"/>
    <n v="8902"/>
    <n v="7"/>
    <n v="62314"/>
    <n v="21809.899999999998"/>
    <n v="0.35"/>
  </r>
  <r>
    <x v="3"/>
    <x v="0"/>
    <x v="64"/>
    <x v="3"/>
    <x v="23"/>
    <s v="São Paulo"/>
    <s v="Teclado Gamer"/>
    <n v="500"/>
    <n v="2"/>
    <n v="1000"/>
    <n v="250"/>
    <n v="0.25"/>
  </r>
  <r>
    <x v="3"/>
    <x v="1"/>
    <x v="64"/>
    <x v="3"/>
    <x v="23"/>
    <s v="São Paulo"/>
    <s v="Monitor 24 pol"/>
    <n v="1500"/>
    <n v="7"/>
    <n v="10500"/>
    <n v="4200"/>
    <n v="0.4"/>
  </r>
  <r>
    <x v="3"/>
    <x v="1"/>
    <x v="64"/>
    <x v="3"/>
    <x v="23"/>
    <s v="São Paulo"/>
    <s v="Desktop Pro"/>
    <n v="5340"/>
    <n v="4"/>
    <n v="21360"/>
    <n v="6408"/>
    <n v="0.3"/>
  </r>
  <r>
    <x v="0"/>
    <x v="1"/>
    <x v="64"/>
    <x v="3"/>
    <x v="23"/>
    <s v="São Paulo"/>
    <s v="Notebook 15"/>
    <n v="3200"/>
    <n v="7"/>
    <n v="22400"/>
    <n v="4480"/>
    <n v="0.2"/>
  </r>
  <r>
    <x v="0"/>
    <x v="1"/>
    <x v="65"/>
    <x v="3"/>
    <x v="23"/>
    <s v="São Paulo"/>
    <s v="Teclado Gamer"/>
    <n v="500"/>
    <n v="11"/>
    <n v="5500"/>
    <n v="1375"/>
    <n v="0.25"/>
  </r>
  <r>
    <x v="3"/>
    <x v="1"/>
    <x v="65"/>
    <x v="3"/>
    <x v="23"/>
    <s v="São Paulo"/>
    <s v="TV LED HD"/>
    <n v="3400"/>
    <n v="3"/>
    <n v="10200"/>
    <n v="3570"/>
    <n v="0.35"/>
  </r>
  <r>
    <x v="3"/>
    <x v="1"/>
    <x v="65"/>
    <x v="3"/>
    <x v="23"/>
    <s v="São Paulo"/>
    <s v="TV LED HD"/>
    <n v="3400"/>
    <n v="5"/>
    <n v="17000"/>
    <n v="5950"/>
    <n v="0.35"/>
  </r>
  <r>
    <x v="2"/>
    <x v="0"/>
    <x v="65"/>
    <x v="3"/>
    <x v="23"/>
    <s v="São Paulo"/>
    <s v="TV Ultra"/>
    <n v="5130"/>
    <n v="11"/>
    <n v="56430"/>
    <n v="22572"/>
    <n v="0.4"/>
  </r>
  <r>
    <x v="4"/>
    <x v="1"/>
    <x v="66"/>
    <x v="3"/>
    <x v="23"/>
    <s v="São Paulo"/>
    <s v="Monitor 24 pol"/>
    <n v="1500"/>
    <n v="8"/>
    <n v="12000"/>
    <n v="4800"/>
    <n v="0.4"/>
  </r>
  <r>
    <x v="0"/>
    <x v="0"/>
    <x v="66"/>
    <x v="3"/>
    <x v="23"/>
    <s v="São Paulo"/>
    <s v="Notebook 20"/>
    <n v="5300"/>
    <n v="5"/>
    <n v="26500"/>
    <n v="7950"/>
    <n v="0.3"/>
  </r>
  <r>
    <x v="3"/>
    <x v="1"/>
    <x v="66"/>
    <x v="3"/>
    <x v="23"/>
    <s v="São Paulo"/>
    <s v="TV LED HD"/>
    <n v="3400"/>
    <n v="9"/>
    <n v="30600"/>
    <n v="10710"/>
    <n v="0.35"/>
  </r>
  <r>
    <x v="3"/>
    <x v="1"/>
    <x v="66"/>
    <x v="3"/>
    <x v="23"/>
    <s v="São Paulo"/>
    <s v="Notebook 20"/>
    <n v="5300"/>
    <n v="7"/>
    <n v="37100"/>
    <n v="11130"/>
    <n v="0.3"/>
  </r>
  <r>
    <x v="2"/>
    <x v="0"/>
    <x v="67"/>
    <x v="3"/>
    <x v="23"/>
    <s v="São Paulo"/>
    <s v="Desktop Ultra"/>
    <n v="8902"/>
    <n v="1"/>
    <n v="8902"/>
    <n v="3115.7"/>
    <n v="0.35"/>
  </r>
  <r>
    <x v="3"/>
    <x v="1"/>
    <x v="67"/>
    <x v="3"/>
    <x v="23"/>
    <s v="São Paulo"/>
    <s v="Notebook 17"/>
    <n v="4500"/>
    <n v="5"/>
    <n v="22500"/>
    <n v="5625"/>
    <n v="0.25"/>
  </r>
  <r>
    <x v="3"/>
    <x v="1"/>
    <x v="67"/>
    <x v="3"/>
    <x v="23"/>
    <s v="São Paulo"/>
    <s v="Desktop Ultra"/>
    <n v="8902"/>
    <n v="7"/>
    <n v="62314"/>
    <n v="21809.899999999998"/>
    <n v="0.35"/>
  </r>
  <r>
    <x v="4"/>
    <x v="1"/>
    <x v="67"/>
    <x v="3"/>
    <x v="23"/>
    <s v="São Paulo"/>
    <s v="Desktop Ultra"/>
    <n v="8902"/>
    <n v="11"/>
    <n v="97922"/>
    <n v="34272.699999999997"/>
    <n v="0.35"/>
  </r>
  <r>
    <x v="0"/>
    <x v="1"/>
    <x v="68"/>
    <x v="3"/>
    <x v="23"/>
    <s v="São Paulo"/>
    <s v="TV LED HD"/>
    <n v="3400"/>
    <n v="2"/>
    <n v="6800"/>
    <n v="2380"/>
    <n v="0.35"/>
  </r>
  <r>
    <x v="1"/>
    <x v="0"/>
    <x v="68"/>
    <x v="3"/>
    <x v="23"/>
    <s v="São Paulo"/>
    <s v="Desktop Ultra"/>
    <n v="8902"/>
    <n v="1"/>
    <n v="8902"/>
    <n v="3115.7"/>
    <n v="0.35"/>
  </r>
  <r>
    <x v="0"/>
    <x v="0"/>
    <x v="68"/>
    <x v="3"/>
    <x v="23"/>
    <s v="São Paulo"/>
    <s v="Desktop Basic"/>
    <n v="4600"/>
    <n v="10"/>
    <n v="46000"/>
    <n v="11500"/>
    <n v="0.25"/>
  </r>
  <r>
    <x v="3"/>
    <x v="1"/>
    <x v="68"/>
    <x v="3"/>
    <x v="23"/>
    <s v="São Paulo"/>
    <s v="Notebook 17"/>
    <n v="4500"/>
    <n v="11"/>
    <n v="49500"/>
    <n v="12375"/>
    <n v="0.25"/>
  </r>
  <r>
    <x v="0"/>
    <x v="1"/>
    <x v="69"/>
    <x v="3"/>
    <x v="23"/>
    <s v="São Paulo"/>
    <s v="Desktop Basic"/>
    <n v="4600"/>
    <n v="1"/>
    <n v="4600"/>
    <n v="1150"/>
    <n v="0.25"/>
  </r>
  <r>
    <x v="3"/>
    <x v="1"/>
    <x v="69"/>
    <x v="3"/>
    <x v="23"/>
    <s v="São Paulo"/>
    <s v="Teclado Gamer"/>
    <n v="500"/>
    <n v="10"/>
    <n v="5000"/>
    <n v="1250"/>
    <n v="0.25"/>
  </r>
  <r>
    <x v="2"/>
    <x v="1"/>
    <x v="69"/>
    <x v="3"/>
    <x v="23"/>
    <s v="São Paulo"/>
    <s v="Monitor 24 pol"/>
    <n v="1500"/>
    <n v="11"/>
    <n v="16500"/>
    <n v="6600"/>
    <n v="0.4"/>
  </r>
  <r>
    <x v="0"/>
    <x v="0"/>
    <x v="69"/>
    <x v="3"/>
    <x v="23"/>
    <s v="São Paulo"/>
    <s v="Desktop Ultra"/>
    <n v="8902"/>
    <n v="2"/>
    <n v="17804"/>
    <n v="6231.4"/>
    <n v="0.35"/>
  </r>
  <r>
    <x v="3"/>
    <x v="0"/>
    <x v="70"/>
    <x v="3"/>
    <x v="23"/>
    <s v="São Paulo"/>
    <s v="Teclado"/>
    <n v="300"/>
    <n v="7"/>
    <n v="2100"/>
    <n v="315"/>
    <n v="0.15"/>
  </r>
  <r>
    <x v="0"/>
    <x v="1"/>
    <x v="70"/>
    <x v="3"/>
    <x v="23"/>
    <s v="São Paulo"/>
    <s v="Notebook 17"/>
    <n v="4500"/>
    <n v="2"/>
    <n v="9000"/>
    <n v="2250"/>
    <n v="0.25"/>
  </r>
  <r>
    <x v="0"/>
    <x v="1"/>
    <x v="70"/>
    <x v="3"/>
    <x v="23"/>
    <s v="São Paulo"/>
    <s v="Desktop Pro"/>
    <n v="5340"/>
    <n v="7"/>
    <n v="37380"/>
    <n v="11214"/>
    <n v="0.3"/>
  </r>
  <r>
    <x v="0"/>
    <x v="1"/>
    <x v="70"/>
    <x v="3"/>
    <x v="23"/>
    <s v="São Paulo"/>
    <s v="Desktop Basic"/>
    <n v="4600"/>
    <n v="12"/>
    <n v="55200"/>
    <n v="13800"/>
    <n v="0.25"/>
  </r>
  <r>
    <x v="0"/>
    <x v="1"/>
    <x v="71"/>
    <x v="3"/>
    <x v="23"/>
    <s v="São Paulo"/>
    <s v="Notebook 15"/>
    <n v="3200"/>
    <n v="1"/>
    <n v="3200"/>
    <n v="640"/>
    <n v="0.2"/>
  </r>
  <r>
    <x v="0"/>
    <x v="1"/>
    <x v="71"/>
    <x v="3"/>
    <x v="23"/>
    <s v="São Paulo"/>
    <s v="Monitor 20 pol"/>
    <n v="1200"/>
    <n v="5"/>
    <n v="6000"/>
    <n v="1800"/>
    <n v="0.3"/>
  </r>
  <r>
    <x v="0"/>
    <x v="1"/>
    <x v="71"/>
    <x v="3"/>
    <x v="23"/>
    <s v="São Paulo"/>
    <s v="Monitor 27 pol"/>
    <n v="1700"/>
    <n v="9"/>
    <n v="15300"/>
    <n v="7650"/>
    <n v="0.5"/>
  </r>
  <r>
    <x v="0"/>
    <x v="1"/>
    <x v="71"/>
    <x v="3"/>
    <x v="23"/>
    <s v="São Paulo"/>
    <s v="TV Ultra"/>
    <n v="5130"/>
    <n v="4"/>
    <n v="20520"/>
    <n v="8208"/>
    <n v="0.4"/>
  </r>
  <r>
    <x v="0"/>
    <x v="1"/>
    <x v="72"/>
    <x v="3"/>
    <x v="23"/>
    <s v="São Paulo"/>
    <s v="TV LED HD"/>
    <n v="3400"/>
    <n v="3"/>
    <n v="10200"/>
    <n v="3570"/>
    <n v="0.35"/>
  </r>
  <r>
    <x v="0"/>
    <x v="1"/>
    <x v="72"/>
    <x v="3"/>
    <x v="23"/>
    <s v="São Paulo"/>
    <s v="Notebook 17"/>
    <n v="4500"/>
    <n v="9"/>
    <n v="40500"/>
    <n v="10125"/>
    <n v="0.25"/>
  </r>
  <r>
    <x v="2"/>
    <x v="1"/>
    <x v="72"/>
    <x v="3"/>
    <x v="23"/>
    <s v="São Paulo"/>
    <s v="TV Ultra"/>
    <n v="5130"/>
    <n v="8"/>
    <n v="41040"/>
    <n v="16416"/>
    <n v="0.4"/>
  </r>
  <r>
    <x v="2"/>
    <x v="1"/>
    <x v="72"/>
    <x v="3"/>
    <x v="23"/>
    <s v="São Paulo"/>
    <s v="Desktop Ultra"/>
    <n v="8902"/>
    <n v="11"/>
    <n v="97922"/>
    <n v="34272.699999999997"/>
    <n v="0.35"/>
  </r>
  <r>
    <x v="0"/>
    <x v="1"/>
    <x v="73"/>
    <x v="3"/>
    <x v="23"/>
    <s v="São Paulo"/>
    <s v="Teclado"/>
    <n v="300"/>
    <n v="6"/>
    <n v="1800"/>
    <n v="270"/>
    <n v="0.15"/>
  </r>
  <r>
    <x v="0"/>
    <x v="1"/>
    <x v="73"/>
    <x v="3"/>
    <x v="23"/>
    <s v="São Paulo"/>
    <s v="Monitor 27 pol"/>
    <n v="1700"/>
    <n v="9"/>
    <n v="15300"/>
    <n v="7650"/>
    <n v="0.5"/>
  </r>
  <r>
    <x v="3"/>
    <x v="1"/>
    <x v="73"/>
    <x v="3"/>
    <x v="23"/>
    <s v="São Paulo"/>
    <s v="Monitor 24 pol"/>
    <n v="1500"/>
    <n v="12"/>
    <n v="18000"/>
    <n v="7200"/>
    <n v="0.4"/>
  </r>
  <r>
    <x v="4"/>
    <x v="1"/>
    <x v="73"/>
    <x v="3"/>
    <x v="23"/>
    <s v="São Paulo"/>
    <s v="Monitor 27 pol"/>
    <n v="1700"/>
    <n v="11"/>
    <n v="18700"/>
    <n v="9350"/>
    <n v="0.5"/>
  </r>
  <r>
    <x v="0"/>
    <x v="0"/>
    <x v="74"/>
    <x v="3"/>
    <x v="23"/>
    <s v="São Paulo"/>
    <s v="TV LED HD"/>
    <n v="3400"/>
    <n v="7"/>
    <n v="23800"/>
    <n v="8330"/>
    <n v="0.35"/>
  </r>
  <r>
    <x v="3"/>
    <x v="0"/>
    <x v="74"/>
    <x v="3"/>
    <x v="23"/>
    <s v="São Paulo"/>
    <s v="Monitor 27 pol"/>
    <n v="1700"/>
    <n v="16"/>
    <n v="27200"/>
    <n v="13600"/>
    <n v="0.5"/>
  </r>
  <r>
    <x v="0"/>
    <x v="0"/>
    <x v="74"/>
    <x v="3"/>
    <x v="23"/>
    <s v="São Paulo"/>
    <s v="TV Ultra"/>
    <n v="5130"/>
    <n v="6"/>
    <n v="30780"/>
    <n v="12312"/>
    <n v="0.4"/>
  </r>
  <r>
    <x v="0"/>
    <x v="0"/>
    <x v="74"/>
    <x v="3"/>
    <x v="23"/>
    <s v="São Paulo"/>
    <s v="Desktop Basic"/>
    <n v="4600"/>
    <n v="8"/>
    <n v="36800"/>
    <n v="9200"/>
    <n v="0.25"/>
  </r>
  <r>
    <x v="3"/>
    <x v="1"/>
    <x v="75"/>
    <x v="3"/>
    <x v="23"/>
    <s v="São Paulo"/>
    <s v="Teclado"/>
    <n v="300"/>
    <n v="1"/>
    <n v="300"/>
    <n v="45"/>
    <n v="0.15"/>
  </r>
  <r>
    <x v="3"/>
    <x v="1"/>
    <x v="75"/>
    <x v="3"/>
    <x v="23"/>
    <s v="São Paulo"/>
    <s v="TV LED HD"/>
    <n v="3400"/>
    <n v="8"/>
    <n v="27200"/>
    <n v="9520"/>
    <n v="0.35"/>
  </r>
  <r>
    <x v="0"/>
    <x v="1"/>
    <x v="75"/>
    <x v="3"/>
    <x v="21"/>
    <s v="Vitória"/>
    <s v="TV LED HD"/>
    <n v="3400"/>
    <n v="11"/>
    <n v="37400"/>
    <n v="13090"/>
    <n v="0.35"/>
  </r>
  <r>
    <x v="2"/>
    <x v="1"/>
    <x v="75"/>
    <x v="3"/>
    <x v="23"/>
    <s v="São Paulo"/>
    <s v="Desktop Ultra"/>
    <n v="8902"/>
    <n v="11"/>
    <n v="97922"/>
    <n v="34272.699999999997"/>
    <n v="0.35"/>
  </r>
  <r>
    <x v="3"/>
    <x v="0"/>
    <x v="76"/>
    <x v="3"/>
    <x v="23"/>
    <s v="São Paulo"/>
    <s v="Monitor 20 pol"/>
    <n v="1200"/>
    <n v="16"/>
    <n v="19200"/>
    <n v="5760"/>
    <n v="0.3"/>
  </r>
  <r>
    <x v="0"/>
    <x v="1"/>
    <x v="76"/>
    <x v="3"/>
    <x v="23"/>
    <s v="São Paulo"/>
    <s v="Notebook 15"/>
    <n v="3200"/>
    <n v="11"/>
    <n v="35200"/>
    <n v="7040"/>
    <n v="0.2"/>
  </r>
  <r>
    <x v="2"/>
    <x v="0"/>
    <x v="76"/>
    <x v="3"/>
    <x v="23"/>
    <s v="São Paulo"/>
    <s v="TV Ultra"/>
    <n v="5130"/>
    <n v="10"/>
    <n v="51300"/>
    <n v="20520"/>
    <n v="0.4"/>
  </r>
  <r>
    <x v="3"/>
    <x v="0"/>
    <x v="76"/>
    <x v="3"/>
    <x v="23"/>
    <s v="São Paulo"/>
    <s v="Notebook 20"/>
    <n v="5300"/>
    <n v="11"/>
    <n v="58300"/>
    <n v="17490"/>
    <n v="0.3"/>
  </r>
  <r>
    <x v="3"/>
    <x v="1"/>
    <x v="77"/>
    <x v="3"/>
    <x v="21"/>
    <s v="Vitória"/>
    <s v="Desktop Basic"/>
    <n v="4600"/>
    <n v="9"/>
    <n v="41400"/>
    <n v="10350"/>
    <n v="0.25"/>
  </r>
  <r>
    <x v="2"/>
    <x v="1"/>
    <x v="77"/>
    <x v="3"/>
    <x v="21"/>
    <s v="Vitória"/>
    <s v="Desktop Ultra"/>
    <n v="8902"/>
    <n v="6"/>
    <n v="53412"/>
    <n v="18694.199999999997"/>
    <n v="0.35"/>
  </r>
  <r>
    <x v="0"/>
    <x v="0"/>
    <x v="77"/>
    <x v="3"/>
    <x v="23"/>
    <s v="São Paulo"/>
    <s v="Notebook 20"/>
    <n v="5300"/>
    <n v="12"/>
    <n v="63600"/>
    <n v="19080"/>
    <n v="0.3"/>
  </r>
  <r>
    <x v="3"/>
    <x v="1"/>
    <x v="77"/>
    <x v="3"/>
    <x v="23"/>
    <s v="São Paulo"/>
    <s v="Desktop Pro"/>
    <n v="5340"/>
    <n v="12"/>
    <n v="64080"/>
    <n v="19224"/>
    <n v="0.3"/>
  </r>
  <r>
    <x v="3"/>
    <x v="0"/>
    <x v="78"/>
    <x v="3"/>
    <x v="21"/>
    <s v="Vitória"/>
    <s v="Teclado Gamer"/>
    <n v="500"/>
    <n v="7"/>
    <n v="3500"/>
    <n v="875"/>
    <n v="0.25"/>
  </r>
  <r>
    <x v="0"/>
    <x v="1"/>
    <x v="78"/>
    <x v="3"/>
    <x v="23"/>
    <s v="São Paulo"/>
    <s v="Desktop Pro"/>
    <n v="5340"/>
    <n v="2"/>
    <n v="10680"/>
    <n v="3204"/>
    <n v="0.3"/>
  </r>
  <r>
    <x v="1"/>
    <x v="0"/>
    <x v="78"/>
    <x v="3"/>
    <x v="23"/>
    <s v="São Paulo"/>
    <s v="Notebook 15"/>
    <n v="3200"/>
    <n v="8"/>
    <n v="25600"/>
    <n v="5120"/>
    <n v="0.2"/>
  </r>
  <r>
    <x v="0"/>
    <x v="1"/>
    <x v="78"/>
    <x v="3"/>
    <x v="23"/>
    <s v="São Paulo"/>
    <s v="Desktop Basic"/>
    <n v="4600"/>
    <n v="8"/>
    <n v="36800"/>
    <n v="9200"/>
    <n v="0.25"/>
  </r>
  <r>
    <x v="0"/>
    <x v="1"/>
    <x v="79"/>
    <x v="3"/>
    <x v="23"/>
    <s v="São Paulo"/>
    <s v="Monitor 27 pol"/>
    <n v="1700"/>
    <n v="6"/>
    <n v="10200"/>
    <n v="5100"/>
    <n v="0.5"/>
  </r>
  <r>
    <x v="0"/>
    <x v="1"/>
    <x v="79"/>
    <x v="3"/>
    <x v="21"/>
    <s v="Vitória"/>
    <s v="TV LED HD"/>
    <n v="3400"/>
    <n v="8"/>
    <n v="27200"/>
    <n v="9520"/>
    <n v="0.35"/>
  </r>
  <r>
    <x v="4"/>
    <x v="1"/>
    <x v="79"/>
    <x v="3"/>
    <x v="23"/>
    <s v="São Paulo"/>
    <s v="Notebook 17"/>
    <n v="4500"/>
    <n v="7"/>
    <n v="31500"/>
    <n v="7875"/>
    <n v="0.25"/>
  </r>
  <r>
    <x v="0"/>
    <x v="0"/>
    <x v="79"/>
    <x v="3"/>
    <x v="23"/>
    <s v="São Paulo"/>
    <s v="Desktop Basic"/>
    <n v="4600"/>
    <n v="11"/>
    <n v="50600"/>
    <n v="12650"/>
    <n v="0.25"/>
  </r>
  <r>
    <x v="0"/>
    <x v="1"/>
    <x v="80"/>
    <x v="3"/>
    <x v="23"/>
    <s v="São Paulo"/>
    <s v="Teclado"/>
    <n v="300"/>
    <n v="12"/>
    <n v="3600"/>
    <n v="540"/>
    <n v="0.15"/>
  </r>
  <r>
    <x v="0"/>
    <x v="1"/>
    <x v="80"/>
    <x v="3"/>
    <x v="23"/>
    <s v="São Paulo"/>
    <s v="Desktop Basic"/>
    <n v="4600"/>
    <n v="3"/>
    <n v="13800"/>
    <n v="3450"/>
    <n v="0.25"/>
  </r>
  <r>
    <x v="0"/>
    <x v="0"/>
    <x v="80"/>
    <x v="3"/>
    <x v="21"/>
    <s v="Vitória"/>
    <s v="TV Ultra"/>
    <n v="5130"/>
    <n v="6"/>
    <n v="30780"/>
    <n v="12312"/>
    <n v="0.4"/>
  </r>
  <r>
    <x v="4"/>
    <x v="0"/>
    <x v="80"/>
    <x v="3"/>
    <x v="23"/>
    <s v="São Paulo"/>
    <s v="Desktop Basic"/>
    <n v="4600"/>
    <n v="8"/>
    <n v="36800"/>
    <n v="9200"/>
    <n v="0.25"/>
  </r>
  <r>
    <x v="0"/>
    <x v="1"/>
    <x v="81"/>
    <x v="3"/>
    <x v="21"/>
    <s v="Vitória"/>
    <s v="Monitor 24 pol"/>
    <n v="1500"/>
    <n v="4"/>
    <n v="6000"/>
    <n v="2400"/>
    <n v="0.4"/>
  </r>
  <r>
    <x v="3"/>
    <x v="0"/>
    <x v="81"/>
    <x v="3"/>
    <x v="23"/>
    <s v="São Paulo"/>
    <s v="Monitor 20 pol"/>
    <n v="1200"/>
    <n v="9"/>
    <n v="10800"/>
    <n v="3240"/>
    <n v="0.3"/>
  </r>
  <r>
    <x v="0"/>
    <x v="1"/>
    <x v="81"/>
    <x v="3"/>
    <x v="21"/>
    <s v="Vitória"/>
    <s v="TV LED HD"/>
    <n v="3400"/>
    <n v="4"/>
    <n v="13600"/>
    <n v="4760"/>
    <n v="0.35"/>
  </r>
  <r>
    <x v="3"/>
    <x v="1"/>
    <x v="81"/>
    <x v="3"/>
    <x v="23"/>
    <s v="São Paulo"/>
    <s v="Notebook 20"/>
    <n v="5300"/>
    <n v="11"/>
    <n v="58300"/>
    <n v="17490"/>
    <n v="0.3"/>
  </r>
  <r>
    <x v="3"/>
    <x v="1"/>
    <x v="82"/>
    <x v="3"/>
    <x v="23"/>
    <s v="São Paulo"/>
    <s v="Teclado Gamer"/>
    <n v="500"/>
    <n v="9"/>
    <n v="4500"/>
    <n v="1125"/>
    <n v="0.25"/>
  </r>
  <r>
    <x v="0"/>
    <x v="0"/>
    <x v="82"/>
    <x v="3"/>
    <x v="21"/>
    <s v="Vitória"/>
    <s v="Desktop Pro"/>
    <n v="5340"/>
    <n v="3"/>
    <n v="16020"/>
    <n v="4806"/>
    <n v="0.3"/>
  </r>
  <r>
    <x v="2"/>
    <x v="0"/>
    <x v="82"/>
    <x v="3"/>
    <x v="23"/>
    <s v="São Paulo"/>
    <s v="Monitor 27 pol"/>
    <n v="1700"/>
    <n v="12"/>
    <n v="20400"/>
    <n v="10200"/>
    <n v="0.5"/>
  </r>
  <r>
    <x v="2"/>
    <x v="1"/>
    <x v="82"/>
    <x v="3"/>
    <x v="21"/>
    <s v="Vitória"/>
    <s v="Notebook 17"/>
    <n v="4500"/>
    <n v="6"/>
    <n v="27000"/>
    <n v="6750"/>
    <n v="0.25"/>
  </r>
  <r>
    <x v="2"/>
    <x v="0"/>
    <x v="83"/>
    <x v="3"/>
    <x v="23"/>
    <s v="São Paulo"/>
    <s v="Teclado"/>
    <n v="300"/>
    <n v="5"/>
    <n v="1500"/>
    <n v="225"/>
    <n v="0.15"/>
  </r>
  <r>
    <x v="0"/>
    <x v="1"/>
    <x v="83"/>
    <x v="3"/>
    <x v="23"/>
    <s v="São Paulo"/>
    <s v="Notebook 17"/>
    <n v="4500"/>
    <n v="1"/>
    <n v="4500"/>
    <n v="1125"/>
    <n v="0.25"/>
  </r>
  <r>
    <x v="0"/>
    <x v="1"/>
    <x v="83"/>
    <x v="3"/>
    <x v="23"/>
    <s v="São Paulo"/>
    <s v="Teclado Gamer"/>
    <n v="500"/>
    <n v="9"/>
    <n v="4500"/>
    <n v="1125"/>
    <n v="0.25"/>
  </r>
  <r>
    <x v="2"/>
    <x v="1"/>
    <x v="83"/>
    <x v="3"/>
    <x v="23"/>
    <s v="São Paulo"/>
    <s v="TV Ultra"/>
    <n v="5130"/>
    <n v="11"/>
    <n v="56430"/>
    <n v="22572"/>
    <n v="0.4"/>
  </r>
  <r>
    <x v="0"/>
    <x v="1"/>
    <x v="84"/>
    <x v="3"/>
    <x v="23"/>
    <s v="São Paulo"/>
    <s v="Teclado Gamer"/>
    <n v="500"/>
    <n v="12"/>
    <n v="6000"/>
    <n v="1500"/>
    <n v="0.25"/>
  </r>
  <r>
    <x v="3"/>
    <x v="1"/>
    <x v="84"/>
    <x v="3"/>
    <x v="23"/>
    <s v="São Paulo"/>
    <s v="Notebook 20"/>
    <n v="5300"/>
    <n v="7"/>
    <n v="37100"/>
    <n v="11130"/>
    <n v="0.3"/>
  </r>
  <r>
    <x v="0"/>
    <x v="0"/>
    <x v="84"/>
    <x v="3"/>
    <x v="23"/>
    <s v="São Paulo"/>
    <s v="Notebook 15"/>
    <n v="3200"/>
    <n v="15"/>
    <n v="48000"/>
    <n v="9600"/>
    <n v="0.2"/>
  </r>
  <r>
    <x v="2"/>
    <x v="0"/>
    <x v="84"/>
    <x v="3"/>
    <x v="23"/>
    <s v="São Paulo"/>
    <s v="TV Ultra"/>
    <n v="5130"/>
    <n v="15"/>
    <n v="76950"/>
    <n v="30780"/>
    <n v="0.4"/>
  </r>
  <r>
    <x v="0"/>
    <x v="1"/>
    <x v="85"/>
    <x v="3"/>
    <x v="23"/>
    <s v="São Paulo"/>
    <s v="Monitor 27 pol"/>
    <n v="1700"/>
    <n v="7"/>
    <n v="11900"/>
    <n v="5950"/>
    <n v="0.5"/>
  </r>
  <r>
    <x v="2"/>
    <x v="1"/>
    <x v="85"/>
    <x v="3"/>
    <x v="23"/>
    <s v="São Paulo"/>
    <s v="Notebook 20"/>
    <n v="5300"/>
    <n v="6"/>
    <n v="31800"/>
    <n v="9540"/>
    <n v="0.3"/>
  </r>
  <r>
    <x v="0"/>
    <x v="1"/>
    <x v="85"/>
    <x v="3"/>
    <x v="23"/>
    <s v="São Paulo"/>
    <s v="Notebook 20"/>
    <n v="5300"/>
    <n v="8"/>
    <n v="42400"/>
    <n v="12720"/>
    <n v="0.3"/>
  </r>
  <r>
    <x v="0"/>
    <x v="1"/>
    <x v="85"/>
    <x v="3"/>
    <x v="23"/>
    <s v="São Paulo"/>
    <s v="Desktop Pro"/>
    <n v="5340"/>
    <n v="10"/>
    <n v="53400"/>
    <n v="16020"/>
    <n v="0.3"/>
  </r>
  <r>
    <x v="1"/>
    <x v="0"/>
    <x v="0"/>
    <x v="3"/>
    <x v="21"/>
    <s v="Vitória"/>
    <s v="Teclado"/>
    <n v="300"/>
    <n v="7"/>
    <n v="2100"/>
    <n v="315"/>
    <n v="0.15"/>
  </r>
  <r>
    <x v="1"/>
    <x v="0"/>
    <x v="1"/>
    <x v="3"/>
    <x v="21"/>
    <s v="Vitória"/>
    <s v="Monitor 24 pol"/>
    <n v="1500"/>
    <n v="10"/>
    <n v="15000"/>
    <n v="6000"/>
    <n v="0.4"/>
  </r>
  <r>
    <x v="4"/>
    <x v="0"/>
    <x v="2"/>
    <x v="3"/>
    <x v="21"/>
    <s v="Vitória"/>
    <s v="Teclado"/>
    <n v="300"/>
    <n v="11"/>
    <n v="3300"/>
    <n v="495"/>
    <n v="0.15"/>
  </r>
  <r>
    <x v="0"/>
    <x v="1"/>
    <x v="3"/>
    <x v="3"/>
    <x v="21"/>
    <s v="Vitória"/>
    <s v="TV Ultra"/>
    <n v="5130"/>
    <n v="9"/>
    <n v="46170"/>
    <n v="18468"/>
    <n v="0.4"/>
  </r>
  <r>
    <x v="3"/>
    <x v="1"/>
    <x v="4"/>
    <x v="3"/>
    <x v="21"/>
    <s v="Vitória"/>
    <s v="TV Ultra"/>
    <n v="5130"/>
    <n v="4"/>
    <n v="20520"/>
    <n v="8208"/>
    <n v="0.4"/>
  </r>
  <r>
    <x v="3"/>
    <x v="0"/>
    <x v="5"/>
    <x v="3"/>
    <x v="21"/>
    <s v="Vitória"/>
    <s v="Monitor 27 pol"/>
    <n v="1700"/>
    <n v="8"/>
    <n v="13600"/>
    <n v="6800"/>
    <n v="0.5"/>
  </r>
  <r>
    <x v="3"/>
    <x v="1"/>
    <x v="6"/>
    <x v="3"/>
    <x v="21"/>
    <s v="Vitória"/>
    <s v="Notebook 17"/>
    <n v="4500"/>
    <n v="9"/>
    <n v="40500"/>
    <n v="10125"/>
    <n v="0.25"/>
  </r>
  <r>
    <x v="0"/>
    <x v="0"/>
    <x v="7"/>
    <x v="3"/>
    <x v="21"/>
    <s v="Vitória"/>
    <s v="Notebook 15"/>
    <n v="3200"/>
    <n v="9"/>
    <n v="28800"/>
    <n v="5760"/>
    <n v="0.2"/>
  </r>
  <r>
    <x v="0"/>
    <x v="0"/>
    <x v="8"/>
    <x v="3"/>
    <x v="21"/>
    <s v="Vitória"/>
    <s v="Notebook 15"/>
    <n v="3200"/>
    <n v="2"/>
    <n v="6400"/>
    <n v="1280"/>
    <n v="0.2"/>
  </r>
  <r>
    <x v="0"/>
    <x v="0"/>
    <x v="9"/>
    <x v="3"/>
    <x v="21"/>
    <s v="Vitória"/>
    <s v="Desktop Ultra"/>
    <n v="8902"/>
    <n v="6"/>
    <n v="53412"/>
    <n v="18694.199999999997"/>
    <n v="0.35"/>
  </r>
  <r>
    <x v="0"/>
    <x v="1"/>
    <x v="10"/>
    <x v="3"/>
    <x v="21"/>
    <s v="Vitória"/>
    <s v="TV LED HD"/>
    <n v="3400"/>
    <n v="11"/>
    <n v="37400"/>
    <n v="13090"/>
    <n v="0.35"/>
  </r>
  <r>
    <x v="0"/>
    <x v="1"/>
    <x v="11"/>
    <x v="3"/>
    <x v="21"/>
    <s v="Vitória"/>
    <s v="Desktop Ultra"/>
    <n v="8902"/>
    <n v="6"/>
    <n v="53412"/>
    <n v="18694.199999999997"/>
    <n v="0.35"/>
  </r>
  <r>
    <x v="0"/>
    <x v="0"/>
    <x v="12"/>
    <x v="3"/>
    <x v="21"/>
    <s v="Vitória"/>
    <s v="Notebook 15"/>
    <n v="3200"/>
    <n v="9"/>
    <n v="28800"/>
    <n v="5760"/>
    <n v="0.2"/>
  </r>
  <r>
    <x v="2"/>
    <x v="1"/>
    <x v="13"/>
    <x v="3"/>
    <x v="21"/>
    <s v="Vitória"/>
    <s v="Notebook 15"/>
    <n v="3200"/>
    <n v="12"/>
    <n v="38400"/>
    <n v="7680"/>
    <n v="0.2"/>
  </r>
  <r>
    <x v="3"/>
    <x v="0"/>
    <x v="14"/>
    <x v="3"/>
    <x v="21"/>
    <s v="Vitória"/>
    <s v="Notebook 17"/>
    <n v="4500"/>
    <n v="1"/>
    <n v="4500"/>
    <n v="1125"/>
    <n v="0.25"/>
  </r>
  <r>
    <x v="0"/>
    <x v="1"/>
    <x v="15"/>
    <x v="3"/>
    <x v="21"/>
    <s v="Vitória"/>
    <s v="Monitor 20 pol"/>
    <n v="1200"/>
    <n v="10"/>
    <n v="12000"/>
    <n v="3600"/>
    <n v="0.3"/>
  </r>
  <r>
    <x v="3"/>
    <x v="0"/>
    <x v="16"/>
    <x v="3"/>
    <x v="21"/>
    <s v="Vitória"/>
    <s v="TV Ultra"/>
    <n v="5130"/>
    <n v="5"/>
    <n v="25650"/>
    <n v="10260"/>
    <n v="0.4"/>
  </r>
  <r>
    <x v="0"/>
    <x v="1"/>
    <x v="17"/>
    <x v="3"/>
    <x v="21"/>
    <s v="Vitória"/>
    <s v="Teclado"/>
    <n v="300"/>
    <n v="4"/>
    <n v="1200"/>
    <n v="180"/>
    <n v="0.15"/>
  </r>
  <r>
    <x v="4"/>
    <x v="0"/>
    <x v="0"/>
    <x v="4"/>
    <x v="24"/>
    <s v="Curitiba"/>
    <s v="TV Ultra"/>
    <n v="5130"/>
    <n v="10"/>
    <n v="51300"/>
    <n v="20520"/>
    <n v="0.4"/>
  </r>
  <r>
    <x v="0"/>
    <x v="0"/>
    <x v="1"/>
    <x v="4"/>
    <x v="24"/>
    <s v="Curitiba"/>
    <s v="Desktop Basic"/>
    <n v="4600"/>
    <n v="2"/>
    <n v="9200"/>
    <n v="2300"/>
    <n v="0.25"/>
  </r>
  <r>
    <x v="3"/>
    <x v="1"/>
    <x v="2"/>
    <x v="4"/>
    <x v="24"/>
    <s v="Curitiba"/>
    <s v="Teclado Gamer"/>
    <n v="500"/>
    <n v="10"/>
    <n v="5000"/>
    <n v="1250"/>
    <n v="0.25"/>
  </r>
  <r>
    <x v="0"/>
    <x v="1"/>
    <x v="3"/>
    <x v="4"/>
    <x v="24"/>
    <s v="Curitiba"/>
    <s v="TV Ultra"/>
    <n v="5130"/>
    <n v="7"/>
    <n v="35910"/>
    <n v="14364"/>
    <n v="0.4"/>
  </r>
  <r>
    <x v="3"/>
    <x v="1"/>
    <x v="4"/>
    <x v="4"/>
    <x v="24"/>
    <s v="Curitiba"/>
    <s v="Monitor 20 pol"/>
    <n v="1200"/>
    <n v="11"/>
    <n v="13200"/>
    <n v="3960"/>
    <n v="0.3"/>
  </r>
  <r>
    <x v="3"/>
    <x v="1"/>
    <x v="5"/>
    <x v="4"/>
    <x v="24"/>
    <s v="Curitiba"/>
    <s v="Desktop Pro"/>
    <n v="5340"/>
    <n v="3"/>
    <n v="16020"/>
    <n v="4806"/>
    <n v="0.3"/>
  </r>
  <r>
    <x v="1"/>
    <x v="1"/>
    <x v="6"/>
    <x v="4"/>
    <x v="24"/>
    <s v="Curitiba"/>
    <s v="Notebook 17"/>
    <n v="4500"/>
    <n v="2"/>
    <n v="9000"/>
    <n v="2250"/>
    <n v="0.25"/>
  </r>
  <r>
    <x v="4"/>
    <x v="1"/>
    <x v="7"/>
    <x v="4"/>
    <x v="24"/>
    <s v="Curitiba"/>
    <s v="Desktop Ultra"/>
    <n v="8902"/>
    <n v="1"/>
    <n v="8902"/>
    <n v="3115.7"/>
    <n v="0.35"/>
  </r>
  <r>
    <x v="0"/>
    <x v="0"/>
    <x v="8"/>
    <x v="4"/>
    <x v="24"/>
    <s v="Curitiba"/>
    <s v="Desktop Basic"/>
    <n v="4600"/>
    <n v="4"/>
    <n v="18400"/>
    <n v="4600"/>
    <n v="0.25"/>
  </r>
  <r>
    <x v="0"/>
    <x v="0"/>
    <x v="9"/>
    <x v="4"/>
    <x v="24"/>
    <s v="Curitiba"/>
    <s v="Desktop Pro"/>
    <n v="5340"/>
    <n v="9"/>
    <n v="48060"/>
    <n v="14418"/>
    <n v="0.3"/>
  </r>
  <r>
    <x v="2"/>
    <x v="0"/>
    <x v="10"/>
    <x v="4"/>
    <x v="24"/>
    <s v="Curitiba"/>
    <s v="Notebook 20"/>
    <n v="5300"/>
    <n v="7"/>
    <n v="37100"/>
    <n v="11130"/>
    <n v="0.3"/>
  </r>
  <r>
    <x v="4"/>
    <x v="1"/>
    <x v="11"/>
    <x v="4"/>
    <x v="24"/>
    <s v="Curitiba"/>
    <s v="TV Ultra"/>
    <n v="5130"/>
    <n v="9"/>
    <n v="46170"/>
    <n v="18468"/>
    <n v="0.4"/>
  </r>
  <r>
    <x v="1"/>
    <x v="1"/>
    <x v="12"/>
    <x v="4"/>
    <x v="24"/>
    <s v="Curitiba"/>
    <s v="Teclado Gamer"/>
    <n v="500"/>
    <n v="12"/>
    <n v="6000"/>
    <n v="1500"/>
    <n v="0.25"/>
  </r>
  <r>
    <x v="1"/>
    <x v="0"/>
    <x v="13"/>
    <x v="4"/>
    <x v="24"/>
    <s v="Curitiba"/>
    <s v="Desktop Ultra"/>
    <n v="8902"/>
    <n v="9"/>
    <n v="80118"/>
    <n v="28041.3"/>
    <n v="0.35"/>
  </r>
  <r>
    <x v="4"/>
    <x v="0"/>
    <x v="14"/>
    <x v="4"/>
    <x v="24"/>
    <s v="Curitiba"/>
    <s v="Teclado"/>
    <n v="300"/>
    <n v="3"/>
    <n v="900"/>
    <n v="135"/>
    <n v="0.15"/>
  </r>
  <r>
    <x v="0"/>
    <x v="1"/>
    <x v="15"/>
    <x v="4"/>
    <x v="24"/>
    <s v="Curitiba"/>
    <s v="TV Ultra"/>
    <n v="5130"/>
    <n v="2"/>
    <n v="10260"/>
    <n v="4104"/>
    <n v="0.4"/>
  </r>
  <r>
    <x v="3"/>
    <x v="1"/>
    <x v="16"/>
    <x v="4"/>
    <x v="24"/>
    <s v="Curitiba"/>
    <s v="TV Ultra"/>
    <n v="5130"/>
    <n v="4"/>
    <n v="20520"/>
    <n v="8208"/>
    <n v="0.4"/>
  </r>
  <r>
    <x v="2"/>
    <x v="1"/>
    <x v="17"/>
    <x v="4"/>
    <x v="24"/>
    <s v="Curitiba"/>
    <s v="Monitor 20 pol"/>
    <n v="1200"/>
    <n v="12"/>
    <n v="14400"/>
    <n v="4320"/>
    <n v="0.3"/>
  </r>
  <r>
    <x v="1"/>
    <x v="0"/>
    <x v="18"/>
    <x v="4"/>
    <x v="24"/>
    <s v="Curitiba"/>
    <s v="Notebook 17"/>
    <n v="4500"/>
    <n v="11"/>
    <n v="49500"/>
    <n v="12375"/>
    <n v="0.25"/>
  </r>
  <r>
    <x v="0"/>
    <x v="1"/>
    <x v="19"/>
    <x v="4"/>
    <x v="24"/>
    <s v="Curitiba"/>
    <s v="Monitor 24 pol"/>
    <n v="1500"/>
    <n v="8"/>
    <n v="12000"/>
    <n v="4800"/>
    <n v="0.4"/>
  </r>
  <r>
    <x v="3"/>
    <x v="0"/>
    <x v="20"/>
    <x v="4"/>
    <x v="24"/>
    <s v="Curitiba"/>
    <s v="Monitor 20 pol"/>
    <n v="1200"/>
    <n v="8"/>
    <n v="9600"/>
    <n v="2880"/>
    <n v="0.3"/>
  </r>
  <r>
    <x v="3"/>
    <x v="1"/>
    <x v="21"/>
    <x v="4"/>
    <x v="24"/>
    <s v="Curitiba"/>
    <s v="Notebook 20"/>
    <n v="5300"/>
    <n v="2"/>
    <n v="10600"/>
    <n v="3180"/>
    <n v="0.3"/>
  </r>
  <r>
    <x v="2"/>
    <x v="0"/>
    <x v="22"/>
    <x v="4"/>
    <x v="24"/>
    <s v="Curitiba"/>
    <s v="TV Ultra"/>
    <n v="5130"/>
    <n v="10"/>
    <n v="51300"/>
    <n v="20520"/>
    <n v="0.4"/>
  </r>
  <r>
    <x v="2"/>
    <x v="1"/>
    <x v="23"/>
    <x v="4"/>
    <x v="24"/>
    <s v="Curitiba"/>
    <s v="Monitor 24 pol"/>
    <n v="1500"/>
    <n v="12"/>
    <n v="18000"/>
    <n v="7200"/>
    <n v="0.4"/>
  </r>
  <r>
    <x v="2"/>
    <x v="1"/>
    <x v="24"/>
    <x v="4"/>
    <x v="24"/>
    <s v="Curitiba"/>
    <s v="Desktop Ultra"/>
    <n v="8902"/>
    <n v="1"/>
    <n v="8902"/>
    <n v="3115.7"/>
    <n v="0.35"/>
  </r>
  <r>
    <x v="2"/>
    <x v="1"/>
    <x v="25"/>
    <x v="4"/>
    <x v="24"/>
    <s v="Curitiba"/>
    <s v="Monitor 20 pol"/>
    <n v="1200"/>
    <n v="4"/>
    <n v="4800"/>
    <n v="1440"/>
    <n v="0.3"/>
  </r>
  <r>
    <x v="3"/>
    <x v="1"/>
    <x v="26"/>
    <x v="4"/>
    <x v="24"/>
    <s v="Curitiba"/>
    <s v="Notebook 20"/>
    <n v="5300"/>
    <n v="10"/>
    <n v="53000"/>
    <n v="15900"/>
    <n v="0.3"/>
  </r>
  <r>
    <x v="2"/>
    <x v="1"/>
    <x v="27"/>
    <x v="4"/>
    <x v="24"/>
    <s v="Curitiba"/>
    <s v="Monitor 20 pol"/>
    <n v="1200"/>
    <n v="9"/>
    <n v="10800"/>
    <n v="3240"/>
    <n v="0.3"/>
  </r>
  <r>
    <x v="3"/>
    <x v="0"/>
    <x v="28"/>
    <x v="4"/>
    <x v="24"/>
    <s v="Curitiba"/>
    <s v="Monitor 20 pol"/>
    <n v="1200"/>
    <n v="11"/>
    <n v="13200"/>
    <n v="3960"/>
    <n v="0.3"/>
  </r>
  <r>
    <x v="3"/>
    <x v="1"/>
    <x v="28"/>
    <x v="4"/>
    <x v="24"/>
    <s v="Curitiba"/>
    <s v="TV LED HD"/>
    <n v="3400"/>
    <n v="5"/>
    <n v="17000"/>
    <n v="5950"/>
    <n v="0.35"/>
  </r>
  <r>
    <x v="3"/>
    <x v="1"/>
    <x v="29"/>
    <x v="4"/>
    <x v="24"/>
    <s v="Curitiba"/>
    <s v="TV LED HD"/>
    <n v="3400"/>
    <n v="4"/>
    <n v="13600"/>
    <n v="4760"/>
    <n v="0.35"/>
  </r>
  <r>
    <x v="4"/>
    <x v="1"/>
    <x v="30"/>
    <x v="4"/>
    <x v="24"/>
    <s v="Curitiba"/>
    <s v="Teclado"/>
    <n v="300"/>
    <n v="9"/>
    <n v="2700"/>
    <n v="405"/>
    <n v="0.15"/>
  </r>
  <r>
    <x v="0"/>
    <x v="1"/>
    <x v="31"/>
    <x v="4"/>
    <x v="24"/>
    <s v="Curitiba"/>
    <s v="Monitor 20 pol"/>
    <n v="1200"/>
    <n v="6"/>
    <n v="7200"/>
    <n v="2160"/>
    <n v="0.3"/>
  </r>
  <r>
    <x v="0"/>
    <x v="0"/>
    <x v="32"/>
    <x v="4"/>
    <x v="24"/>
    <s v="Curitiba"/>
    <s v="Notebook 17"/>
    <n v="4500"/>
    <n v="6"/>
    <n v="27000"/>
    <n v="6750"/>
    <n v="0.25"/>
  </r>
  <r>
    <x v="3"/>
    <x v="0"/>
    <x v="33"/>
    <x v="4"/>
    <x v="24"/>
    <s v="Curitiba"/>
    <s v="Teclado Gamer"/>
    <n v="500"/>
    <n v="10"/>
    <n v="5000"/>
    <n v="1250"/>
    <n v="0.25"/>
  </r>
  <r>
    <x v="3"/>
    <x v="1"/>
    <x v="34"/>
    <x v="4"/>
    <x v="24"/>
    <s v="Curitiba"/>
    <s v="Desktop Ultra"/>
    <n v="8902"/>
    <n v="9"/>
    <n v="80118"/>
    <n v="28041.3"/>
    <n v="0.35"/>
  </r>
  <r>
    <x v="1"/>
    <x v="1"/>
    <x v="35"/>
    <x v="4"/>
    <x v="24"/>
    <s v="Curitiba"/>
    <s v="Monitor 27 pol"/>
    <n v="1700"/>
    <n v="4"/>
    <n v="6800"/>
    <n v="3400"/>
    <n v="0.5"/>
  </r>
  <r>
    <x v="1"/>
    <x v="0"/>
    <x v="36"/>
    <x v="4"/>
    <x v="24"/>
    <s v="Curitiba"/>
    <s v="Desktop Ultra"/>
    <n v="8902"/>
    <n v="7"/>
    <n v="62314"/>
    <n v="21809.899999999998"/>
    <n v="0.35"/>
  </r>
  <r>
    <x v="4"/>
    <x v="1"/>
    <x v="37"/>
    <x v="4"/>
    <x v="24"/>
    <s v="Curitiba"/>
    <s v="Notebook 15"/>
    <n v="3200"/>
    <n v="2"/>
    <n v="6400"/>
    <n v="1280"/>
    <n v="0.2"/>
  </r>
  <r>
    <x v="1"/>
    <x v="1"/>
    <x v="38"/>
    <x v="4"/>
    <x v="24"/>
    <s v="Curitiba"/>
    <s v="Monitor 20 pol"/>
    <n v="1200"/>
    <n v="7"/>
    <n v="8400"/>
    <n v="2520"/>
    <n v="0.3"/>
  </r>
  <r>
    <x v="1"/>
    <x v="1"/>
    <x v="39"/>
    <x v="4"/>
    <x v="24"/>
    <s v="Curitiba"/>
    <s v="TV LED HD"/>
    <n v="3400"/>
    <n v="9"/>
    <n v="30600"/>
    <n v="10710"/>
    <n v="0.35"/>
  </r>
  <r>
    <x v="0"/>
    <x v="1"/>
    <x v="40"/>
    <x v="4"/>
    <x v="24"/>
    <s v="Curitiba"/>
    <s v="TV LED HD"/>
    <n v="3400"/>
    <n v="7"/>
    <n v="23800"/>
    <n v="8330"/>
    <n v="0.35"/>
  </r>
  <r>
    <x v="0"/>
    <x v="1"/>
    <x v="41"/>
    <x v="4"/>
    <x v="24"/>
    <s v="Curitiba"/>
    <s v="Desktop Basic"/>
    <n v="4600"/>
    <n v="8"/>
    <n v="36800"/>
    <n v="9200"/>
    <n v="0.25"/>
  </r>
  <r>
    <x v="3"/>
    <x v="0"/>
    <x v="42"/>
    <x v="4"/>
    <x v="24"/>
    <s v="Curitiba"/>
    <s v="Notebook 17"/>
    <n v="4500"/>
    <n v="12"/>
    <n v="54000"/>
    <n v="13500"/>
    <n v="0.25"/>
  </r>
  <r>
    <x v="3"/>
    <x v="1"/>
    <x v="43"/>
    <x v="4"/>
    <x v="24"/>
    <s v="Curitiba"/>
    <s v="Notebook 17"/>
    <n v="4500"/>
    <n v="12"/>
    <n v="54000"/>
    <n v="13500"/>
    <n v="0.25"/>
  </r>
  <r>
    <x v="0"/>
    <x v="1"/>
    <x v="44"/>
    <x v="4"/>
    <x v="24"/>
    <s v="Curitiba"/>
    <s v="Notebook 15"/>
    <n v="3200"/>
    <n v="1"/>
    <n v="3200"/>
    <n v="640"/>
    <n v="0.2"/>
  </r>
  <r>
    <x v="0"/>
    <x v="0"/>
    <x v="45"/>
    <x v="4"/>
    <x v="24"/>
    <s v="Curitiba"/>
    <s v="Monitor 20 pol"/>
    <n v="1200"/>
    <n v="10"/>
    <n v="12000"/>
    <n v="3600"/>
    <n v="0.3"/>
  </r>
  <r>
    <x v="3"/>
    <x v="1"/>
    <x v="46"/>
    <x v="4"/>
    <x v="24"/>
    <s v="Curitiba"/>
    <s v="Monitor 27 pol"/>
    <n v="1700"/>
    <n v="1"/>
    <n v="1700"/>
    <n v="850"/>
    <n v="0.5"/>
  </r>
  <r>
    <x v="2"/>
    <x v="1"/>
    <x v="47"/>
    <x v="4"/>
    <x v="24"/>
    <s v="Curitiba"/>
    <s v="TV Ultra"/>
    <n v="5130"/>
    <n v="10"/>
    <n v="51300"/>
    <n v="20520"/>
    <n v="0.4"/>
  </r>
  <r>
    <x v="3"/>
    <x v="1"/>
    <x v="48"/>
    <x v="4"/>
    <x v="24"/>
    <s v="Curitiba"/>
    <s v="Notebook 15"/>
    <n v="3200"/>
    <n v="5"/>
    <n v="16000"/>
    <n v="3200"/>
    <n v="0.2"/>
  </r>
  <r>
    <x v="0"/>
    <x v="1"/>
    <x v="49"/>
    <x v="4"/>
    <x v="24"/>
    <s v="Curitiba"/>
    <s v="Teclado Gamer"/>
    <n v="500"/>
    <n v="5"/>
    <n v="2500"/>
    <n v="625"/>
    <n v="0.25"/>
  </r>
  <r>
    <x v="2"/>
    <x v="0"/>
    <x v="50"/>
    <x v="4"/>
    <x v="24"/>
    <s v="Curitiba"/>
    <s v="TV Ultra"/>
    <n v="5130"/>
    <n v="7"/>
    <n v="35910"/>
    <n v="14364"/>
    <n v="0.4"/>
  </r>
  <r>
    <x v="3"/>
    <x v="0"/>
    <x v="51"/>
    <x v="4"/>
    <x v="24"/>
    <s v="Curitiba"/>
    <s v="Teclado Gamer"/>
    <n v="500"/>
    <n v="21"/>
    <n v="10500"/>
    <n v="2625"/>
    <n v="0.25"/>
  </r>
  <r>
    <x v="1"/>
    <x v="1"/>
    <x v="52"/>
    <x v="4"/>
    <x v="24"/>
    <s v="Curitiba"/>
    <s v="Teclado"/>
    <n v="300"/>
    <n v="3"/>
    <n v="900"/>
    <n v="135"/>
    <n v="0.15"/>
  </r>
  <r>
    <x v="1"/>
    <x v="1"/>
    <x v="53"/>
    <x v="4"/>
    <x v="24"/>
    <s v="Curitiba"/>
    <s v="Monitor 20 pol"/>
    <n v="1200"/>
    <n v="12"/>
    <n v="14400"/>
    <n v="4320"/>
    <n v="0.3"/>
  </r>
  <r>
    <x v="3"/>
    <x v="1"/>
    <x v="54"/>
    <x v="4"/>
    <x v="24"/>
    <s v="Curitiba"/>
    <s v="Notebook 17"/>
    <n v="4500"/>
    <n v="8"/>
    <n v="36000"/>
    <n v="9000"/>
    <n v="0.25"/>
  </r>
  <r>
    <x v="0"/>
    <x v="1"/>
    <x v="55"/>
    <x v="4"/>
    <x v="24"/>
    <s v="Curitiba"/>
    <s v="Desktop Basic"/>
    <n v="4600"/>
    <n v="11"/>
    <n v="50600"/>
    <n v="12650"/>
    <n v="0.25"/>
  </r>
  <r>
    <x v="0"/>
    <x v="1"/>
    <x v="56"/>
    <x v="4"/>
    <x v="24"/>
    <s v="Curitiba"/>
    <s v="Monitor 27 pol"/>
    <n v="1700"/>
    <n v="12"/>
    <n v="20400"/>
    <n v="10200"/>
    <n v="0.5"/>
  </r>
  <r>
    <x v="2"/>
    <x v="0"/>
    <x v="57"/>
    <x v="4"/>
    <x v="24"/>
    <s v="Curitiba"/>
    <s v="Notebook 15"/>
    <n v="3200"/>
    <n v="9"/>
    <n v="28800"/>
    <n v="5760"/>
    <n v="0.2"/>
  </r>
  <r>
    <x v="0"/>
    <x v="1"/>
    <x v="58"/>
    <x v="4"/>
    <x v="24"/>
    <s v="Curitiba"/>
    <s v="Desktop Ultra"/>
    <n v="8902"/>
    <n v="9"/>
    <n v="80118"/>
    <n v="28041.3"/>
    <n v="0.35"/>
  </r>
  <r>
    <x v="2"/>
    <x v="1"/>
    <x v="59"/>
    <x v="4"/>
    <x v="24"/>
    <s v="Curitiba"/>
    <s v="Notebook 17"/>
    <n v="4500"/>
    <n v="3"/>
    <n v="13500"/>
    <n v="3375"/>
    <n v="0.25"/>
  </r>
  <r>
    <x v="3"/>
    <x v="0"/>
    <x v="60"/>
    <x v="4"/>
    <x v="24"/>
    <s v="Curitiba"/>
    <s v="Desktop Pro"/>
    <n v="5340"/>
    <n v="1"/>
    <n v="5340"/>
    <n v="1602"/>
    <n v="0.3"/>
  </r>
  <r>
    <x v="0"/>
    <x v="1"/>
    <x v="61"/>
    <x v="4"/>
    <x v="24"/>
    <s v="Curitiba"/>
    <s v="Notebook 17"/>
    <n v="4500"/>
    <n v="10"/>
    <n v="45000"/>
    <n v="11250"/>
    <n v="0.25"/>
  </r>
  <r>
    <x v="0"/>
    <x v="1"/>
    <x v="62"/>
    <x v="4"/>
    <x v="24"/>
    <s v="Curitiba"/>
    <s v="Teclado Gamer"/>
    <n v="500"/>
    <n v="12"/>
    <n v="6000"/>
    <n v="1500"/>
    <n v="0.25"/>
  </r>
  <r>
    <x v="0"/>
    <x v="1"/>
    <x v="63"/>
    <x v="4"/>
    <x v="24"/>
    <s v="Curitiba"/>
    <s v="Notebook 17"/>
    <n v="4500"/>
    <n v="12"/>
    <n v="54000"/>
    <n v="13500"/>
    <n v="0.25"/>
  </r>
  <r>
    <x v="1"/>
    <x v="1"/>
    <x v="64"/>
    <x v="4"/>
    <x v="24"/>
    <s v="Curitiba"/>
    <s v="TV Ultra"/>
    <n v="5130"/>
    <n v="9"/>
    <n v="46170"/>
    <n v="18468"/>
    <n v="0.4"/>
  </r>
  <r>
    <x v="0"/>
    <x v="1"/>
    <x v="65"/>
    <x v="4"/>
    <x v="24"/>
    <s v="Curitiba"/>
    <s v="TV LED HD"/>
    <n v="3400"/>
    <n v="11"/>
    <n v="37400"/>
    <n v="13090"/>
    <n v="0.35"/>
  </r>
  <r>
    <x v="0"/>
    <x v="0"/>
    <x v="66"/>
    <x v="4"/>
    <x v="24"/>
    <s v="Curitiba"/>
    <s v="Monitor 20 pol"/>
    <n v="1200"/>
    <n v="3"/>
    <n v="3600"/>
    <n v="1080"/>
    <n v="0.3"/>
  </r>
  <r>
    <x v="0"/>
    <x v="1"/>
    <x v="67"/>
    <x v="4"/>
    <x v="24"/>
    <s v="Curitiba"/>
    <s v="Notebook 20"/>
    <n v="5300"/>
    <n v="12"/>
    <n v="63600"/>
    <n v="19080"/>
    <n v="0.3"/>
  </r>
  <r>
    <x v="3"/>
    <x v="1"/>
    <x v="68"/>
    <x v="4"/>
    <x v="24"/>
    <s v="Curitiba"/>
    <s v="Teclado"/>
    <n v="300"/>
    <n v="7"/>
    <n v="2100"/>
    <n v="315"/>
    <n v="0.15"/>
  </r>
  <r>
    <x v="3"/>
    <x v="0"/>
    <x v="69"/>
    <x v="4"/>
    <x v="24"/>
    <s v="Curitiba"/>
    <s v="Monitor 24 pol"/>
    <n v="1500"/>
    <n v="3"/>
    <n v="4500"/>
    <n v="1800"/>
    <n v="0.4"/>
  </r>
  <r>
    <x v="3"/>
    <x v="1"/>
    <x v="70"/>
    <x v="4"/>
    <x v="24"/>
    <s v="Curitiba"/>
    <s v="Notebook 15"/>
    <n v="3200"/>
    <n v="5"/>
    <n v="16000"/>
    <n v="3200"/>
    <n v="0.2"/>
  </r>
  <r>
    <x v="3"/>
    <x v="1"/>
    <x v="71"/>
    <x v="4"/>
    <x v="24"/>
    <s v="Curitiba"/>
    <s v="Desktop Pro"/>
    <n v="5340"/>
    <n v="5"/>
    <n v="26700"/>
    <n v="8010"/>
    <n v="0.3"/>
  </r>
  <r>
    <x v="0"/>
    <x v="1"/>
    <x v="72"/>
    <x v="4"/>
    <x v="24"/>
    <s v="Curitiba"/>
    <s v="TV LED HD"/>
    <n v="3400"/>
    <n v="3"/>
    <n v="10200"/>
    <n v="3570"/>
    <n v="0.35"/>
  </r>
  <r>
    <x v="2"/>
    <x v="0"/>
    <x v="73"/>
    <x v="4"/>
    <x v="24"/>
    <s v="Curitiba"/>
    <s v="Monitor 24 pol"/>
    <n v="1500"/>
    <n v="20"/>
    <n v="30000"/>
    <n v="12000"/>
    <n v="0.4"/>
  </r>
  <r>
    <x v="3"/>
    <x v="1"/>
    <x v="74"/>
    <x v="4"/>
    <x v="24"/>
    <s v="Curitiba"/>
    <s v="Monitor 20 pol"/>
    <n v="1200"/>
    <n v="11"/>
    <n v="13200"/>
    <n v="3960"/>
    <n v="0.3"/>
  </r>
  <r>
    <x v="0"/>
    <x v="1"/>
    <x v="75"/>
    <x v="4"/>
    <x v="24"/>
    <s v="Curitiba"/>
    <s v="Desktop Ultra"/>
    <n v="8902"/>
    <n v="20"/>
    <n v="178040"/>
    <n v="62313.999999999993"/>
    <n v="0.35"/>
  </r>
  <r>
    <x v="3"/>
    <x v="1"/>
    <x v="76"/>
    <x v="4"/>
    <x v="24"/>
    <s v="Curitiba"/>
    <s v="Monitor 20 pol"/>
    <n v="1200"/>
    <n v="4"/>
    <n v="4800"/>
    <n v="1440"/>
    <n v="0.3"/>
  </r>
  <r>
    <x v="3"/>
    <x v="0"/>
    <x v="77"/>
    <x v="4"/>
    <x v="24"/>
    <s v="Curitiba"/>
    <s v="Notebook 15"/>
    <n v="3200"/>
    <n v="10"/>
    <n v="32000"/>
    <n v="6400"/>
    <n v="0.2"/>
  </r>
  <r>
    <x v="0"/>
    <x v="0"/>
    <x v="78"/>
    <x v="4"/>
    <x v="24"/>
    <s v="Curitiba"/>
    <s v="Desktop Basic"/>
    <n v="4600"/>
    <n v="3"/>
    <n v="13800"/>
    <n v="3450"/>
    <n v="0.25"/>
  </r>
  <r>
    <x v="3"/>
    <x v="0"/>
    <x v="79"/>
    <x v="4"/>
    <x v="24"/>
    <s v="Curitiba"/>
    <s v="Monitor 27 pol"/>
    <n v="1700"/>
    <n v="1"/>
    <n v="1700"/>
    <n v="850"/>
    <n v="0.5"/>
  </r>
  <r>
    <x v="4"/>
    <x v="1"/>
    <x v="80"/>
    <x v="4"/>
    <x v="24"/>
    <s v="Curitiba"/>
    <s v="Notebook 17"/>
    <n v="4500"/>
    <n v="6"/>
    <n v="27000"/>
    <n v="6750"/>
    <n v="0.25"/>
  </r>
  <r>
    <x v="4"/>
    <x v="1"/>
    <x v="81"/>
    <x v="4"/>
    <x v="24"/>
    <s v="Curitiba"/>
    <s v="TV LED HD"/>
    <n v="3400"/>
    <n v="11"/>
    <n v="37400"/>
    <n v="13090"/>
    <n v="0.35"/>
  </r>
  <r>
    <x v="0"/>
    <x v="1"/>
    <x v="82"/>
    <x v="4"/>
    <x v="24"/>
    <s v="Curitiba"/>
    <s v="Desktop Basic"/>
    <n v="4600"/>
    <n v="11"/>
    <n v="50600"/>
    <n v="12650"/>
    <n v="0.25"/>
  </r>
  <r>
    <x v="0"/>
    <x v="0"/>
    <x v="83"/>
    <x v="4"/>
    <x v="24"/>
    <s v="Curitiba"/>
    <s v="Monitor 20 pol"/>
    <n v="1200"/>
    <n v="11"/>
    <n v="13200"/>
    <n v="3960"/>
    <n v="0.3"/>
  </r>
  <r>
    <x v="2"/>
    <x v="0"/>
    <x v="84"/>
    <x v="4"/>
    <x v="24"/>
    <s v="Curitiba"/>
    <s v="TV Ultra"/>
    <n v="5130"/>
    <n v="11"/>
    <n v="56430"/>
    <n v="22572"/>
    <n v="0.4"/>
  </r>
  <r>
    <x v="0"/>
    <x v="1"/>
    <x v="85"/>
    <x v="4"/>
    <x v="24"/>
    <s v="Curitiba"/>
    <s v="Desktop Ultra"/>
    <n v="8902"/>
    <n v="9"/>
    <n v="80118"/>
    <n v="28041.3"/>
    <n v="0.35"/>
  </r>
  <r>
    <x v="0"/>
    <x v="0"/>
    <x v="0"/>
    <x v="4"/>
    <x v="25"/>
    <s v="Porto Alegre"/>
    <s v="TV Ultra"/>
    <n v="5130"/>
    <n v="8"/>
    <n v="41040"/>
    <n v="16416"/>
    <n v="0.4"/>
  </r>
  <r>
    <x v="0"/>
    <x v="1"/>
    <x v="1"/>
    <x v="4"/>
    <x v="25"/>
    <s v="Porto Alegre"/>
    <s v="Teclado"/>
    <n v="300"/>
    <n v="9"/>
    <n v="2700"/>
    <n v="405"/>
    <n v="0.15"/>
  </r>
  <r>
    <x v="1"/>
    <x v="0"/>
    <x v="2"/>
    <x v="4"/>
    <x v="25"/>
    <s v="Porto Alegre"/>
    <s v="Notebook 17"/>
    <n v="4500"/>
    <n v="12"/>
    <n v="54000"/>
    <n v="13500"/>
    <n v="0.25"/>
  </r>
  <r>
    <x v="2"/>
    <x v="1"/>
    <x v="3"/>
    <x v="4"/>
    <x v="25"/>
    <s v="Porto Alegre"/>
    <s v="Teclado"/>
    <n v="300"/>
    <n v="1"/>
    <n v="300"/>
    <n v="45"/>
    <n v="0.15"/>
  </r>
  <r>
    <x v="0"/>
    <x v="1"/>
    <x v="4"/>
    <x v="4"/>
    <x v="25"/>
    <s v="Porto Alegre"/>
    <s v="TV Ultra"/>
    <n v="5130"/>
    <n v="2"/>
    <n v="10260"/>
    <n v="4104"/>
    <n v="0.4"/>
  </r>
  <r>
    <x v="0"/>
    <x v="1"/>
    <x v="5"/>
    <x v="4"/>
    <x v="25"/>
    <s v="Porto Alegre"/>
    <s v="Notebook 17"/>
    <n v="4500"/>
    <n v="7"/>
    <n v="31500"/>
    <n v="7875"/>
    <n v="0.25"/>
  </r>
  <r>
    <x v="2"/>
    <x v="1"/>
    <x v="6"/>
    <x v="4"/>
    <x v="25"/>
    <s v="Porto Alegre"/>
    <s v="Notebook 15"/>
    <n v="3200"/>
    <n v="12"/>
    <n v="38400"/>
    <n v="7680"/>
    <n v="0.2"/>
  </r>
  <r>
    <x v="1"/>
    <x v="1"/>
    <x v="7"/>
    <x v="4"/>
    <x v="25"/>
    <s v="Porto Alegre"/>
    <s v="Teclado Gamer"/>
    <n v="500"/>
    <n v="15"/>
    <n v="7500"/>
    <n v="1875"/>
    <n v="0.25"/>
  </r>
  <r>
    <x v="0"/>
    <x v="1"/>
    <x v="8"/>
    <x v="4"/>
    <x v="25"/>
    <s v="Porto Alegre"/>
    <s v="Teclado"/>
    <n v="300"/>
    <n v="3"/>
    <n v="900"/>
    <n v="135"/>
    <n v="0.15"/>
  </r>
  <r>
    <x v="3"/>
    <x v="0"/>
    <x v="9"/>
    <x v="4"/>
    <x v="25"/>
    <s v="Porto Alegre"/>
    <s v="TV Ultra"/>
    <n v="5130"/>
    <n v="5"/>
    <n v="25650"/>
    <n v="10260"/>
    <n v="0.4"/>
  </r>
  <r>
    <x v="0"/>
    <x v="0"/>
    <x v="10"/>
    <x v="4"/>
    <x v="25"/>
    <s v="Porto Alegre"/>
    <s v="Monitor 24 pol"/>
    <n v="1500"/>
    <n v="4"/>
    <n v="6000"/>
    <n v="2400"/>
    <n v="0.4"/>
  </r>
  <r>
    <x v="2"/>
    <x v="1"/>
    <x v="11"/>
    <x v="4"/>
    <x v="25"/>
    <s v="Porto Alegre"/>
    <s v="Desktop Ultra"/>
    <n v="8902"/>
    <n v="1"/>
    <n v="8902"/>
    <n v="3115.7"/>
    <n v="0.35"/>
  </r>
  <r>
    <x v="4"/>
    <x v="1"/>
    <x v="12"/>
    <x v="4"/>
    <x v="25"/>
    <s v="Porto Alegre"/>
    <s v="Monitor 20 pol"/>
    <n v="1200"/>
    <n v="9"/>
    <n v="10800"/>
    <n v="3240"/>
    <n v="0.3"/>
  </r>
  <r>
    <x v="0"/>
    <x v="1"/>
    <x v="13"/>
    <x v="4"/>
    <x v="25"/>
    <s v="Porto Alegre"/>
    <s v="Teclado Gamer"/>
    <n v="500"/>
    <n v="10"/>
    <n v="5000"/>
    <n v="1250"/>
    <n v="0.25"/>
  </r>
  <r>
    <x v="4"/>
    <x v="1"/>
    <x v="14"/>
    <x v="4"/>
    <x v="25"/>
    <s v="Porto Alegre"/>
    <s v="Notebook 17"/>
    <n v="4500"/>
    <n v="5"/>
    <n v="22500"/>
    <n v="5625"/>
    <n v="0.25"/>
  </r>
  <r>
    <x v="4"/>
    <x v="1"/>
    <x v="15"/>
    <x v="4"/>
    <x v="25"/>
    <s v="Porto Alegre"/>
    <s v="Teclado"/>
    <n v="300"/>
    <n v="3"/>
    <n v="900"/>
    <n v="135"/>
    <n v="0.15"/>
  </r>
  <r>
    <x v="0"/>
    <x v="1"/>
    <x v="16"/>
    <x v="4"/>
    <x v="25"/>
    <s v="Porto Alegre"/>
    <s v="Desktop Basic"/>
    <n v="4600"/>
    <n v="12"/>
    <n v="55200"/>
    <n v="13800"/>
    <n v="0.25"/>
  </r>
  <r>
    <x v="0"/>
    <x v="1"/>
    <x v="17"/>
    <x v="4"/>
    <x v="25"/>
    <s v="Porto Alegre"/>
    <s v="Teclado"/>
    <n v="300"/>
    <n v="8"/>
    <n v="2400"/>
    <n v="360"/>
    <n v="0.15"/>
  </r>
  <r>
    <x v="0"/>
    <x v="0"/>
    <x v="18"/>
    <x v="4"/>
    <x v="25"/>
    <s v="Porto Alegre"/>
    <s v="Desktop Pro"/>
    <n v="5340"/>
    <n v="3"/>
    <n v="16020"/>
    <n v="4806"/>
    <n v="0.3"/>
  </r>
  <r>
    <x v="1"/>
    <x v="0"/>
    <x v="19"/>
    <x v="4"/>
    <x v="25"/>
    <s v="Porto Alegre"/>
    <s v="Notebook 15"/>
    <n v="3200"/>
    <n v="10"/>
    <n v="32000"/>
    <n v="6400"/>
    <n v="0.2"/>
  </r>
  <r>
    <x v="4"/>
    <x v="1"/>
    <x v="20"/>
    <x v="4"/>
    <x v="25"/>
    <s v="Porto Alegre"/>
    <s v="Desktop Pro"/>
    <n v="5340"/>
    <n v="9"/>
    <n v="48060"/>
    <n v="14418"/>
    <n v="0.3"/>
  </r>
  <r>
    <x v="0"/>
    <x v="1"/>
    <x v="21"/>
    <x v="4"/>
    <x v="25"/>
    <s v="Porto Alegre"/>
    <s v="TV LED HD"/>
    <n v="3400"/>
    <n v="12"/>
    <n v="40800"/>
    <n v="14280"/>
    <n v="0.35"/>
  </r>
  <r>
    <x v="2"/>
    <x v="1"/>
    <x v="22"/>
    <x v="4"/>
    <x v="25"/>
    <s v="Porto Alegre"/>
    <s v="Monitor 24 pol"/>
    <n v="1500"/>
    <n v="7"/>
    <n v="10500"/>
    <n v="4200"/>
    <n v="0.4"/>
  </r>
  <r>
    <x v="2"/>
    <x v="0"/>
    <x v="23"/>
    <x v="4"/>
    <x v="25"/>
    <s v="Porto Alegre"/>
    <s v="Monitor 20 pol"/>
    <n v="1200"/>
    <n v="4"/>
    <n v="4800"/>
    <n v="1440"/>
    <n v="0.3"/>
  </r>
  <r>
    <x v="0"/>
    <x v="1"/>
    <x v="24"/>
    <x v="4"/>
    <x v="25"/>
    <s v="Porto Alegre"/>
    <s v="Teclado Gamer"/>
    <n v="500"/>
    <n v="15"/>
    <n v="7500"/>
    <n v="1875"/>
    <n v="0.25"/>
  </r>
  <r>
    <x v="2"/>
    <x v="1"/>
    <x v="25"/>
    <x v="4"/>
    <x v="25"/>
    <s v="Porto Alegre"/>
    <s v="Monitor 20 pol"/>
    <n v="1200"/>
    <n v="12"/>
    <n v="14400"/>
    <n v="4320"/>
    <n v="0.3"/>
  </r>
  <r>
    <x v="0"/>
    <x v="0"/>
    <x v="26"/>
    <x v="4"/>
    <x v="25"/>
    <s v="Porto Alegre"/>
    <s v="TV LED HD"/>
    <n v="3400"/>
    <n v="7"/>
    <n v="23800"/>
    <n v="8330"/>
    <n v="0.35"/>
  </r>
  <r>
    <x v="3"/>
    <x v="0"/>
    <x v="27"/>
    <x v="4"/>
    <x v="25"/>
    <s v="Porto Alegre"/>
    <s v="Desktop Pro"/>
    <n v="5340"/>
    <n v="7"/>
    <n v="37380"/>
    <n v="11214"/>
    <n v="0.3"/>
  </r>
  <r>
    <x v="0"/>
    <x v="1"/>
    <x v="28"/>
    <x v="4"/>
    <x v="25"/>
    <s v="Porto Alegre"/>
    <s v="Notebook 15"/>
    <n v="3200"/>
    <n v="2"/>
    <n v="6400"/>
    <n v="1280"/>
    <n v="0.2"/>
  </r>
  <r>
    <x v="0"/>
    <x v="1"/>
    <x v="28"/>
    <x v="4"/>
    <x v="25"/>
    <s v="Porto Alegre"/>
    <s v="Notebook 15"/>
    <n v="3200"/>
    <n v="2"/>
    <n v="6400"/>
    <n v="1280"/>
    <n v="0.2"/>
  </r>
  <r>
    <x v="1"/>
    <x v="1"/>
    <x v="29"/>
    <x v="4"/>
    <x v="25"/>
    <s v="Porto Alegre"/>
    <s v="Teclado"/>
    <n v="300"/>
    <n v="1"/>
    <n v="300"/>
    <n v="45"/>
    <n v="0.15"/>
  </r>
  <r>
    <x v="0"/>
    <x v="1"/>
    <x v="30"/>
    <x v="4"/>
    <x v="25"/>
    <s v="Porto Alegre"/>
    <s v="Desktop Ultra"/>
    <n v="8902"/>
    <n v="8"/>
    <n v="71216"/>
    <n v="24925.599999999999"/>
    <n v="0.35"/>
  </r>
  <r>
    <x v="0"/>
    <x v="1"/>
    <x v="31"/>
    <x v="4"/>
    <x v="25"/>
    <s v="Porto Alegre"/>
    <s v="Teclado"/>
    <n v="300"/>
    <n v="4"/>
    <n v="1200"/>
    <n v="180"/>
    <n v="0.15"/>
  </r>
  <r>
    <x v="0"/>
    <x v="1"/>
    <x v="32"/>
    <x v="4"/>
    <x v="25"/>
    <s v="Porto Alegre"/>
    <s v="Desktop Basic"/>
    <n v="4600"/>
    <n v="8"/>
    <n v="36800"/>
    <n v="9200"/>
    <n v="0.25"/>
  </r>
  <r>
    <x v="0"/>
    <x v="1"/>
    <x v="33"/>
    <x v="4"/>
    <x v="25"/>
    <s v="Porto Alegre"/>
    <s v="Notebook 20"/>
    <n v="5300"/>
    <n v="5"/>
    <n v="26500"/>
    <n v="7950"/>
    <n v="0.3"/>
  </r>
  <r>
    <x v="0"/>
    <x v="1"/>
    <x v="34"/>
    <x v="4"/>
    <x v="25"/>
    <s v="Porto Alegre"/>
    <s v="Monitor 27 pol"/>
    <n v="1700"/>
    <n v="12"/>
    <n v="20400"/>
    <n v="10200"/>
    <n v="0.5"/>
  </r>
  <r>
    <x v="0"/>
    <x v="0"/>
    <x v="35"/>
    <x v="4"/>
    <x v="25"/>
    <s v="Porto Alegre"/>
    <s v="Monitor 27 pol"/>
    <n v="1700"/>
    <n v="9"/>
    <n v="15300"/>
    <n v="7650"/>
    <n v="0.5"/>
  </r>
  <r>
    <x v="0"/>
    <x v="0"/>
    <x v="36"/>
    <x v="4"/>
    <x v="25"/>
    <s v="Porto Alegre"/>
    <s v="Notebook 15"/>
    <n v="3200"/>
    <n v="3"/>
    <n v="9600"/>
    <n v="1920"/>
    <n v="0.2"/>
  </r>
  <r>
    <x v="3"/>
    <x v="1"/>
    <x v="37"/>
    <x v="4"/>
    <x v="25"/>
    <s v="Porto Alegre"/>
    <s v="Notebook 17"/>
    <n v="4500"/>
    <n v="2"/>
    <n v="9000"/>
    <n v="2250"/>
    <n v="0.25"/>
  </r>
  <r>
    <x v="3"/>
    <x v="1"/>
    <x v="38"/>
    <x v="4"/>
    <x v="25"/>
    <s v="Porto Alegre"/>
    <s v="TV LED HD"/>
    <n v="3400"/>
    <n v="10"/>
    <n v="34000"/>
    <n v="11900"/>
    <n v="0.35"/>
  </r>
  <r>
    <x v="0"/>
    <x v="1"/>
    <x v="39"/>
    <x v="4"/>
    <x v="25"/>
    <s v="Porto Alegre"/>
    <s v="Monitor 20 pol"/>
    <n v="1200"/>
    <n v="8"/>
    <n v="9600"/>
    <n v="2880"/>
    <n v="0.3"/>
  </r>
  <r>
    <x v="3"/>
    <x v="1"/>
    <x v="40"/>
    <x v="4"/>
    <x v="25"/>
    <s v="Porto Alegre"/>
    <s v="Notebook 17"/>
    <n v="4500"/>
    <n v="9"/>
    <n v="40500"/>
    <n v="10125"/>
    <n v="0.25"/>
  </r>
  <r>
    <x v="0"/>
    <x v="1"/>
    <x v="41"/>
    <x v="4"/>
    <x v="25"/>
    <s v="Porto Alegre"/>
    <s v="Monitor 27 pol"/>
    <n v="1700"/>
    <n v="11"/>
    <n v="18700"/>
    <n v="9350"/>
    <n v="0.5"/>
  </r>
  <r>
    <x v="0"/>
    <x v="1"/>
    <x v="42"/>
    <x v="4"/>
    <x v="25"/>
    <s v="Porto Alegre"/>
    <s v="Monitor 27 pol"/>
    <n v="1700"/>
    <n v="5"/>
    <n v="8500"/>
    <n v="4250"/>
    <n v="0.5"/>
  </r>
  <r>
    <x v="0"/>
    <x v="1"/>
    <x v="43"/>
    <x v="4"/>
    <x v="25"/>
    <s v="Porto Alegre"/>
    <s v="Notebook 17"/>
    <n v="4500"/>
    <n v="15"/>
    <n v="67500"/>
    <n v="16875"/>
    <n v="0.25"/>
  </r>
  <r>
    <x v="3"/>
    <x v="1"/>
    <x v="44"/>
    <x v="4"/>
    <x v="25"/>
    <s v="Porto Alegre"/>
    <s v="TV LED HD"/>
    <n v="3400"/>
    <n v="10"/>
    <n v="34000"/>
    <n v="11900"/>
    <n v="0.35"/>
  </r>
  <r>
    <x v="4"/>
    <x v="1"/>
    <x v="45"/>
    <x v="4"/>
    <x v="25"/>
    <s v="Porto Alegre"/>
    <s v="Notebook 20"/>
    <n v="5300"/>
    <n v="4"/>
    <n v="21200"/>
    <n v="6360"/>
    <n v="0.3"/>
  </r>
  <r>
    <x v="0"/>
    <x v="1"/>
    <x v="46"/>
    <x v="4"/>
    <x v="25"/>
    <s v="Porto Alegre"/>
    <s v="Desktop Basic"/>
    <n v="4600"/>
    <n v="6"/>
    <n v="27600"/>
    <n v="6900"/>
    <n v="0.25"/>
  </r>
  <r>
    <x v="3"/>
    <x v="0"/>
    <x v="47"/>
    <x v="4"/>
    <x v="25"/>
    <s v="Porto Alegre"/>
    <s v="TV LED HD"/>
    <n v="3400"/>
    <n v="2"/>
    <n v="6800"/>
    <n v="2380"/>
    <n v="0.35"/>
  </r>
  <r>
    <x v="0"/>
    <x v="1"/>
    <x v="48"/>
    <x v="4"/>
    <x v="25"/>
    <s v="Porto Alegre"/>
    <s v="Desktop Basic"/>
    <n v="4600"/>
    <n v="7"/>
    <n v="32200"/>
    <n v="8050"/>
    <n v="0.25"/>
  </r>
  <r>
    <x v="3"/>
    <x v="1"/>
    <x v="49"/>
    <x v="4"/>
    <x v="25"/>
    <s v="Porto Alegre"/>
    <s v="Notebook 20"/>
    <n v="5300"/>
    <n v="8"/>
    <n v="42400"/>
    <n v="12720"/>
    <n v="0.3"/>
  </r>
  <r>
    <x v="3"/>
    <x v="1"/>
    <x v="50"/>
    <x v="4"/>
    <x v="25"/>
    <s v="Porto Alegre"/>
    <s v="Monitor 20 pol"/>
    <n v="1200"/>
    <n v="5"/>
    <n v="6000"/>
    <n v="1800"/>
    <n v="0.3"/>
  </r>
  <r>
    <x v="1"/>
    <x v="0"/>
    <x v="51"/>
    <x v="4"/>
    <x v="25"/>
    <s v="Porto Alegre"/>
    <s v="TV Ultra"/>
    <n v="5130"/>
    <n v="7"/>
    <n v="35910"/>
    <n v="14364"/>
    <n v="0.4"/>
  </r>
  <r>
    <x v="4"/>
    <x v="1"/>
    <x v="52"/>
    <x v="4"/>
    <x v="25"/>
    <s v="Porto Alegre"/>
    <s v="Desktop Ultra"/>
    <n v="8902"/>
    <n v="6"/>
    <n v="53412"/>
    <n v="18694.199999999997"/>
    <n v="0.35"/>
  </r>
  <r>
    <x v="0"/>
    <x v="1"/>
    <x v="53"/>
    <x v="4"/>
    <x v="25"/>
    <s v="Porto Alegre"/>
    <s v="Desktop Basic"/>
    <n v="4600"/>
    <n v="11"/>
    <n v="50600"/>
    <n v="12650"/>
    <n v="0.25"/>
  </r>
  <r>
    <x v="2"/>
    <x v="1"/>
    <x v="54"/>
    <x v="4"/>
    <x v="25"/>
    <s v="Porto Alegre"/>
    <s v="Teclado Gamer"/>
    <n v="500"/>
    <n v="1"/>
    <n v="500"/>
    <n v="125"/>
    <n v="0.25"/>
  </r>
  <r>
    <x v="3"/>
    <x v="1"/>
    <x v="55"/>
    <x v="4"/>
    <x v="25"/>
    <s v="Porto Alegre"/>
    <s v="Desktop Ultra"/>
    <n v="8902"/>
    <n v="5"/>
    <n v="44510"/>
    <n v="15578.499999999998"/>
    <n v="0.35"/>
  </r>
  <r>
    <x v="0"/>
    <x v="0"/>
    <x v="56"/>
    <x v="4"/>
    <x v="25"/>
    <s v="Porto Alegre"/>
    <s v="Monitor 27 pol"/>
    <n v="1700"/>
    <n v="5"/>
    <n v="8500"/>
    <n v="4250"/>
    <n v="0.5"/>
  </r>
  <r>
    <x v="2"/>
    <x v="1"/>
    <x v="57"/>
    <x v="4"/>
    <x v="25"/>
    <s v="Porto Alegre"/>
    <s v="Teclado Gamer"/>
    <n v="500"/>
    <n v="12"/>
    <n v="6000"/>
    <n v="1500"/>
    <n v="0.25"/>
  </r>
  <r>
    <x v="3"/>
    <x v="1"/>
    <x v="58"/>
    <x v="4"/>
    <x v="25"/>
    <s v="Porto Alegre"/>
    <s v="Notebook 17"/>
    <n v="4500"/>
    <n v="12"/>
    <n v="54000"/>
    <n v="13500"/>
    <n v="0.25"/>
  </r>
  <r>
    <x v="0"/>
    <x v="1"/>
    <x v="59"/>
    <x v="4"/>
    <x v="25"/>
    <s v="Porto Alegre"/>
    <s v="Notebook 20"/>
    <n v="5300"/>
    <n v="8"/>
    <n v="42400"/>
    <n v="12720"/>
    <n v="0.3"/>
  </r>
  <r>
    <x v="2"/>
    <x v="0"/>
    <x v="60"/>
    <x v="4"/>
    <x v="25"/>
    <s v="Porto Alegre"/>
    <s v="Teclado"/>
    <n v="300"/>
    <n v="8"/>
    <n v="2400"/>
    <n v="360"/>
    <n v="0.15"/>
  </r>
  <r>
    <x v="2"/>
    <x v="1"/>
    <x v="61"/>
    <x v="4"/>
    <x v="25"/>
    <s v="Porto Alegre"/>
    <s v="Notebook 15"/>
    <n v="3200"/>
    <n v="8"/>
    <n v="25600"/>
    <n v="5120"/>
    <n v="0.2"/>
  </r>
  <r>
    <x v="1"/>
    <x v="0"/>
    <x v="62"/>
    <x v="4"/>
    <x v="25"/>
    <s v="Porto Alegre"/>
    <s v="Monitor 24 pol"/>
    <n v="1500"/>
    <n v="15"/>
    <n v="22500"/>
    <n v="9000"/>
    <n v="0.4"/>
  </r>
  <r>
    <x v="0"/>
    <x v="1"/>
    <x v="63"/>
    <x v="4"/>
    <x v="25"/>
    <s v="Porto Alegre"/>
    <s v="Teclado"/>
    <n v="300"/>
    <n v="12"/>
    <n v="3600"/>
    <n v="540"/>
    <n v="0.15"/>
  </r>
  <r>
    <x v="0"/>
    <x v="0"/>
    <x v="64"/>
    <x v="4"/>
    <x v="25"/>
    <s v="Porto Alegre"/>
    <s v="Desktop Basic"/>
    <n v="4600"/>
    <n v="1"/>
    <n v="4600"/>
    <n v="1150"/>
    <n v="0.25"/>
  </r>
  <r>
    <x v="0"/>
    <x v="1"/>
    <x v="65"/>
    <x v="4"/>
    <x v="25"/>
    <s v="Porto Alegre"/>
    <s v="Teclado Gamer"/>
    <n v="500"/>
    <n v="3"/>
    <n v="1500"/>
    <n v="375"/>
    <n v="0.25"/>
  </r>
  <r>
    <x v="2"/>
    <x v="0"/>
    <x v="66"/>
    <x v="4"/>
    <x v="25"/>
    <s v="Porto Alegre"/>
    <s v="Monitor 20 pol"/>
    <n v="1200"/>
    <n v="10"/>
    <n v="12000"/>
    <n v="3600"/>
    <n v="0.3"/>
  </r>
  <r>
    <x v="2"/>
    <x v="0"/>
    <x v="67"/>
    <x v="4"/>
    <x v="25"/>
    <s v="Porto Alegre"/>
    <s v="Monitor 24 pol"/>
    <n v="1500"/>
    <n v="5"/>
    <n v="7500"/>
    <n v="3000"/>
    <n v="0.4"/>
  </r>
  <r>
    <x v="0"/>
    <x v="1"/>
    <x v="68"/>
    <x v="4"/>
    <x v="25"/>
    <s v="Porto Alegre"/>
    <s v="Monitor 24 pol"/>
    <n v="1500"/>
    <n v="6"/>
    <n v="9000"/>
    <n v="3600"/>
    <n v="0.4"/>
  </r>
  <r>
    <x v="0"/>
    <x v="1"/>
    <x v="69"/>
    <x v="4"/>
    <x v="25"/>
    <s v="Porto Alegre"/>
    <s v="Notebook 15"/>
    <n v="3200"/>
    <n v="7"/>
    <n v="22400"/>
    <n v="4480"/>
    <n v="0.2"/>
  </r>
  <r>
    <x v="3"/>
    <x v="1"/>
    <x v="70"/>
    <x v="4"/>
    <x v="25"/>
    <s v="Porto Alegre"/>
    <s v="Teclado"/>
    <n v="300"/>
    <n v="11"/>
    <n v="3300"/>
    <n v="495"/>
    <n v="0.15"/>
  </r>
  <r>
    <x v="1"/>
    <x v="1"/>
    <x v="71"/>
    <x v="4"/>
    <x v="25"/>
    <s v="Porto Alegre"/>
    <s v="Desktop Basic"/>
    <n v="4600"/>
    <n v="2"/>
    <n v="9200"/>
    <n v="2300"/>
    <n v="0.25"/>
  </r>
  <r>
    <x v="3"/>
    <x v="0"/>
    <x v="72"/>
    <x v="4"/>
    <x v="25"/>
    <s v="Porto Alegre"/>
    <s v="Notebook 17"/>
    <n v="4500"/>
    <n v="1"/>
    <n v="4500"/>
    <n v="1125"/>
    <n v="0.25"/>
  </r>
  <r>
    <x v="0"/>
    <x v="1"/>
    <x v="73"/>
    <x v="4"/>
    <x v="25"/>
    <s v="Porto Alegre"/>
    <s v="Monitor 20 pol"/>
    <n v="1200"/>
    <n v="5"/>
    <n v="6000"/>
    <n v="1800"/>
    <n v="0.3"/>
  </r>
  <r>
    <x v="3"/>
    <x v="0"/>
    <x v="74"/>
    <x v="4"/>
    <x v="25"/>
    <s v="Porto Alegre"/>
    <s v="Desktop Ultra"/>
    <n v="8902"/>
    <n v="15"/>
    <n v="133530"/>
    <n v="46735.5"/>
    <n v="0.35"/>
  </r>
  <r>
    <x v="2"/>
    <x v="1"/>
    <x v="75"/>
    <x v="4"/>
    <x v="25"/>
    <s v="Porto Alegre"/>
    <s v="Desktop Basic"/>
    <n v="4600"/>
    <n v="7"/>
    <n v="32200"/>
    <n v="8050"/>
    <n v="0.25"/>
  </r>
  <r>
    <x v="0"/>
    <x v="0"/>
    <x v="76"/>
    <x v="4"/>
    <x v="25"/>
    <s v="Porto Alegre"/>
    <s v="Notebook 15"/>
    <n v="3200"/>
    <n v="11"/>
    <n v="35200"/>
    <n v="7040"/>
    <n v="0.2"/>
  </r>
  <r>
    <x v="2"/>
    <x v="1"/>
    <x v="77"/>
    <x v="4"/>
    <x v="25"/>
    <s v="Porto Alegre"/>
    <s v="Notebook 15"/>
    <n v="3200"/>
    <n v="9"/>
    <n v="28800"/>
    <n v="5760"/>
    <n v="0.2"/>
  </r>
  <r>
    <x v="0"/>
    <x v="1"/>
    <x v="78"/>
    <x v="4"/>
    <x v="25"/>
    <s v="Porto Alegre"/>
    <s v="TV LED HD"/>
    <n v="3400"/>
    <n v="5"/>
    <n v="17000"/>
    <n v="5950"/>
    <n v="0.35"/>
  </r>
  <r>
    <x v="0"/>
    <x v="1"/>
    <x v="79"/>
    <x v="4"/>
    <x v="25"/>
    <s v="Porto Alegre"/>
    <s v="Desktop Basic"/>
    <n v="4600"/>
    <n v="8"/>
    <n v="36800"/>
    <n v="9200"/>
    <n v="0.25"/>
  </r>
  <r>
    <x v="2"/>
    <x v="0"/>
    <x v="80"/>
    <x v="4"/>
    <x v="25"/>
    <s v="Porto Alegre"/>
    <s v="Desktop Basic"/>
    <n v="4600"/>
    <n v="7"/>
    <n v="32200"/>
    <n v="8050"/>
    <n v="0.25"/>
  </r>
  <r>
    <x v="2"/>
    <x v="1"/>
    <x v="81"/>
    <x v="4"/>
    <x v="25"/>
    <s v="Porto Alegre"/>
    <s v="Desktop Ultra"/>
    <n v="8902"/>
    <n v="11"/>
    <n v="97922"/>
    <n v="34272.699999999997"/>
    <n v="0.35"/>
  </r>
  <r>
    <x v="0"/>
    <x v="1"/>
    <x v="82"/>
    <x v="4"/>
    <x v="25"/>
    <s v="Porto Alegre"/>
    <s v="Teclado"/>
    <n v="300"/>
    <n v="7"/>
    <n v="2100"/>
    <n v="315"/>
    <n v="0.15"/>
  </r>
  <r>
    <x v="0"/>
    <x v="0"/>
    <x v="83"/>
    <x v="4"/>
    <x v="25"/>
    <s v="Porto Alegre"/>
    <s v="Teclado Gamer"/>
    <n v="500"/>
    <n v="3"/>
    <n v="1500"/>
    <n v="375"/>
    <n v="0.25"/>
  </r>
  <r>
    <x v="1"/>
    <x v="1"/>
    <x v="84"/>
    <x v="4"/>
    <x v="25"/>
    <s v="Porto Alegre"/>
    <s v="Teclado"/>
    <n v="300"/>
    <n v="8"/>
    <n v="2400"/>
    <n v="360"/>
    <n v="0.15"/>
  </r>
  <r>
    <x v="3"/>
    <x v="1"/>
    <x v="85"/>
    <x v="4"/>
    <x v="25"/>
    <s v="Porto Alegre"/>
    <s v="Desktop Basic"/>
    <n v="4600"/>
    <n v="2"/>
    <n v="9200"/>
    <n v="2300"/>
    <n v="0.25"/>
  </r>
  <r>
    <x v="4"/>
    <x v="0"/>
    <x v="0"/>
    <x v="4"/>
    <x v="26"/>
    <s v="Florianopolis"/>
    <s v="TV Ultra"/>
    <n v="5130"/>
    <n v="10"/>
    <n v="51300"/>
    <n v="20520"/>
    <n v="0.4"/>
  </r>
  <r>
    <x v="0"/>
    <x v="0"/>
    <x v="1"/>
    <x v="4"/>
    <x v="26"/>
    <s v="Florianopolis"/>
    <s v="Desktop Basic"/>
    <n v="4600"/>
    <n v="2"/>
    <n v="9200"/>
    <n v="2300"/>
    <n v="0.25"/>
  </r>
  <r>
    <x v="3"/>
    <x v="1"/>
    <x v="2"/>
    <x v="4"/>
    <x v="26"/>
    <s v="Florianopolis"/>
    <s v="Teclado Gamer"/>
    <n v="500"/>
    <n v="10"/>
    <n v="5000"/>
    <n v="1250"/>
    <n v="0.25"/>
  </r>
  <r>
    <x v="0"/>
    <x v="1"/>
    <x v="3"/>
    <x v="4"/>
    <x v="26"/>
    <s v="Florianopolis"/>
    <s v="TV Ultra"/>
    <n v="5130"/>
    <n v="7"/>
    <n v="35910"/>
    <n v="14364"/>
    <n v="0.4"/>
  </r>
  <r>
    <x v="3"/>
    <x v="1"/>
    <x v="4"/>
    <x v="4"/>
    <x v="26"/>
    <s v="Florianopolis"/>
    <s v="Monitor 20 pol"/>
    <n v="1200"/>
    <n v="11"/>
    <n v="13200"/>
    <n v="3960"/>
    <n v="0.3"/>
  </r>
  <r>
    <x v="3"/>
    <x v="1"/>
    <x v="5"/>
    <x v="4"/>
    <x v="26"/>
    <s v="Florianopolis"/>
    <s v="Desktop Pro"/>
    <n v="5340"/>
    <n v="3"/>
    <n v="16020"/>
    <n v="4806"/>
    <n v="0.3"/>
  </r>
  <r>
    <x v="1"/>
    <x v="1"/>
    <x v="6"/>
    <x v="4"/>
    <x v="26"/>
    <s v="Florianopolis"/>
    <s v="Notebook 17"/>
    <n v="4500"/>
    <n v="2"/>
    <n v="9000"/>
    <n v="2250"/>
    <n v="0.25"/>
  </r>
  <r>
    <x v="4"/>
    <x v="1"/>
    <x v="7"/>
    <x v="4"/>
    <x v="26"/>
    <s v="Florianopolis"/>
    <s v="Desktop Ultra"/>
    <n v="8902"/>
    <n v="1"/>
    <n v="8902"/>
    <n v="3115.7"/>
    <n v="0.35"/>
  </r>
  <r>
    <x v="0"/>
    <x v="0"/>
    <x v="8"/>
    <x v="4"/>
    <x v="26"/>
    <s v="Florianopolis"/>
    <s v="Desktop Basic"/>
    <n v="4600"/>
    <n v="4"/>
    <n v="18400"/>
    <n v="4600"/>
    <n v="0.25"/>
  </r>
  <r>
    <x v="0"/>
    <x v="0"/>
    <x v="9"/>
    <x v="4"/>
    <x v="26"/>
    <s v="Florianopolis"/>
    <s v="Desktop Pro"/>
    <n v="5340"/>
    <n v="9"/>
    <n v="48060"/>
    <n v="14418"/>
    <n v="0.3"/>
  </r>
  <r>
    <x v="2"/>
    <x v="0"/>
    <x v="10"/>
    <x v="4"/>
    <x v="26"/>
    <s v="Florianopolis"/>
    <s v="Notebook 20"/>
    <n v="5300"/>
    <n v="7"/>
    <n v="37100"/>
    <n v="11130"/>
    <n v="0.3"/>
  </r>
  <r>
    <x v="4"/>
    <x v="1"/>
    <x v="11"/>
    <x v="4"/>
    <x v="26"/>
    <s v="Florianopolis"/>
    <s v="TV Ultra"/>
    <n v="5130"/>
    <n v="9"/>
    <n v="46170"/>
    <n v="18468"/>
    <n v="0.4"/>
  </r>
  <r>
    <x v="1"/>
    <x v="1"/>
    <x v="12"/>
    <x v="4"/>
    <x v="26"/>
    <s v="Florianopolis"/>
    <s v="Teclado Gamer"/>
    <n v="500"/>
    <n v="12"/>
    <n v="6000"/>
    <n v="1500"/>
    <n v="0.25"/>
  </r>
  <r>
    <x v="1"/>
    <x v="0"/>
    <x v="13"/>
    <x v="4"/>
    <x v="26"/>
    <s v="Florianopolis"/>
    <s v="Desktop Ultra"/>
    <n v="8902"/>
    <n v="9"/>
    <n v="80118"/>
    <n v="28041.3"/>
    <n v="0.35"/>
  </r>
  <r>
    <x v="4"/>
    <x v="0"/>
    <x v="14"/>
    <x v="4"/>
    <x v="26"/>
    <s v="Florianopolis"/>
    <s v="Teclado"/>
    <n v="300"/>
    <n v="3"/>
    <n v="900"/>
    <n v="135"/>
    <n v="0.15"/>
  </r>
  <r>
    <x v="0"/>
    <x v="1"/>
    <x v="15"/>
    <x v="4"/>
    <x v="26"/>
    <s v="Florianopolis"/>
    <s v="TV Ultra"/>
    <n v="5130"/>
    <n v="2"/>
    <n v="10260"/>
    <n v="4104"/>
    <n v="0.4"/>
  </r>
  <r>
    <x v="3"/>
    <x v="1"/>
    <x v="16"/>
    <x v="4"/>
    <x v="26"/>
    <s v="Florianopolis"/>
    <s v="TV Ultra"/>
    <n v="5130"/>
    <n v="4"/>
    <n v="20520"/>
    <n v="8208"/>
    <n v="0.4"/>
  </r>
  <r>
    <x v="2"/>
    <x v="1"/>
    <x v="17"/>
    <x v="4"/>
    <x v="26"/>
    <s v="Florianopolis"/>
    <s v="Monitor 20 pol"/>
    <n v="1200"/>
    <n v="12"/>
    <n v="14400"/>
    <n v="4320"/>
    <n v="0.3"/>
  </r>
  <r>
    <x v="1"/>
    <x v="0"/>
    <x v="18"/>
    <x v="4"/>
    <x v="26"/>
    <s v="Florianopolis"/>
    <s v="Notebook 17"/>
    <n v="4500"/>
    <n v="11"/>
    <n v="49500"/>
    <n v="12375"/>
    <n v="0.25"/>
  </r>
  <r>
    <x v="0"/>
    <x v="1"/>
    <x v="19"/>
    <x v="4"/>
    <x v="26"/>
    <s v="Florianopolis"/>
    <s v="Monitor 24 pol"/>
    <n v="1500"/>
    <n v="8"/>
    <n v="12000"/>
    <n v="4800"/>
    <n v="0.4"/>
  </r>
  <r>
    <x v="3"/>
    <x v="0"/>
    <x v="20"/>
    <x v="4"/>
    <x v="26"/>
    <s v="Florianopolis"/>
    <s v="Monitor 20 pol"/>
    <n v="1200"/>
    <n v="8"/>
    <n v="9600"/>
    <n v="2880"/>
    <n v="0.3"/>
  </r>
  <r>
    <x v="3"/>
    <x v="1"/>
    <x v="21"/>
    <x v="4"/>
    <x v="26"/>
    <s v="Florianopolis"/>
    <s v="Notebook 20"/>
    <n v="5300"/>
    <n v="2"/>
    <n v="10600"/>
    <n v="3180"/>
    <n v="0.3"/>
  </r>
  <r>
    <x v="2"/>
    <x v="0"/>
    <x v="22"/>
    <x v="4"/>
    <x v="26"/>
    <s v="Florianopolis"/>
    <s v="TV Ultra"/>
    <n v="5130"/>
    <n v="10"/>
    <n v="51300"/>
    <n v="20520"/>
    <n v="0.4"/>
  </r>
  <r>
    <x v="2"/>
    <x v="1"/>
    <x v="23"/>
    <x v="4"/>
    <x v="26"/>
    <s v="Florianopolis"/>
    <s v="Monitor 24 pol"/>
    <n v="1500"/>
    <n v="12"/>
    <n v="18000"/>
    <n v="7200"/>
    <n v="0.4"/>
  </r>
  <r>
    <x v="2"/>
    <x v="1"/>
    <x v="24"/>
    <x v="4"/>
    <x v="26"/>
    <s v="Florianopolis"/>
    <s v="Desktop Ultra"/>
    <n v="8902"/>
    <n v="1"/>
    <n v="8902"/>
    <n v="3115.7"/>
    <n v="0.35"/>
  </r>
  <r>
    <x v="2"/>
    <x v="1"/>
    <x v="25"/>
    <x v="4"/>
    <x v="26"/>
    <s v="Florianopolis"/>
    <s v="Monitor 20 pol"/>
    <n v="1200"/>
    <n v="4"/>
    <n v="4800"/>
    <n v="1440"/>
    <n v="0.3"/>
  </r>
  <r>
    <x v="3"/>
    <x v="1"/>
    <x v="26"/>
    <x v="4"/>
    <x v="26"/>
    <s v="Florianopolis"/>
    <s v="Notebook 20"/>
    <n v="5300"/>
    <n v="10"/>
    <n v="53000"/>
    <n v="15900"/>
    <n v="0.3"/>
  </r>
  <r>
    <x v="2"/>
    <x v="1"/>
    <x v="27"/>
    <x v="4"/>
    <x v="26"/>
    <s v="Florianopolis"/>
    <s v="Monitor 20 pol"/>
    <n v="1200"/>
    <n v="9"/>
    <n v="10800"/>
    <n v="3240"/>
    <n v="0.3"/>
  </r>
  <r>
    <x v="3"/>
    <x v="0"/>
    <x v="28"/>
    <x v="4"/>
    <x v="26"/>
    <s v="Florianopolis"/>
    <s v="Monitor 20 pol"/>
    <n v="1200"/>
    <n v="11"/>
    <n v="13200"/>
    <n v="3960"/>
    <n v="0.3"/>
  </r>
  <r>
    <x v="3"/>
    <x v="1"/>
    <x v="28"/>
    <x v="4"/>
    <x v="26"/>
    <s v="Florianopolis"/>
    <s v="TV LED HD"/>
    <n v="3400"/>
    <n v="5"/>
    <n v="17000"/>
    <n v="5950"/>
    <n v="0.35"/>
  </r>
  <r>
    <x v="3"/>
    <x v="1"/>
    <x v="29"/>
    <x v="4"/>
    <x v="26"/>
    <s v="Florianopolis"/>
    <s v="TV LED HD"/>
    <n v="3400"/>
    <n v="4"/>
    <n v="13600"/>
    <n v="4760"/>
    <n v="0.35"/>
  </r>
  <r>
    <x v="4"/>
    <x v="1"/>
    <x v="30"/>
    <x v="4"/>
    <x v="26"/>
    <s v="Florianopolis"/>
    <s v="Teclado"/>
    <n v="300"/>
    <n v="9"/>
    <n v="2700"/>
    <n v="405"/>
    <n v="0.15"/>
  </r>
  <r>
    <x v="0"/>
    <x v="1"/>
    <x v="31"/>
    <x v="4"/>
    <x v="26"/>
    <s v="Florianopolis"/>
    <s v="Monitor 20 pol"/>
    <n v="1200"/>
    <n v="6"/>
    <n v="7200"/>
    <n v="2160"/>
    <n v="0.3"/>
  </r>
  <r>
    <x v="0"/>
    <x v="0"/>
    <x v="32"/>
    <x v="4"/>
    <x v="26"/>
    <s v="Florianopolis"/>
    <s v="Notebook 17"/>
    <n v="4500"/>
    <n v="6"/>
    <n v="27000"/>
    <n v="6750"/>
    <n v="0.25"/>
  </r>
  <r>
    <x v="3"/>
    <x v="0"/>
    <x v="33"/>
    <x v="4"/>
    <x v="26"/>
    <s v="Florianopolis"/>
    <s v="Teclado Gamer"/>
    <n v="500"/>
    <n v="10"/>
    <n v="5000"/>
    <n v="1250"/>
    <n v="0.25"/>
  </r>
  <r>
    <x v="3"/>
    <x v="1"/>
    <x v="34"/>
    <x v="4"/>
    <x v="26"/>
    <s v="Florianopolis"/>
    <s v="Desktop Ultra"/>
    <n v="8902"/>
    <n v="9"/>
    <n v="80118"/>
    <n v="28041.3"/>
    <n v="0.35"/>
  </r>
  <r>
    <x v="1"/>
    <x v="1"/>
    <x v="35"/>
    <x v="4"/>
    <x v="26"/>
    <s v="Florianopolis"/>
    <s v="Monitor 27 pol"/>
    <n v="1700"/>
    <n v="4"/>
    <n v="6800"/>
    <n v="3400"/>
    <n v="0.5"/>
  </r>
  <r>
    <x v="1"/>
    <x v="0"/>
    <x v="36"/>
    <x v="4"/>
    <x v="26"/>
    <s v="Florianopolis"/>
    <s v="Desktop Ultra"/>
    <n v="8902"/>
    <n v="7"/>
    <n v="62314"/>
    <n v="21809.899999999998"/>
    <n v="0.35"/>
  </r>
  <r>
    <x v="4"/>
    <x v="1"/>
    <x v="37"/>
    <x v="4"/>
    <x v="26"/>
    <s v="Florianopolis"/>
    <s v="Notebook 15"/>
    <n v="3200"/>
    <n v="2"/>
    <n v="6400"/>
    <n v="1280"/>
    <n v="0.2"/>
  </r>
  <r>
    <x v="1"/>
    <x v="1"/>
    <x v="38"/>
    <x v="4"/>
    <x v="26"/>
    <s v="Florianopolis"/>
    <s v="Monitor 20 pol"/>
    <n v="1200"/>
    <n v="7"/>
    <n v="8400"/>
    <n v="2520"/>
    <n v="0.3"/>
  </r>
  <r>
    <x v="1"/>
    <x v="1"/>
    <x v="39"/>
    <x v="4"/>
    <x v="26"/>
    <s v="Florianopolis"/>
    <s v="TV LED HD"/>
    <n v="3400"/>
    <n v="9"/>
    <n v="30600"/>
    <n v="10710"/>
    <n v="0.35"/>
  </r>
  <r>
    <x v="0"/>
    <x v="1"/>
    <x v="40"/>
    <x v="4"/>
    <x v="26"/>
    <s v="Florianopolis"/>
    <s v="TV LED HD"/>
    <n v="3400"/>
    <n v="7"/>
    <n v="23800"/>
    <n v="8330"/>
    <n v="0.35"/>
  </r>
  <r>
    <x v="0"/>
    <x v="1"/>
    <x v="41"/>
    <x v="4"/>
    <x v="26"/>
    <s v="Florianopolis"/>
    <s v="Desktop Basic"/>
    <n v="4600"/>
    <n v="8"/>
    <n v="36800"/>
    <n v="9200"/>
    <n v="0.25"/>
  </r>
  <r>
    <x v="3"/>
    <x v="0"/>
    <x v="42"/>
    <x v="4"/>
    <x v="26"/>
    <s v="Florianopolis"/>
    <s v="Notebook 17"/>
    <n v="4500"/>
    <n v="12"/>
    <n v="54000"/>
    <n v="13500"/>
    <n v="0.25"/>
  </r>
  <r>
    <x v="3"/>
    <x v="1"/>
    <x v="43"/>
    <x v="4"/>
    <x v="26"/>
    <s v="Florianopolis"/>
    <s v="Notebook 17"/>
    <n v="4500"/>
    <n v="12"/>
    <n v="54000"/>
    <n v="13500"/>
    <n v="0.25"/>
  </r>
  <r>
    <x v="0"/>
    <x v="1"/>
    <x v="44"/>
    <x v="4"/>
    <x v="26"/>
    <s v="Florianopolis"/>
    <s v="Notebook 15"/>
    <n v="3200"/>
    <n v="1"/>
    <n v="3200"/>
    <n v="640"/>
    <n v="0.2"/>
  </r>
  <r>
    <x v="0"/>
    <x v="0"/>
    <x v="45"/>
    <x v="4"/>
    <x v="26"/>
    <s v="Florianopolis"/>
    <s v="Monitor 20 pol"/>
    <n v="1200"/>
    <n v="10"/>
    <n v="12000"/>
    <n v="3600"/>
    <n v="0.3"/>
  </r>
  <r>
    <x v="3"/>
    <x v="1"/>
    <x v="46"/>
    <x v="4"/>
    <x v="26"/>
    <s v="Florianopolis"/>
    <s v="Monitor 27 pol"/>
    <n v="1700"/>
    <n v="1"/>
    <n v="1700"/>
    <n v="850"/>
    <n v="0.5"/>
  </r>
  <r>
    <x v="2"/>
    <x v="1"/>
    <x v="47"/>
    <x v="4"/>
    <x v="26"/>
    <s v="Florianopolis"/>
    <s v="TV Ultra"/>
    <n v="5130"/>
    <n v="10"/>
    <n v="51300"/>
    <n v="20520"/>
    <n v="0.4"/>
  </r>
  <r>
    <x v="3"/>
    <x v="1"/>
    <x v="48"/>
    <x v="4"/>
    <x v="26"/>
    <s v="Florianopolis"/>
    <s v="Notebook 15"/>
    <n v="3200"/>
    <n v="5"/>
    <n v="16000"/>
    <n v="3200"/>
    <n v="0.2"/>
  </r>
  <r>
    <x v="0"/>
    <x v="1"/>
    <x v="49"/>
    <x v="4"/>
    <x v="26"/>
    <s v="Florianopolis"/>
    <s v="Teclado Gamer"/>
    <n v="500"/>
    <n v="5"/>
    <n v="2500"/>
    <n v="625"/>
    <n v="0.25"/>
  </r>
  <r>
    <x v="2"/>
    <x v="0"/>
    <x v="50"/>
    <x v="4"/>
    <x v="26"/>
    <s v="Florianopolis"/>
    <s v="TV Ultra"/>
    <n v="5130"/>
    <n v="7"/>
    <n v="35910"/>
    <n v="14364"/>
    <n v="0.4"/>
  </r>
  <r>
    <x v="3"/>
    <x v="0"/>
    <x v="51"/>
    <x v="4"/>
    <x v="26"/>
    <s v="Florianopolis"/>
    <s v="Teclado Gamer"/>
    <n v="500"/>
    <n v="21"/>
    <n v="10500"/>
    <n v="2625"/>
    <n v="0.25"/>
  </r>
  <r>
    <x v="1"/>
    <x v="1"/>
    <x v="52"/>
    <x v="4"/>
    <x v="26"/>
    <s v="Florianopolis"/>
    <s v="Teclado"/>
    <n v="300"/>
    <n v="3"/>
    <n v="900"/>
    <n v="135"/>
    <n v="0.15"/>
  </r>
  <r>
    <x v="1"/>
    <x v="1"/>
    <x v="53"/>
    <x v="4"/>
    <x v="26"/>
    <s v="Florianopolis"/>
    <s v="Monitor 20 pol"/>
    <n v="1200"/>
    <n v="12"/>
    <n v="14400"/>
    <n v="4320"/>
    <n v="0.3"/>
  </r>
  <r>
    <x v="3"/>
    <x v="1"/>
    <x v="54"/>
    <x v="4"/>
    <x v="26"/>
    <s v="Florianopolis"/>
    <s v="Notebook 17"/>
    <n v="4500"/>
    <n v="8"/>
    <n v="36000"/>
    <n v="9000"/>
    <n v="0.25"/>
  </r>
  <r>
    <x v="0"/>
    <x v="1"/>
    <x v="55"/>
    <x v="4"/>
    <x v="26"/>
    <s v="Florianopolis"/>
    <s v="Desktop Basic"/>
    <n v="4600"/>
    <n v="11"/>
    <n v="50600"/>
    <n v="12650"/>
    <n v="0.25"/>
  </r>
  <r>
    <x v="0"/>
    <x v="1"/>
    <x v="56"/>
    <x v="4"/>
    <x v="26"/>
    <s v="Florianopolis"/>
    <s v="Monitor 27 pol"/>
    <n v="1700"/>
    <n v="12"/>
    <n v="20400"/>
    <n v="10200"/>
    <n v="0.5"/>
  </r>
  <r>
    <x v="2"/>
    <x v="0"/>
    <x v="57"/>
    <x v="4"/>
    <x v="26"/>
    <s v="Florianopolis"/>
    <s v="Notebook 15"/>
    <n v="3200"/>
    <n v="9"/>
    <n v="28800"/>
    <n v="5760"/>
    <n v="0.2"/>
  </r>
  <r>
    <x v="0"/>
    <x v="1"/>
    <x v="58"/>
    <x v="4"/>
    <x v="26"/>
    <s v="Florianopolis"/>
    <s v="Desktop Ultra"/>
    <n v="8902"/>
    <n v="9"/>
    <n v="80118"/>
    <n v="28041.3"/>
    <n v="0.35"/>
  </r>
  <r>
    <x v="2"/>
    <x v="1"/>
    <x v="59"/>
    <x v="4"/>
    <x v="26"/>
    <s v="Florianopolis"/>
    <s v="Notebook 17"/>
    <n v="4500"/>
    <n v="3"/>
    <n v="13500"/>
    <n v="3375"/>
    <n v="0.25"/>
  </r>
  <r>
    <x v="3"/>
    <x v="0"/>
    <x v="60"/>
    <x v="4"/>
    <x v="26"/>
    <s v="Florianopolis"/>
    <s v="Desktop Pro"/>
    <n v="5340"/>
    <n v="1"/>
    <n v="5340"/>
    <n v="1602"/>
    <n v="0.3"/>
  </r>
  <r>
    <x v="0"/>
    <x v="1"/>
    <x v="61"/>
    <x v="4"/>
    <x v="26"/>
    <s v="Florianopolis"/>
    <s v="Notebook 17"/>
    <n v="4500"/>
    <n v="10"/>
    <n v="45000"/>
    <n v="11250"/>
    <n v="0.25"/>
  </r>
  <r>
    <x v="0"/>
    <x v="1"/>
    <x v="62"/>
    <x v="4"/>
    <x v="26"/>
    <s v="Florianopolis"/>
    <s v="Teclado Gamer"/>
    <n v="500"/>
    <n v="12"/>
    <n v="6000"/>
    <n v="1500"/>
    <n v="0.25"/>
  </r>
  <r>
    <x v="0"/>
    <x v="1"/>
    <x v="63"/>
    <x v="4"/>
    <x v="26"/>
    <s v="Florianopolis"/>
    <s v="Notebook 17"/>
    <n v="4500"/>
    <n v="12"/>
    <n v="54000"/>
    <n v="13500"/>
    <n v="0.25"/>
  </r>
  <r>
    <x v="1"/>
    <x v="1"/>
    <x v="64"/>
    <x v="4"/>
    <x v="26"/>
    <s v="Florianopolis"/>
    <s v="TV Ultra"/>
    <n v="5130"/>
    <n v="9"/>
    <n v="46170"/>
    <n v="18468"/>
    <n v="0.4"/>
  </r>
  <r>
    <x v="0"/>
    <x v="1"/>
    <x v="65"/>
    <x v="4"/>
    <x v="26"/>
    <s v="Florianopolis"/>
    <s v="TV LED HD"/>
    <n v="3400"/>
    <n v="11"/>
    <n v="37400"/>
    <n v="13090"/>
    <n v="0.35"/>
  </r>
  <r>
    <x v="0"/>
    <x v="0"/>
    <x v="66"/>
    <x v="4"/>
    <x v="26"/>
    <s v="Florianopolis"/>
    <s v="Monitor 20 pol"/>
    <n v="1200"/>
    <n v="3"/>
    <n v="3600"/>
    <n v="1080"/>
    <n v="0.3"/>
  </r>
  <r>
    <x v="0"/>
    <x v="1"/>
    <x v="67"/>
    <x v="4"/>
    <x v="26"/>
    <s v="Florianopolis"/>
    <s v="Notebook 20"/>
    <n v="5300"/>
    <n v="12"/>
    <n v="63600"/>
    <n v="19080"/>
    <n v="0.3"/>
  </r>
  <r>
    <x v="3"/>
    <x v="1"/>
    <x v="68"/>
    <x v="4"/>
    <x v="26"/>
    <s v="Florianopolis"/>
    <s v="Teclado"/>
    <n v="300"/>
    <n v="7"/>
    <n v="2100"/>
    <n v="315"/>
    <n v="0.15"/>
  </r>
  <r>
    <x v="3"/>
    <x v="0"/>
    <x v="69"/>
    <x v="4"/>
    <x v="26"/>
    <s v="Florianopolis"/>
    <s v="Monitor 24 pol"/>
    <n v="1500"/>
    <n v="3"/>
    <n v="4500"/>
    <n v="1800"/>
    <n v="0.4"/>
  </r>
  <r>
    <x v="3"/>
    <x v="1"/>
    <x v="70"/>
    <x v="4"/>
    <x v="26"/>
    <s v="Florianopolis"/>
    <s v="Notebook 15"/>
    <n v="3200"/>
    <n v="5"/>
    <n v="16000"/>
    <n v="3200"/>
    <n v="0.2"/>
  </r>
  <r>
    <x v="3"/>
    <x v="1"/>
    <x v="71"/>
    <x v="4"/>
    <x v="26"/>
    <s v="Florianopolis"/>
    <s v="Desktop Pro"/>
    <n v="5340"/>
    <n v="5"/>
    <n v="26700"/>
    <n v="8010"/>
    <n v="0.3"/>
  </r>
  <r>
    <x v="0"/>
    <x v="1"/>
    <x v="72"/>
    <x v="4"/>
    <x v="26"/>
    <s v="Florianopolis"/>
    <s v="TV LED HD"/>
    <n v="3400"/>
    <n v="3"/>
    <n v="10200"/>
    <n v="3570"/>
    <n v="0.35"/>
  </r>
  <r>
    <x v="2"/>
    <x v="0"/>
    <x v="73"/>
    <x v="4"/>
    <x v="26"/>
    <s v="Florianopolis"/>
    <s v="Monitor 24 pol"/>
    <n v="1500"/>
    <n v="20"/>
    <n v="30000"/>
    <n v="12000"/>
    <n v="0.4"/>
  </r>
  <r>
    <x v="3"/>
    <x v="1"/>
    <x v="74"/>
    <x v="4"/>
    <x v="26"/>
    <s v="Florianopolis"/>
    <s v="Monitor 20 pol"/>
    <n v="1200"/>
    <n v="11"/>
    <n v="13200"/>
    <n v="3960"/>
    <n v="0.3"/>
  </r>
  <r>
    <x v="0"/>
    <x v="1"/>
    <x v="75"/>
    <x v="4"/>
    <x v="26"/>
    <s v="Florianopolis"/>
    <s v="Desktop Ultra"/>
    <n v="8902"/>
    <n v="20"/>
    <n v="178040"/>
    <n v="62313.999999999993"/>
    <n v="0.35"/>
  </r>
  <r>
    <x v="3"/>
    <x v="1"/>
    <x v="76"/>
    <x v="4"/>
    <x v="26"/>
    <s v="Florianopolis"/>
    <s v="Monitor 20 pol"/>
    <n v="1200"/>
    <n v="4"/>
    <n v="4800"/>
    <n v="1440"/>
    <n v="0.3"/>
  </r>
  <r>
    <x v="3"/>
    <x v="0"/>
    <x v="77"/>
    <x v="4"/>
    <x v="26"/>
    <s v="Florianopolis"/>
    <s v="Notebook 15"/>
    <n v="3200"/>
    <n v="10"/>
    <n v="32000"/>
    <n v="6400"/>
    <n v="0.2"/>
  </r>
  <r>
    <x v="0"/>
    <x v="0"/>
    <x v="78"/>
    <x v="4"/>
    <x v="26"/>
    <s v="Florianopolis"/>
    <s v="Desktop Basic"/>
    <n v="4600"/>
    <n v="3"/>
    <n v="13800"/>
    <n v="3450"/>
    <n v="0.25"/>
  </r>
  <r>
    <x v="3"/>
    <x v="0"/>
    <x v="79"/>
    <x v="4"/>
    <x v="26"/>
    <s v="Florianopolis"/>
    <s v="Monitor 27 pol"/>
    <n v="1700"/>
    <n v="1"/>
    <n v="1700"/>
    <n v="850"/>
    <n v="0.5"/>
  </r>
  <r>
    <x v="4"/>
    <x v="1"/>
    <x v="80"/>
    <x v="4"/>
    <x v="26"/>
    <s v="Florianopolis"/>
    <s v="Notebook 17"/>
    <n v="4500"/>
    <n v="6"/>
    <n v="27000"/>
    <n v="6750"/>
    <n v="0.25"/>
  </r>
  <r>
    <x v="4"/>
    <x v="1"/>
    <x v="81"/>
    <x v="4"/>
    <x v="26"/>
    <s v="Florianopolis"/>
    <s v="TV LED HD"/>
    <n v="3400"/>
    <n v="11"/>
    <n v="37400"/>
    <n v="13090"/>
    <n v="0.35"/>
  </r>
  <r>
    <x v="0"/>
    <x v="1"/>
    <x v="82"/>
    <x v="4"/>
    <x v="26"/>
    <s v="Florianopolis"/>
    <s v="Desktop Basic"/>
    <n v="4600"/>
    <n v="11"/>
    <n v="50600"/>
    <n v="12650"/>
    <n v="0.25"/>
  </r>
  <r>
    <x v="0"/>
    <x v="0"/>
    <x v="83"/>
    <x v="4"/>
    <x v="26"/>
    <s v="Florianopolis"/>
    <s v="Monitor 20 pol"/>
    <n v="1200"/>
    <n v="11"/>
    <n v="13200"/>
    <n v="3960"/>
    <n v="0.3"/>
  </r>
  <r>
    <x v="2"/>
    <x v="0"/>
    <x v="84"/>
    <x v="4"/>
    <x v="26"/>
    <s v="Florianopolis"/>
    <s v="TV Ultra"/>
    <n v="5130"/>
    <n v="11"/>
    <n v="56430"/>
    <n v="22572"/>
    <n v="0.4"/>
  </r>
  <r>
    <x v="0"/>
    <x v="1"/>
    <x v="85"/>
    <x v="4"/>
    <x v="26"/>
    <s v="Florianopolis"/>
    <s v="Desktop Ultra"/>
    <n v="8902"/>
    <n v="9"/>
    <n v="80118"/>
    <n v="28041.3"/>
    <n v="0.35"/>
  </r>
  <r>
    <x v="0"/>
    <x v="0"/>
    <x v="0"/>
    <x v="4"/>
    <x v="26"/>
    <s v="Florianopolis"/>
    <s v="TV Ultra"/>
    <n v="5130"/>
    <n v="8"/>
    <n v="41040"/>
    <n v="16416"/>
    <n v="0.4"/>
  </r>
  <r>
    <x v="0"/>
    <x v="1"/>
    <x v="1"/>
    <x v="4"/>
    <x v="26"/>
    <s v="Florianopolis"/>
    <s v="Teclado"/>
    <n v="300"/>
    <n v="9"/>
    <n v="2700"/>
    <n v="405"/>
    <n v="0.15"/>
  </r>
  <r>
    <x v="1"/>
    <x v="0"/>
    <x v="2"/>
    <x v="4"/>
    <x v="26"/>
    <s v="Florianopolis"/>
    <s v="Notebook 17"/>
    <n v="4500"/>
    <n v="12"/>
    <n v="54000"/>
    <n v="13500"/>
    <n v="0.25"/>
  </r>
  <r>
    <x v="2"/>
    <x v="1"/>
    <x v="3"/>
    <x v="4"/>
    <x v="26"/>
    <s v="Florianopolis"/>
    <s v="Teclado"/>
    <n v="300"/>
    <n v="1"/>
    <n v="300"/>
    <n v="45"/>
    <n v="0.15"/>
  </r>
  <r>
    <x v="0"/>
    <x v="1"/>
    <x v="4"/>
    <x v="4"/>
    <x v="26"/>
    <s v="Florianopolis"/>
    <s v="TV Ultra"/>
    <n v="5130"/>
    <n v="2"/>
    <n v="10260"/>
    <n v="4104"/>
    <n v="0.4"/>
  </r>
  <r>
    <x v="0"/>
    <x v="1"/>
    <x v="5"/>
    <x v="4"/>
    <x v="26"/>
    <s v="Florianopolis"/>
    <s v="Notebook 17"/>
    <n v="4500"/>
    <n v="7"/>
    <n v="31500"/>
    <n v="7875"/>
    <n v="0.25"/>
  </r>
  <r>
    <x v="2"/>
    <x v="1"/>
    <x v="6"/>
    <x v="4"/>
    <x v="26"/>
    <s v="Florianopolis"/>
    <s v="Notebook 15"/>
    <n v="3200"/>
    <n v="12"/>
    <n v="38400"/>
    <n v="7680"/>
    <n v="0.2"/>
  </r>
  <r>
    <x v="1"/>
    <x v="1"/>
    <x v="7"/>
    <x v="4"/>
    <x v="26"/>
    <s v="Florianopolis"/>
    <s v="Teclado Gamer"/>
    <n v="500"/>
    <n v="15"/>
    <n v="7500"/>
    <n v="1875"/>
    <n v="0.25"/>
  </r>
  <r>
    <x v="0"/>
    <x v="1"/>
    <x v="8"/>
    <x v="4"/>
    <x v="26"/>
    <s v="Florianopolis"/>
    <s v="Teclado"/>
    <n v="300"/>
    <n v="3"/>
    <n v="900"/>
    <n v="135"/>
    <n v="0.15"/>
  </r>
  <r>
    <x v="3"/>
    <x v="0"/>
    <x v="9"/>
    <x v="4"/>
    <x v="26"/>
    <s v="Florianopolis"/>
    <s v="TV Ultra"/>
    <n v="5130"/>
    <n v="5"/>
    <n v="25650"/>
    <n v="10260"/>
    <n v="0.4"/>
  </r>
  <r>
    <x v="0"/>
    <x v="0"/>
    <x v="10"/>
    <x v="4"/>
    <x v="26"/>
    <s v="Florianopolis"/>
    <s v="Monitor 24 pol"/>
    <n v="1500"/>
    <n v="4"/>
    <n v="6000"/>
    <n v="2400"/>
    <n v="0.4"/>
  </r>
  <r>
    <x v="2"/>
    <x v="1"/>
    <x v="11"/>
    <x v="4"/>
    <x v="26"/>
    <s v="Florianopolis"/>
    <s v="Desktop Ultra"/>
    <n v="8902"/>
    <n v="1"/>
    <n v="8902"/>
    <n v="3115.7"/>
    <n v="0.35"/>
  </r>
  <r>
    <x v="4"/>
    <x v="1"/>
    <x v="12"/>
    <x v="4"/>
    <x v="26"/>
    <s v="Florianopolis"/>
    <s v="Monitor 20 pol"/>
    <n v="1200"/>
    <n v="9"/>
    <n v="10800"/>
    <n v="3240"/>
    <n v="0.3"/>
  </r>
  <r>
    <x v="0"/>
    <x v="1"/>
    <x v="13"/>
    <x v="4"/>
    <x v="26"/>
    <s v="Florianopolis"/>
    <s v="Teclado Gamer"/>
    <n v="500"/>
    <n v="10"/>
    <n v="5000"/>
    <n v="1250"/>
    <n v="0.25"/>
  </r>
  <r>
    <x v="4"/>
    <x v="1"/>
    <x v="14"/>
    <x v="4"/>
    <x v="26"/>
    <s v="Florianopolis"/>
    <s v="Notebook 17"/>
    <n v="4500"/>
    <n v="5"/>
    <n v="22500"/>
    <n v="5625"/>
    <n v="0.25"/>
  </r>
  <r>
    <x v="4"/>
    <x v="1"/>
    <x v="15"/>
    <x v="4"/>
    <x v="26"/>
    <s v="Florianopolis"/>
    <s v="Teclado"/>
    <n v="300"/>
    <n v="3"/>
    <n v="900"/>
    <n v="135"/>
    <n v="0.15"/>
  </r>
  <r>
    <x v="0"/>
    <x v="1"/>
    <x v="16"/>
    <x v="4"/>
    <x v="26"/>
    <s v="Florianopolis"/>
    <s v="Desktop Basic"/>
    <n v="4600"/>
    <n v="12"/>
    <n v="55200"/>
    <n v="13800"/>
    <n v="0.25"/>
  </r>
  <r>
    <x v="0"/>
    <x v="1"/>
    <x v="17"/>
    <x v="4"/>
    <x v="26"/>
    <s v="Florianopolis"/>
    <s v="Teclado"/>
    <n v="300"/>
    <n v="8"/>
    <n v="2400"/>
    <n v="360"/>
    <n v="0.15"/>
  </r>
  <r>
    <x v="0"/>
    <x v="0"/>
    <x v="18"/>
    <x v="4"/>
    <x v="26"/>
    <s v="Florianopolis"/>
    <s v="Desktop Pro"/>
    <n v="5340"/>
    <n v="3"/>
    <n v="16020"/>
    <n v="4806"/>
    <n v="0.3"/>
  </r>
  <r>
    <x v="1"/>
    <x v="0"/>
    <x v="19"/>
    <x v="4"/>
    <x v="26"/>
    <s v="Florianopolis"/>
    <s v="Notebook 15"/>
    <n v="3200"/>
    <n v="10"/>
    <n v="32000"/>
    <n v="6400"/>
    <n v="0.2"/>
  </r>
  <r>
    <x v="4"/>
    <x v="1"/>
    <x v="20"/>
    <x v="4"/>
    <x v="26"/>
    <s v="Florianopolis"/>
    <s v="Desktop Pro"/>
    <n v="5340"/>
    <n v="9"/>
    <n v="48060"/>
    <n v="14418"/>
    <n v="0.3"/>
  </r>
  <r>
    <x v="0"/>
    <x v="1"/>
    <x v="21"/>
    <x v="4"/>
    <x v="26"/>
    <s v="Florianopolis"/>
    <s v="TV LED HD"/>
    <n v="3400"/>
    <n v="12"/>
    <n v="40800"/>
    <n v="14280"/>
    <n v="0.35"/>
  </r>
  <r>
    <x v="2"/>
    <x v="1"/>
    <x v="22"/>
    <x v="4"/>
    <x v="26"/>
    <s v="Florianopolis"/>
    <s v="Monitor 24 pol"/>
    <n v="1500"/>
    <n v="7"/>
    <n v="10500"/>
    <n v="4200"/>
    <n v="0.4"/>
  </r>
  <r>
    <x v="2"/>
    <x v="0"/>
    <x v="23"/>
    <x v="4"/>
    <x v="26"/>
    <s v="Florianopolis"/>
    <s v="Monitor 20 pol"/>
    <n v="1200"/>
    <n v="4"/>
    <n v="4800"/>
    <n v="1440"/>
    <n v="0.3"/>
  </r>
  <r>
    <x v="0"/>
    <x v="1"/>
    <x v="24"/>
    <x v="4"/>
    <x v="26"/>
    <s v="Florianopolis"/>
    <s v="Teclado Gamer"/>
    <n v="500"/>
    <n v="15"/>
    <n v="7500"/>
    <n v="1875"/>
    <n v="0.25"/>
  </r>
  <r>
    <x v="2"/>
    <x v="1"/>
    <x v="25"/>
    <x v="4"/>
    <x v="26"/>
    <s v="Florianopolis"/>
    <s v="Monitor 20 pol"/>
    <n v="1200"/>
    <n v="12"/>
    <n v="14400"/>
    <n v="4320"/>
    <n v="0.3"/>
  </r>
  <r>
    <x v="0"/>
    <x v="0"/>
    <x v="26"/>
    <x v="4"/>
    <x v="26"/>
    <s v="Florianopolis"/>
    <s v="TV LED HD"/>
    <n v="3400"/>
    <n v="7"/>
    <n v="23800"/>
    <n v="8330"/>
    <n v="0.35"/>
  </r>
  <r>
    <x v="3"/>
    <x v="0"/>
    <x v="27"/>
    <x v="4"/>
    <x v="26"/>
    <s v="Florianopolis"/>
    <s v="Desktop Pro"/>
    <n v="5340"/>
    <n v="7"/>
    <n v="37380"/>
    <n v="11214"/>
    <n v="0.3"/>
  </r>
  <r>
    <x v="0"/>
    <x v="1"/>
    <x v="28"/>
    <x v="4"/>
    <x v="26"/>
    <s v="Florianopolis"/>
    <s v="Notebook 15"/>
    <n v="3200"/>
    <n v="2"/>
    <n v="6400"/>
    <n v="1280"/>
    <n v="0.2"/>
  </r>
  <r>
    <x v="0"/>
    <x v="1"/>
    <x v="28"/>
    <x v="4"/>
    <x v="26"/>
    <s v="Florianopolis"/>
    <s v="Notebook 15"/>
    <n v="3200"/>
    <n v="2"/>
    <n v="6400"/>
    <n v="1280"/>
    <n v="0.2"/>
  </r>
  <r>
    <x v="1"/>
    <x v="1"/>
    <x v="29"/>
    <x v="4"/>
    <x v="26"/>
    <s v="Florianopolis"/>
    <s v="Teclado"/>
    <n v="300"/>
    <n v="1"/>
    <n v="300"/>
    <n v="45"/>
    <n v="0.15"/>
  </r>
  <r>
    <x v="0"/>
    <x v="1"/>
    <x v="30"/>
    <x v="4"/>
    <x v="26"/>
    <s v="Florianopolis"/>
    <s v="Desktop Ultra"/>
    <n v="8902"/>
    <n v="8"/>
    <n v="71216"/>
    <n v="24925.599999999999"/>
    <n v="0.35"/>
  </r>
  <r>
    <x v="0"/>
    <x v="1"/>
    <x v="31"/>
    <x v="4"/>
    <x v="26"/>
    <s v="Florianopolis"/>
    <s v="Teclado"/>
    <n v="300"/>
    <n v="4"/>
    <n v="1200"/>
    <n v="180"/>
    <n v="0.15"/>
  </r>
  <r>
    <x v="0"/>
    <x v="1"/>
    <x v="32"/>
    <x v="4"/>
    <x v="26"/>
    <s v="Florianopolis"/>
    <s v="Desktop Basic"/>
    <n v="4600"/>
    <n v="8"/>
    <n v="36800"/>
    <n v="9200"/>
    <n v="0.25"/>
  </r>
  <r>
    <x v="0"/>
    <x v="1"/>
    <x v="33"/>
    <x v="4"/>
    <x v="26"/>
    <s v="Florianopolis"/>
    <s v="Notebook 20"/>
    <n v="5300"/>
    <n v="5"/>
    <n v="26500"/>
    <n v="7950"/>
    <n v="0.3"/>
  </r>
  <r>
    <x v="0"/>
    <x v="1"/>
    <x v="34"/>
    <x v="4"/>
    <x v="26"/>
    <s v="Florianopolis"/>
    <s v="Monitor 27 pol"/>
    <n v="1700"/>
    <n v="12"/>
    <n v="20400"/>
    <n v="10200"/>
    <n v="0.5"/>
  </r>
  <r>
    <x v="0"/>
    <x v="0"/>
    <x v="35"/>
    <x v="4"/>
    <x v="26"/>
    <s v="Florianopolis"/>
    <s v="Monitor 27 pol"/>
    <n v="1700"/>
    <n v="9"/>
    <n v="15300"/>
    <n v="7650"/>
    <n v="0.5"/>
  </r>
  <r>
    <x v="0"/>
    <x v="0"/>
    <x v="36"/>
    <x v="4"/>
    <x v="26"/>
    <s v="Florianopolis"/>
    <s v="Notebook 15"/>
    <n v="3200"/>
    <n v="3"/>
    <n v="9600"/>
    <n v="1920"/>
    <n v="0.2"/>
  </r>
  <r>
    <x v="3"/>
    <x v="1"/>
    <x v="37"/>
    <x v="4"/>
    <x v="26"/>
    <s v="Florianopolis"/>
    <s v="Notebook 17"/>
    <n v="4500"/>
    <n v="2"/>
    <n v="9000"/>
    <n v="2250"/>
    <n v="0.25"/>
  </r>
  <r>
    <x v="3"/>
    <x v="1"/>
    <x v="38"/>
    <x v="4"/>
    <x v="26"/>
    <s v="Florianopolis"/>
    <s v="TV LED HD"/>
    <n v="3400"/>
    <n v="10"/>
    <n v="34000"/>
    <n v="11900"/>
    <n v="0.35"/>
  </r>
  <r>
    <x v="0"/>
    <x v="1"/>
    <x v="39"/>
    <x v="4"/>
    <x v="26"/>
    <s v="Florianopolis"/>
    <s v="Monitor 20 pol"/>
    <n v="1200"/>
    <n v="8"/>
    <n v="9600"/>
    <n v="2880"/>
    <n v="0.3"/>
  </r>
  <r>
    <x v="3"/>
    <x v="1"/>
    <x v="40"/>
    <x v="4"/>
    <x v="26"/>
    <s v="Florianopolis"/>
    <s v="Notebook 17"/>
    <n v="4500"/>
    <n v="9"/>
    <n v="40500"/>
    <n v="10125"/>
    <n v="0.25"/>
  </r>
  <r>
    <x v="0"/>
    <x v="1"/>
    <x v="41"/>
    <x v="4"/>
    <x v="26"/>
    <s v="Florianopolis"/>
    <s v="Monitor 27 pol"/>
    <n v="1700"/>
    <n v="11"/>
    <n v="18700"/>
    <n v="9350"/>
    <n v="0.5"/>
  </r>
  <r>
    <x v="0"/>
    <x v="1"/>
    <x v="42"/>
    <x v="4"/>
    <x v="26"/>
    <s v="Florianopolis"/>
    <s v="Monitor 27 pol"/>
    <n v="1700"/>
    <n v="5"/>
    <n v="8500"/>
    <n v="4250"/>
    <n v="0.5"/>
  </r>
  <r>
    <x v="0"/>
    <x v="1"/>
    <x v="43"/>
    <x v="4"/>
    <x v="26"/>
    <s v="Florianopolis"/>
    <s v="Notebook 17"/>
    <n v="4500"/>
    <n v="15"/>
    <n v="67500"/>
    <n v="16875"/>
    <n v="0.25"/>
  </r>
  <r>
    <x v="3"/>
    <x v="1"/>
    <x v="44"/>
    <x v="4"/>
    <x v="26"/>
    <s v="Florianopolis"/>
    <s v="TV LED HD"/>
    <n v="3400"/>
    <n v="10"/>
    <n v="34000"/>
    <n v="11900"/>
    <n v="0.35"/>
  </r>
  <r>
    <x v="4"/>
    <x v="1"/>
    <x v="45"/>
    <x v="4"/>
    <x v="26"/>
    <s v="Florianopolis"/>
    <s v="Notebook 20"/>
    <n v="5300"/>
    <n v="4"/>
    <n v="21200"/>
    <n v="6360"/>
    <n v="0.3"/>
  </r>
  <r>
    <x v="0"/>
    <x v="1"/>
    <x v="46"/>
    <x v="4"/>
    <x v="26"/>
    <s v="Florianopolis"/>
    <s v="Desktop Basic"/>
    <n v="4600"/>
    <n v="6"/>
    <n v="27600"/>
    <n v="6900"/>
    <n v="0.25"/>
  </r>
  <r>
    <x v="3"/>
    <x v="0"/>
    <x v="47"/>
    <x v="4"/>
    <x v="26"/>
    <s v="Florianopolis"/>
    <s v="TV LED HD"/>
    <n v="3400"/>
    <n v="2"/>
    <n v="6800"/>
    <n v="2380"/>
    <n v="0.35"/>
  </r>
  <r>
    <x v="0"/>
    <x v="1"/>
    <x v="48"/>
    <x v="4"/>
    <x v="26"/>
    <s v="Florianopolis"/>
    <s v="Desktop Basic"/>
    <n v="4600"/>
    <n v="7"/>
    <n v="32200"/>
    <n v="8050"/>
    <n v="0.25"/>
  </r>
  <r>
    <x v="3"/>
    <x v="1"/>
    <x v="49"/>
    <x v="4"/>
    <x v="26"/>
    <s v="Florianopolis"/>
    <s v="Notebook 20"/>
    <n v="5300"/>
    <n v="8"/>
    <n v="42400"/>
    <n v="12720"/>
    <n v="0.3"/>
  </r>
  <r>
    <x v="3"/>
    <x v="1"/>
    <x v="50"/>
    <x v="4"/>
    <x v="26"/>
    <s v="Florianopolis"/>
    <s v="Monitor 20 pol"/>
    <n v="1200"/>
    <n v="5"/>
    <n v="6000"/>
    <n v="1800"/>
    <n v="0.3"/>
  </r>
  <r>
    <x v="1"/>
    <x v="0"/>
    <x v="51"/>
    <x v="4"/>
    <x v="26"/>
    <s v="Florianopolis"/>
    <s v="TV Ultra"/>
    <n v="5130"/>
    <n v="7"/>
    <n v="35910"/>
    <n v="14364"/>
    <n v="0.4"/>
  </r>
  <r>
    <x v="4"/>
    <x v="1"/>
    <x v="52"/>
    <x v="4"/>
    <x v="26"/>
    <s v="Florianopolis"/>
    <s v="Desktop Ultra"/>
    <n v="8902"/>
    <n v="6"/>
    <n v="53412"/>
    <n v="18694.199999999997"/>
    <n v="0.35"/>
  </r>
  <r>
    <x v="0"/>
    <x v="1"/>
    <x v="53"/>
    <x v="4"/>
    <x v="26"/>
    <s v="Florianopolis"/>
    <s v="Desktop Basic"/>
    <n v="4600"/>
    <n v="11"/>
    <n v="50600"/>
    <n v="12650"/>
    <n v="0.25"/>
  </r>
  <r>
    <x v="2"/>
    <x v="1"/>
    <x v="54"/>
    <x v="4"/>
    <x v="26"/>
    <s v="Florianopolis"/>
    <s v="Teclado Gamer"/>
    <n v="500"/>
    <n v="1"/>
    <n v="500"/>
    <n v="125"/>
    <n v="0.25"/>
  </r>
  <r>
    <x v="3"/>
    <x v="1"/>
    <x v="55"/>
    <x v="4"/>
    <x v="26"/>
    <s v="Florianopolis"/>
    <s v="Desktop Ultra"/>
    <n v="8902"/>
    <n v="5"/>
    <n v="44510"/>
    <n v="15578.499999999998"/>
    <n v="0.35"/>
  </r>
  <r>
    <x v="0"/>
    <x v="0"/>
    <x v="56"/>
    <x v="4"/>
    <x v="26"/>
    <s v="Florianopolis"/>
    <s v="Monitor 27 pol"/>
    <n v="1700"/>
    <n v="5"/>
    <n v="8500"/>
    <n v="4250"/>
    <n v="0.5"/>
  </r>
  <r>
    <x v="2"/>
    <x v="1"/>
    <x v="57"/>
    <x v="4"/>
    <x v="26"/>
    <s v="Florianopolis"/>
    <s v="Teclado Gamer"/>
    <n v="500"/>
    <n v="12"/>
    <n v="6000"/>
    <n v="1500"/>
    <n v="0.25"/>
  </r>
  <r>
    <x v="3"/>
    <x v="1"/>
    <x v="58"/>
    <x v="4"/>
    <x v="26"/>
    <s v="Florianopolis"/>
    <s v="Notebook 17"/>
    <n v="4500"/>
    <n v="12"/>
    <n v="54000"/>
    <n v="13500"/>
    <n v="0.25"/>
  </r>
  <r>
    <x v="0"/>
    <x v="1"/>
    <x v="59"/>
    <x v="4"/>
    <x v="26"/>
    <s v="Florianopolis"/>
    <s v="Notebook 20"/>
    <n v="5300"/>
    <n v="8"/>
    <n v="42400"/>
    <n v="12720"/>
    <n v="0.3"/>
  </r>
  <r>
    <x v="2"/>
    <x v="0"/>
    <x v="60"/>
    <x v="4"/>
    <x v="26"/>
    <s v="Florianopolis"/>
    <s v="Teclado"/>
    <n v="300"/>
    <n v="8"/>
    <n v="2400"/>
    <n v="360"/>
    <n v="0.15"/>
  </r>
  <r>
    <x v="2"/>
    <x v="1"/>
    <x v="61"/>
    <x v="4"/>
    <x v="26"/>
    <s v="Florianopolis"/>
    <s v="Notebook 15"/>
    <n v="3200"/>
    <n v="8"/>
    <n v="25600"/>
    <n v="5120"/>
    <n v="0.2"/>
  </r>
  <r>
    <x v="1"/>
    <x v="0"/>
    <x v="62"/>
    <x v="4"/>
    <x v="26"/>
    <s v="Florianopolis"/>
    <s v="Monitor 24 pol"/>
    <n v="1500"/>
    <n v="15"/>
    <n v="22500"/>
    <n v="9000"/>
    <n v="0.4"/>
  </r>
  <r>
    <x v="0"/>
    <x v="1"/>
    <x v="63"/>
    <x v="4"/>
    <x v="26"/>
    <s v="Florianopolis"/>
    <s v="Teclado"/>
    <n v="300"/>
    <n v="12"/>
    <n v="3600"/>
    <n v="540"/>
    <n v="0.15"/>
  </r>
  <r>
    <x v="0"/>
    <x v="0"/>
    <x v="64"/>
    <x v="4"/>
    <x v="26"/>
    <s v="Florianopolis"/>
    <s v="Desktop Basic"/>
    <n v="4600"/>
    <n v="1"/>
    <n v="4600"/>
    <n v="1150"/>
    <n v="0.25"/>
  </r>
  <r>
    <x v="0"/>
    <x v="1"/>
    <x v="65"/>
    <x v="4"/>
    <x v="26"/>
    <s v="Florianopolis"/>
    <s v="Teclado Gamer"/>
    <n v="500"/>
    <n v="3"/>
    <n v="1500"/>
    <n v="375"/>
    <n v="0.25"/>
  </r>
  <r>
    <x v="2"/>
    <x v="0"/>
    <x v="66"/>
    <x v="4"/>
    <x v="26"/>
    <s v="Florianopolis"/>
    <s v="Monitor 20 pol"/>
    <n v="1200"/>
    <n v="10"/>
    <n v="12000"/>
    <n v="3600"/>
    <n v="0.3"/>
  </r>
  <r>
    <x v="2"/>
    <x v="0"/>
    <x v="67"/>
    <x v="4"/>
    <x v="26"/>
    <s v="Florianopolis"/>
    <s v="Monitor 24 pol"/>
    <n v="1500"/>
    <n v="5"/>
    <n v="7500"/>
    <n v="3000"/>
    <n v="0.4"/>
  </r>
  <r>
    <x v="0"/>
    <x v="1"/>
    <x v="68"/>
    <x v="4"/>
    <x v="26"/>
    <s v="Florianopolis"/>
    <s v="Monitor 24 pol"/>
    <n v="1500"/>
    <n v="6"/>
    <n v="9000"/>
    <n v="3600"/>
    <n v="0.4"/>
  </r>
  <r>
    <x v="0"/>
    <x v="1"/>
    <x v="69"/>
    <x v="4"/>
    <x v="26"/>
    <s v="Florianopolis"/>
    <s v="Notebook 15"/>
    <n v="3200"/>
    <n v="7"/>
    <n v="22400"/>
    <n v="4480"/>
    <n v="0.2"/>
  </r>
  <r>
    <x v="3"/>
    <x v="1"/>
    <x v="70"/>
    <x v="4"/>
    <x v="26"/>
    <s v="Florianopolis"/>
    <s v="Teclado"/>
    <n v="300"/>
    <n v="11"/>
    <n v="3300"/>
    <n v="495"/>
    <n v="0.15"/>
  </r>
  <r>
    <x v="1"/>
    <x v="1"/>
    <x v="71"/>
    <x v="4"/>
    <x v="26"/>
    <s v="Florianopolis"/>
    <s v="Desktop Basic"/>
    <n v="4600"/>
    <n v="2"/>
    <n v="9200"/>
    <n v="2300"/>
    <n v="0.25"/>
  </r>
  <r>
    <x v="3"/>
    <x v="0"/>
    <x v="72"/>
    <x v="4"/>
    <x v="26"/>
    <s v="Florianopolis"/>
    <s v="Notebook 17"/>
    <n v="4500"/>
    <n v="1"/>
    <n v="4500"/>
    <n v="1125"/>
    <n v="0.25"/>
  </r>
  <r>
    <x v="0"/>
    <x v="1"/>
    <x v="73"/>
    <x v="4"/>
    <x v="26"/>
    <s v="Florianopolis"/>
    <s v="Monitor 20 pol"/>
    <n v="1200"/>
    <n v="5"/>
    <n v="6000"/>
    <n v="1800"/>
    <n v="0.3"/>
  </r>
  <r>
    <x v="3"/>
    <x v="0"/>
    <x v="74"/>
    <x v="4"/>
    <x v="26"/>
    <s v="Florianopolis"/>
    <s v="Desktop Ultra"/>
    <n v="8902"/>
    <n v="15"/>
    <n v="133530"/>
    <n v="46735.5"/>
    <n v="0.35"/>
  </r>
  <r>
    <x v="2"/>
    <x v="1"/>
    <x v="75"/>
    <x v="4"/>
    <x v="26"/>
    <s v="Florianopolis"/>
    <s v="Desktop Basic"/>
    <n v="4600"/>
    <n v="7"/>
    <n v="32200"/>
    <n v="8050"/>
    <n v="0.25"/>
  </r>
  <r>
    <x v="0"/>
    <x v="0"/>
    <x v="76"/>
    <x v="4"/>
    <x v="26"/>
    <s v="Florianopolis"/>
    <s v="Notebook 15"/>
    <n v="3200"/>
    <n v="11"/>
    <n v="35200"/>
    <n v="7040"/>
    <n v="0.2"/>
  </r>
  <r>
    <x v="2"/>
    <x v="1"/>
    <x v="77"/>
    <x v="4"/>
    <x v="26"/>
    <s v="Florianopolis"/>
    <s v="Notebook 15"/>
    <n v="3200"/>
    <n v="9"/>
    <n v="28800"/>
    <n v="5760"/>
    <n v="0.2"/>
  </r>
  <r>
    <x v="0"/>
    <x v="1"/>
    <x v="78"/>
    <x v="4"/>
    <x v="26"/>
    <s v="Florianopolis"/>
    <s v="TV LED HD"/>
    <n v="3400"/>
    <n v="5"/>
    <n v="17000"/>
    <n v="5950"/>
    <n v="0.35"/>
  </r>
  <r>
    <x v="0"/>
    <x v="1"/>
    <x v="79"/>
    <x v="4"/>
    <x v="26"/>
    <s v="Florianopolis"/>
    <s v="Desktop Basic"/>
    <n v="4600"/>
    <n v="8"/>
    <n v="36800"/>
    <n v="9200"/>
    <n v="0.25"/>
  </r>
  <r>
    <x v="2"/>
    <x v="0"/>
    <x v="80"/>
    <x v="4"/>
    <x v="26"/>
    <s v="Florianopolis"/>
    <s v="Desktop Basic"/>
    <n v="4600"/>
    <n v="7"/>
    <n v="32200"/>
    <n v="8050"/>
    <n v="0.25"/>
  </r>
  <r>
    <x v="2"/>
    <x v="1"/>
    <x v="81"/>
    <x v="4"/>
    <x v="26"/>
    <s v="Florianopolis"/>
    <s v="Desktop Ultra"/>
    <n v="8902"/>
    <n v="11"/>
    <n v="97922"/>
    <n v="34272.699999999997"/>
    <n v="0.35"/>
  </r>
  <r>
    <x v="0"/>
    <x v="1"/>
    <x v="82"/>
    <x v="4"/>
    <x v="26"/>
    <s v="Florianopolis"/>
    <s v="Teclado"/>
    <n v="300"/>
    <n v="7"/>
    <n v="2100"/>
    <n v="315"/>
    <n v="0.15"/>
  </r>
  <r>
    <x v="0"/>
    <x v="0"/>
    <x v="83"/>
    <x v="4"/>
    <x v="26"/>
    <s v="Florianopolis"/>
    <s v="Teclado Gamer"/>
    <n v="500"/>
    <n v="3"/>
    <n v="1500"/>
    <n v="375"/>
    <n v="0.25"/>
  </r>
  <r>
    <x v="1"/>
    <x v="1"/>
    <x v="84"/>
    <x v="4"/>
    <x v="26"/>
    <s v="Florianopolis"/>
    <s v="Teclado"/>
    <n v="300"/>
    <n v="8"/>
    <n v="2400"/>
    <n v="360"/>
    <n v="0.15"/>
  </r>
  <r>
    <x v="3"/>
    <x v="1"/>
    <x v="85"/>
    <x v="4"/>
    <x v="26"/>
    <s v="Florianopolis"/>
    <s v="Desktop Basic"/>
    <n v="4600"/>
    <n v="2"/>
    <n v="9200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F64F5-00F4-428C-89E8-D8A5B77120D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:B11" firstHeaderRow="1" firstDataRow="1" firstDataCol="1"/>
  <pivotFields count="15">
    <pivotField axis="axisRow" showAll="0" sortType="a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oma de Receita Bruta" fld="9" baseField="0" baseItem="0" numFmtId="4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BE49F-EB27-4950-BCD7-4B4D49AB3F5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:B8" firstHeaderRow="1" firstDataRow="1" firstDataCol="1"/>
  <pivotFields count="15">
    <pivotField showAll="0"/>
    <pivotField axis="axisRow" showAll="0">
      <items count="3">
        <item x="1"/>
        <item x="0"/>
        <item t="default"/>
      </items>
    </pivotField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2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1CDB9-52C2-4EA3-9E72-82FCF891634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5:B28" firstHeaderRow="1" firstDataRow="1" firstDataCol="1"/>
  <pivotFields count="15">
    <pivotField showAll="0"/>
    <pivotField showAll="0"/>
    <pivotField axis="axisRow"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2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525A1-F78B-4467-B0C4-6ED51AD6AA3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33" firstHeaderRow="1" firstDataRow="1" firstDataCol="1"/>
  <pivotFields count="15">
    <pivotField showAll="0"/>
    <pivotField showAll="0"/>
    <pivotField numFmtId="14" showAll="0">
      <items count="107">
        <item x="0"/>
        <item x="1"/>
        <item x="2"/>
        <item x="3"/>
        <item x="90"/>
        <item x="4"/>
        <item x="5"/>
        <item x="6"/>
        <item x="7"/>
        <item x="91"/>
        <item x="8"/>
        <item x="9"/>
        <item x="10"/>
        <item x="11"/>
        <item x="92"/>
        <item x="12"/>
        <item x="13"/>
        <item x="14"/>
        <item x="15"/>
        <item x="16"/>
        <item x="17"/>
        <item x="18"/>
        <item x="19"/>
        <item x="20"/>
        <item x="93"/>
        <item x="21"/>
        <item x="22"/>
        <item x="23"/>
        <item x="24"/>
        <item x="94"/>
        <item x="25"/>
        <item x="26"/>
        <item x="27"/>
        <item x="28"/>
        <item x="95"/>
        <item x="29"/>
        <item x="30"/>
        <item x="31"/>
        <item x="32"/>
        <item x="33"/>
        <item x="96"/>
        <item x="34"/>
        <item x="35"/>
        <item x="36"/>
        <item x="37"/>
        <item x="97"/>
        <item x="38"/>
        <item x="39"/>
        <item x="40"/>
        <item x="41"/>
        <item x="98"/>
        <item x="42"/>
        <item x="43"/>
        <item x="44"/>
        <item x="45"/>
        <item x="46"/>
        <item x="47"/>
        <item x="48"/>
        <item x="49"/>
        <item x="50"/>
        <item x="99"/>
        <item x="51"/>
        <item x="52"/>
        <item x="53"/>
        <item x="54"/>
        <item x="100"/>
        <item x="55"/>
        <item x="56"/>
        <item x="57"/>
        <item x="58"/>
        <item x="101"/>
        <item x="59"/>
        <item x="60"/>
        <item x="61"/>
        <item x="62"/>
        <item x="63"/>
        <item x="102"/>
        <item x="64"/>
        <item x="65"/>
        <item x="66"/>
        <item x="67"/>
        <item x="103"/>
        <item x="68"/>
        <item x="69"/>
        <item x="70"/>
        <item x="71"/>
        <item x="104"/>
        <item x="72"/>
        <item x="73"/>
        <item x="74"/>
        <item x="75"/>
        <item x="76"/>
        <item x="77"/>
        <item x="78"/>
        <item x="79"/>
        <item x="80"/>
        <item x="105"/>
        <item x="81"/>
        <item x="86"/>
        <item x="82"/>
        <item x="87"/>
        <item x="83"/>
        <item x="88"/>
        <item x="84"/>
        <item x="89"/>
        <item x="8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28">
        <item x="16"/>
        <item x="11"/>
        <item x="18"/>
        <item x="13"/>
        <item x="4"/>
        <item x="5"/>
        <item x="0"/>
        <item x="21"/>
        <item x="1"/>
        <item x="9"/>
        <item x="2"/>
        <item x="3"/>
        <item x="20"/>
        <item x="14"/>
        <item x="10"/>
        <item x="24"/>
        <item x="6"/>
        <item x="8"/>
        <item x="22"/>
        <item x="12"/>
        <item x="25"/>
        <item x="19"/>
        <item x="17"/>
        <item x="26"/>
        <item x="23"/>
        <item x="7"/>
        <item x="15"/>
        <item t="default"/>
      </items>
    </pivotField>
    <pivotField showAll="0"/>
    <pivotField showAll="0"/>
    <pivotField numFmtId="165" showAll="0"/>
    <pivotField showAll="0"/>
    <pivotField dataField="1" numFmtId="165" showAll="0"/>
    <pivotField numFmtId="165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Receita Bruta" fld="9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1E3E-C4C2-4BAF-BDB2-91495DF53B59}">
  <dimension ref="A1:Z35"/>
  <sheetViews>
    <sheetView showGridLines="0" tabSelected="1" topLeftCell="B1" zoomScale="70" zoomScaleNormal="70" workbookViewId="0">
      <selection activeCell="Z5" sqref="Z5"/>
    </sheetView>
  </sheetViews>
  <sheetFormatPr defaultRowHeight="15" x14ac:dyDescent="0.25"/>
  <cols>
    <col min="1" max="26" width="7.85546875" customWidth="1"/>
  </cols>
  <sheetData>
    <row r="1" spans="1:26" ht="12" customHeight="1" x14ac:dyDescent="0.2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251B-99AD-40D9-9F51-F458936117F4}">
  <dimension ref="A5:B11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34</v>
      </c>
      <c r="B6" s="11">
        <v>3980698</v>
      </c>
    </row>
    <row r="7" spans="1:2" x14ac:dyDescent="0.25">
      <c r="A7" s="10" t="s">
        <v>24</v>
      </c>
      <c r="B7" s="11">
        <v>6199402</v>
      </c>
    </row>
    <row r="8" spans="1:2" x14ac:dyDescent="0.25">
      <c r="A8" s="10" t="s">
        <v>22</v>
      </c>
      <c r="B8" s="11">
        <v>6504532</v>
      </c>
    </row>
    <row r="9" spans="1:2" x14ac:dyDescent="0.25">
      <c r="A9" s="10" t="s">
        <v>27</v>
      </c>
      <c r="B9" s="11">
        <v>12942258</v>
      </c>
    </row>
    <row r="10" spans="1:2" x14ac:dyDescent="0.25">
      <c r="A10" s="10" t="s">
        <v>13</v>
      </c>
      <c r="B10" s="11">
        <v>22028732</v>
      </c>
    </row>
    <row r="11" spans="1:2" x14ac:dyDescent="0.25">
      <c r="A11" s="10" t="s">
        <v>92</v>
      </c>
      <c r="B11" s="11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0C02-5BDB-436C-B77F-8AAB617671DE}">
  <dimension ref="A5:B8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20</v>
      </c>
      <c r="B6" s="12">
        <v>35668772</v>
      </c>
    </row>
    <row r="7" spans="1:2" x14ac:dyDescent="0.25">
      <c r="A7" s="10" t="s">
        <v>14</v>
      </c>
      <c r="B7" s="12">
        <v>15986850</v>
      </c>
    </row>
    <row r="8" spans="1:2" x14ac:dyDescent="0.25">
      <c r="A8" s="10" t="s">
        <v>92</v>
      </c>
      <c r="B8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946-63C8-40C5-AC8F-C8FFC32C59FE}">
  <dimension ref="A5:B28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21" bestFit="1" customWidth="1"/>
  </cols>
  <sheetData>
    <row r="5" spans="1:2" x14ac:dyDescent="0.25">
      <c r="A5" s="9" t="s">
        <v>91</v>
      </c>
      <c r="B5" t="s">
        <v>90</v>
      </c>
    </row>
    <row r="6" spans="1:2" x14ac:dyDescent="0.25">
      <c r="A6" s="10" t="s">
        <v>93</v>
      </c>
      <c r="B6" s="12">
        <v>27510962</v>
      </c>
    </row>
    <row r="7" spans="1:2" x14ac:dyDescent="0.25">
      <c r="A7" s="13" t="s">
        <v>94</v>
      </c>
      <c r="B7" s="12">
        <v>1996256</v>
      </c>
    </row>
    <row r="8" spans="1:2" x14ac:dyDescent="0.25">
      <c r="A8" s="13" t="s">
        <v>95</v>
      </c>
      <c r="B8" s="12">
        <v>2303344</v>
      </c>
    </row>
    <row r="9" spans="1:2" x14ac:dyDescent="0.25">
      <c r="A9" s="13" t="s">
        <v>96</v>
      </c>
      <c r="B9" s="12">
        <v>2488168</v>
      </c>
    </row>
    <row r="10" spans="1:2" x14ac:dyDescent="0.25">
      <c r="A10" s="13" t="s">
        <v>97</v>
      </c>
      <c r="B10" s="12">
        <v>1978018</v>
      </c>
    </row>
    <row r="11" spans="1:2" x14ac:dyDescent="0.25">
      <c r="A11" s="13" t="s">
        <v>98</v>
      </c>
      <c r="B11" s="12">
        <v>2749540</v>
      </c>
    </row>
    <row r="12" spans="1:2" x14ac:dyDescent="0.25">
      <c r="A12" s="13" t="s">
        <v>99</v>
      </c>
      <c r="B12" s="12">
        <v>1925228</v>
      </c>
    </row>
    <row r="13" spans="1:2" x14ac:dyDescent="0.25">
      <c r="A13" s="13" t="s">
        <v>100</v>
      </c>
      <c r="B13" s="12">
        <v>2671054</v>
      </c>
    </row>
    <row r="14" spans="1:2" x14ac:dyDescent="0.25">
      <c r="A14" s="13" t="s">
        <v>101</v>
      </c>
      <c r="B14" s="12">
        <v>2074398</v>
      </c>
    </row>
    <row r="15" spans="1:2" x14ac:dyDescent="0.25">
      <c r="A15" s="13" t="s">
        <v>102</v>
      </c>
      <c r="B15" s="12">
        <v>2139862</v>
      </c>
    </row>
    <row r="16" spans="1:2" x14ac:dyDescent="0.25">
      <c r="A16" s="13" t="s">
        <v>103</v>
      </c>
      <c r="B16" s="12">
        <v>2561866</v>
      </c>
    </row>
    <row r="17" spans="1:2" x14ac:dyDescent="0.25">
      <c r="A17" s="13" t="s">
        <v>104</v>
      </c>
      <c r="B17" s="12">
        <v>2324576</v>
      </c>
    </row>
    <row r="18" spans="1:2" x14ac:dyDescent="0.25">
      <c r="A18" s="13" t="s">
        <v>105</v>
      </c>
      <c r="B18" s="12">
        <v>2298652</v>
      </c>
    </row>
    <row r="19" spans="1:2" x14ac:dyDescent="0.25">
      <c r="A19" s="10" t="s">
        <v>106</v>
      </c>
      <c r="B19" s="12">
        <v>24144660</v>
      </c>
    </row>
    <row r="20" spans="1:2" x14ac:dyDescent="0.25">
      <c r="A20" s="13" t="s">
        <v>94</v>
      </c>
      <c r="B20" s="12">
        <v>3235154</v>
      </c>
    </row>
    <row r="21" spans="1:2" x14ac:dyDescent="0.25">
      <c r="A21" s="13" t="s">
        <v>95</v>
      </c>
      <c r="B21" s="12">
        <v>2340144</v>
      </c>
    </row>
    <row r="22" spans="1:2" x14ac:dyDescent="0.25">
      <c r="A22" s="13" t="s">
        <v>96</v>
      </c>
      <c r="B22" s="12">
        <v>3037194</v>
      </c>
    </row>
    <row r="23" spans="1:2" x14ac:dyDescent="0.25">
      <c r="A23" s="13" t="s">
        <v>97</v>
      </c>
      <c r="B23" s="12">
        <v>2840356</v>
      </c>
    </row>
    <row r="24" spans="1:2" x14ac:dyDescent="0.25">
      <c r="A24" s="13" t="s">
        <v>98</v>
      </c>
      <c r="B24" s="12">
        <v>2236238</v>
      </c>
    </row>
    <row r="25" spans="1:2" x14ac:dyDescent="0.25">
      <c r="A25" s="13" t="s">
        <v>99</v>
      </c>
      <c r="B25" s="12">
        <v>3103942</v>
      </c>
    </row>
    <row r="26" spans="1:2" x14ac:dyDescent="0.25">
      <c r="A26" s="13" t="s">
        <v>100</v>
      </c>
      <c r="B26" s="12">
        <v>2840566</v>
      </c>
    </row>
    <row r="27" spans="1:2" x14ac:dyDescent="0.25">
      <c r="A27" s="13" t="s">
        <v>101</v>
      </c>
      <c r="B27" s="12">
        <v>4511066</v>
      </c>
    </row>
    <row r="28" spans="1:2" x14ac:dyDescent="0.25">
      <c r="A28" s="10" t="s">
        <v>92</v>
      </c>
      <c r="B28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4D81-145B-4A30-A57B-256BC1660F8D}">
  <dimension ref="A5:E33"/>
  <sheetViews>
    <sheetView topLeftCell="A4" workbookViewId="0">
      <selection activeCell="D5" sqref="D5:E32"/>
    </sheetView>
  </sheetViews>
  <sheetFormatPr defaultRowHeight="15" x14ac:dyDescent="0.25"/>
  <cols>
    <col min="1" max="1" width="19.42578125" bestFit="1" customWidth="1"/>
    <col min="2" max="2" width="21" bestFit="1" customWidth="1"/>
    <col min="3" max="3" width="3.5703125" customWidth="1"/>
    <col min="4" max="4" width="19.42578125" bestFit="1" customWidth="1"/>
    <col min="5" max="5" width="15.85546875" bestFit="1" customWidth="1"/>
  </cols>
  <sheetData>
    <row r="5" spans="1:5" x14ac:dyDescent="0.25">
      <c r="A5" s="9" t="s">
        <v>91</v>
      </c>
      <c r="B5" t="s">
        <v>90</v>
      </c>
      <c r="D5" t="s">
        <v>107</v>
      </c>
      <c r="E5" t="s">
        <v>108</v>
      </c>
    </row>
    <row r="6" spans="1:5" x14ac:dyDescent="0.25">
      <c r="A6" s="10" t="s">
        <v>68</v>
      </c>
      <c r="B6" s="12">
        <v>356820</v>
      </c>
      <c r="D6" s="10" t="s">
        <v>68</v>
      </c>
      <c r="E6" s="14">
        <f t="shared" ref="E6" si="0">GETPIVOTDATA("Receita Bruta",$A$5,"Estado","Acre")</f>
        <v>356820</v>
      </c>
    </row>
    <row r="7" spans="1:5" x14ac:dyDescent="0.25">
      <c r="A7" s="10" t="s">
        <v>57</v>
      </c>
      <c r="B7" s="12">
        <v>1600386</v>
      </c>
      <c r="D7" s="10" t="s">
        <v>57</v>
      </c>
      <c r="E7" s="14">
        <f>GETPIVOTDATA("Receita Bruta",$A$5,"Estado","Alagoas")</f>
        <v>1600386</v>
      </c>
    </row>
    <row r="8" spans="1:5" x14ac:dyDescent="0.25">
      <c r="A8" s="10" t="s">
        <v>72</v>
      </c>
      <c r="B8" s="12">
        <v>176000</v>
      </c>
      <c r="D8" s="10" t="s">
        <v>72</v>
      </c>
      <c r="E8" s="14">
        <f>GETPIVOTDATA("Receita Bruta",$A$5,"Estado","Amapá")</f>
        <v>176000</v>
      </c>
    </row>
    <row r="9" spans="1:5" x14ac:dyDescent="0.25">
      <c r="A9" s="10" t="s">
        <v>62</v>
      </c>
      <c r="B9" s="12">
        <v>418620</v>
      </c>
      <c r="D9" s="10" t="s">
        <v>62</v>
      </c>
      <c r="E9" s="14">
        <f>GETPIVOTDATA("Receita Bruta",$A$5,"Estado","Amazonas")</f>
        <v>418620</v>
      </c>
    </row>
    <row r="10" spans="1:5" x14ac:dyDescent="0.25">
      <c r="A10" s="10" t="s">
        <v>43</v>
      </c>
      <c r="B10" s="12">
        <v>1770578</v>
      </c>
      <c r="D10" s="10" t="s">
        <v>43</v>
      </c>
      <c r="E10" s="14">
        <f>GETPIVOTDATA("Receita Bruta",$A$5,"Estado","Bahia")</f>
        <v>1770578</v>
      </c>
    </row>
    <row r="11" spans="1:5" x14ac:dyDescent="0.25">
      <c r="A11" s="10" t="s">
        <v>45</v>
      </c>
      <c r="B11" s="12">
        <v>2502244</v>
      </c>
      <c r="D11" s="10" t="s">
        <v>45</v>
      </c>
      <c r="E11" s="14">
        <f>GETPIVOTDATA("Receita Bruta",$A$5,"Estado","Ceará")</f>
        <v>2502244</v>
      </c>
    </row>
    <row r="12" spans="1:5" x14ac:dyDescent="0.25">
      <c r="A12" s="10" t="s">
        <v>16</v>
      </c>
      <c r="B12" s="12">
        <v>2364450</v>
      </c>
      <c r="D12" s="10" t="s">
        <v>16</v>
      </c>
      <c r="E12" s="14">
        <f>GETPIVOTDATA("Receita Bruta",$A$5,"Estado","Distrito Federal")</f>
        <v>2364450</v>
      </c>
    </row>
    <row r="13" spans="1:5" x14ac:dyDescent="0.25">
      <c r="A13" s="10" t="s">
        <v>79</v>
      </c>
      <c r="B13" s="12">
        <v>1086412</v>
      </c>
      <c r="D13" s="10" t="s">
        <v>79</v>
      </c>
      <c r="E13" s="14">
        <f>GETPIVOTDATA("Receita Bruta",$A$5,"Estado","Espirito Santo")</f>
        <v>1086412</v>
      </c>
    </row>
    <row r="14" spans="1:5" x14ac:dyDescent="0.25">
      <c r="A14" s="10" t="s">
        <v>36</v>
      </c>
      <c r="B14" s="12">
        <v>2257626</v>
      </c>
      <c r="D14" s="10" t="s">
        <v>36</v>
      </c>
      <c r="E14" s="14">
        <f>GETPIVOTDATA("Receita Bruta",$A$5,"Estado","Goias")</f>
        <v>2257626</v>
      </c>
    </row>
    <row r="15" spans="1:5" x14ac:dyDescent="0.25">
      <c r="A15" s="10" t="s">
        <v>53</v>
      </c>
      <c r="B15" s="12">
        <v>1671566</v>
      </c>
      <c r="D15" s="10" t="s">
        <v>53</v>
      </c>
      <c r="E15" s="14">
        <f>GETPIVOTDATA("Receita Bruta",$A$5,"Estado","Maranhão")</f>
        <v>1671566</v>
      </c>
    </row>
    <row r="16" spans="1:5" x14ac:dyDescent="0.25">
      <c r="A16" s="10" t="s">
        <v>38</v>
      </c>
      <c r="B16" s="12">
        <v>3039164</v>
      </c>
      <c r="D16" s="10" t="s">
        <v>38</v>
      </c>
      <c r="E16" s="14">
        <f>GETPIVOTDATA("Receita Bruta",$A$5,"Estado","Mato Grosso")</f>
        <v>3039164</v>
      </c>
    </row>
    <row r="17" spans="1:5" x14ac:dyDescent="0.25">
      <c r="A17" s="10" t="s">
        <v>40</v>
      </c>
      <c r="B17" s="12">
        <v>1582912</v>
      </c>
      <c r="D17" s="10" t="s">
        <v>40</v>
      </c>
      <c r="E17" s="14">
        <f>GETPIVOTDATA("Receita Bruta",$A$5,"Estado","Mato Grosso do Sul")</f>
        <v>1582912</v>
      </c>
    </row>
    <row r="18" spans="1:5" x14ac:dyDescent="0.25">
      <c r="A18" s="10" t="s">
        <v>77</v>
      </c>
      <c r="B18" s="12">
        <v>1896230</v>
      </c>
      <c r="D18" s="10" t="s">
        <v>77</v>
      </c>
      <c r="E18" s="14">
        <f>GETPIVOTDATA("Receita Bruta",$A$5,"Estado","Minas Gerais")</f>
        <v>1896230</v>
      </c>
    </row>
    <row r="19" spans="1:5" x14ac:dyDescent="0.25">
      <c r="A19" s="10" t="s">
        <v>64</v>
      </c>
      <c r="B19" s="12">
        <v>1272972</v>
      </c>
      <c r="D19" s="10" t="s">
        <v>64</v>
      </c>
      <c r="E19" s="14">
        <f>GETPIVOTDATA("Receita Bruta",$A$5,"Estado","Pará")</f>
        <v>1272972</v>
      </c>
    </row>
    <row r="20" spans="1:5" x14ac:dyDescent="0.25">
      <c r="A20" s="10" t="s">
        <v>55</v>
      </c>
      <c r="B20" s="12">
        <v>1056110</v>
      </c>
      <c r="D20" s="10" t="s">
        <v>55</v>
      </c>
      <c r="E20" s="14">
        <f>GETPIVOTDATA("Receita Bruta",$A$5,"Estado","Paraiba")</f>
        <v>1056110</v>
      </c>
    </row>
    <row r="21" spans="1:5" x14ac:dyDescent="0.25">
      <c r="A21" s="10" t="s">
        <v>84</v>
      </c>
      <c r="B21" s="12">
        <v>2344620</v>
      </c>
      <c r="D21" s="10" t="s">
        <v>84</v>
      </c>
      <c r="E21" s="14">
        <f>GETPIVOTDATA("Receita Bruta",$A$5,"Estado","Paraná")</f>
        <v>2344620</v>
      </c>
    </row>
    <row r="22" spans="1:5" x14ac:dyDescent="0.25">
      <c r="A22" s="10" t="s">
        <v>47</v>
      </c>
      <c r="B22" s="12">
        <v>1977720</v>
      </c>
      <c r="D22" s="10" t="s">
        <v>47</v>
      </c>
      <c r="E22" s="14">
        <f>GETPIVOTDATA("Receita Bruta",$A$5,"Estado","Pernambuco")</f>
        <v>1977720</v>
      </c>
    </row>
    <row r="23" spans="1:5" x14ac:dyDescent="0.25">
      <c r="A23" s="10" t="s">
        <v>51</v>
      </c>
      <c r="B23" s="12">
        <v>718260</v>
      </c>
      <c r="D23" s="10" t="s">
        <v>51</v>
      </c>
      <c r="E23" s="14">
        <f>GETPIVOTDATA("Receita Bruta",$A$5,"Estado","Piaui")</f>
        <v>718260</v>
      </c>
    </row>
    <row r="24" spans="1:5" x14ac:dyDescent="0.25">
      <c r="A24" s="10" t="s">
        <v>81</v>
      </c>
      <c r="B24" s="12">
        <v>5889550</v>
      </c>
      <c r="D24" s="10" t="s">
        <v>81</v>
      </c>
      <c r="E24" s="14">
        <f>GETPIVOTDATA("Receita Bruta",$A$5,"Estado","Rio de Janeiro")</f>
        <v>5889550</v>
      </c>
    </row>
    <row r="25" spans="1:5" x14ac:dyDescent="0.25">
      <c r="A25" s="10" t="s">
        <v>59</v>
      </c>
      <c r="B25" s="12">
        <v>2167542</v>
      </c>
      <c r="D25" s="10" t="s">
        <v>59</v>
      </c>
      <c r="E25" s="14">
        <f>GETPIVOTDATA("Receita Bruta",$A$5,"Estado","Rio Grande Do Norte")</f>
        <v>2167542</v>
      </c>
    </row>
    <row r="26" spans="1:5" x14ac:dyDescent="0.25">
      <c r="A26" s="10" t="s">
        <v>86</v>
      </c>
      <c r="B26" s="12">
        <v>1970112</v>
      </c>
      <c r="D26" s="10" t="s">
        <v>86</v>
      </c>
      <c r="E26" s="14">
        <f>GETPIVOTDATA("Receita Bruta",$A$5,"Estado","Rio Grande do Sul")</f>
        <v>1970112</v>
      </c>
    </row>
    <row r="27" spans="1:5" x14ac:dyDescent="0.25">
      <c r="A27" s="10" t="s">
        <v>74</v>
      </c>
      <c r="B27" s="12">
        <v>174740</v>
      </c>
      <c r="D27" s="10" t="s">
        <v>74</v>
      </c>
      <c r="E27" s="14">
        <f>GETPIVOTDATA("Receita Bruta",$A$5,"Estado","Rondonia")</f>
        <v>174740</v>
      </c>
    </row>
    <row r="28" spans="1:5" x14ac:dyDescent="0.25">
      <c r="A28" s="10" t="s">
        <v>70</v>
      </c>
      <c r="B28" s="12">
        <v>203320</v>
      </c>
      <c r="D28" s="10" t="s">
        <v>70</v>
      </c>
      <c r="E28" s="14">
        <f>GETPIVOTDATA("Receita Bruta",$A$5,"Estado","Roraima")</f>
        <v>203320</v>
      </c>
    </row>
    <row r="29" spans="1:5" x14ac:dyDescent="0.25">
      <c r="A29" s="10" t="s">
        <v>88</v>
      </c>
      <c r="B29" s="12">
        <v>4314732</v>
      </c>
      <c r="D29" s="10" t="s">
        <v>88</v>
      </c>
      <c r="E29" s="14">
        <f>GETPIVOTDATA("Receita Bruta",$A$5,"Estado","Santa Catarina")</f>
        <v>4314732</v>
      </c>
    </row>
    <row r="30" spans="1:5" x14ac:dyDescent="0.25">
      <c r="A30" s="10" t="s">
        <v>82</v>
      </c>
      <c r="B30" s="12">
        <v>8027026</v>
      </c>
      <c r="D30" s="10" t="s">
        <v>82</v>
      </c>
      <c r="E30" s="14">
        <f>GETPIVOTDATA("Receita Bruta",$A$5,"Estado","São Paulo")</f>
        <v>8027026</v>
      </c>
    </row>
    <row r="31" spans="1:5" x14ac:dyDescent="0.25">
      <c r="A31" s="10" t="s">
        <v>49</v>
      </c>
      <c r="B31" s="12">
        <v>470930</v>
      </c>
      <c r="D31" s="10" t="s">
        <v>49</v>
      </c>
      <c r="E31" s="14">
        <f>GETPIVOTDATA("Receita Bruta",$A$5,"Estado","Sergipe")</f>
        <v>470930</v>
      </c>
    </row>
    <row r="32" spans="1:5" x14ac:dyDescent="0.25">
      <c r="A32" s="10" t="s">
        <v>66</v>
      </c>
      <c r="B32" s="12">
        <v>344980</v>
      </c>
      <c r="D32" s="10" t="s">
        <v>66</v>
      </c>
      <c r="E32" s="14">
        <f>GETPIVOTDATA("Receita Bruta",$A$5,"Estado","Tocantins")</f>
        <v>344980</v>
      </c>
    </row>
    <row r="33" spans="1:2" x14ac:dyDescent="0.25">
      <c r="A33" s="10" t="s">
        <v>92</v>
      </c>
      <c r="B33" s="12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C9" sqref="C9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1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8"/>
      <c r="C2" s="8"/>
      <c r="D2" s="8"/>
      <c r="E2" s="18" t="s">
        <v>0</v>
      </c>
      <c r="F2" s="18"/>
      <c r="G2" s="18"/>
      <c r="H2" s="18"/>
      <c r="I2" s="18"/>
      <c r="J2" s="18"/>
      <c r="K2" s="18"/>
      <c r="L2" s="18"/>
      <c r="M2" s="18"/>
    </row>
    <row r="3" spans="2:13" ht="14.45" customHeight="1" x14ac:dyDescent="0.25">
      <c r="B3" s="8"/>
      <c r="C3" s="8"/>
      <c r="D3" s="8"/>
      <c r="E3" s="18"/>
      <c r="F3" s="18"/>
      <c r="G3" s="18"/>
      <c r="H3" s="18"/>
      <c r="I3" s="18"/>
      <c r="J3" s="18"/>
      <c r="K3" s="18"/>
      <c r="L3" s="18"/>
      <c r="M3" s="18"/>
    </row>
    <row r="4" spans="2:13" ht="14.45" customHeight="1" x14ac:dyDescent="0.25">
      <c r="B4" s="8"/>
      <c r="C4" s="8"/>
      <c r="D4" s="8"/>
      <c r="E4" s="18"/>
      <c r="F4" s="18"/>
      <c r="G4" s="18"/>
      <c r="H4" s="18"/>
      <c r="I4" s="18"/>
      <c r="J4" s="18"/>
      <c r="K4" s="18"/>
      <c r="L4" s="18"/>
      <c r="M4" s="18"/>
    </row>
    <row r="5" spans="2:13" ht="7.9" customHeight="1" x14ac:dyDescent="0.25"/>
    <row r="6" spans="2:13" ht="30.6" customHeight="1" x14ac:dyDescent="0.25">
      <c r="B6" s="6" t="s">
        <v>1</v>
      </c>
      <c r="C6" s="6" t="s">
        <v>2</v>
      </c>
      <c r="D6" s="7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</row>
    <row r="7" spans="2:13" x14ac:dyDescent="0.25">
      <c r="B7" t="s">
        <v>13</v>
      </c>
      <c r="C7" s="1" t="s">
        <v>14</v>
      </c>
      <c r="D7" s="2">
        <v>44562</v>
      </c>
      <c r="E7" s="5" t="s">
        <v>15</v>
      </c>
      <c r="F7" s="5" t="s">
        <v>16</v>
      </c>
      <c r="G7" s="5" t="s">
        <v>17</v>
      </c>
      <c r="H7" t="s">
        <v>18</v>
      </c>
      <c r="I7" s="4">
        <v>8902</v>
      </c>
      <c r="J7" s="5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13</v>
      </c>
      <c r="C8" s="1" t="s">
        <v>14</v>
      </c>
      <c r="D8" s="2">
        <v>44577</v>
      </c>
      <c r="E8" s="5" t="s">
        <v>15</v>
      </c>
      <c r="F8" s="5" t="s">
        <v>16</v>
      </c>
      <c r="G8" s="5" t="s">
        <v>17</v>
      </c>
      <c r="H8" t="s">
        <v>19</v>
      </c>
      <c r="I8" s="4">
        <v>500</v>
      </c>
      <c r="J8" s="5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13</v>
      </c>
      <c r="C9" s="1" t="s">
        <v>20</v>
      </c>
      <c r="D9" s="2">
        <v>44584</v>
      </c>
      <c r="E9" s="5" t="s">
        <v>15</v>
      </c>
      <c r="F9" s="5" t="s">
        <v>16</v>
      </c>
      <c r="G9" s="5" t="s">
        <v>17</v>
      </c>
      <c r="H9" t="s">
        <v>21</v>
      </c>
      <c r="I9" s="4">
        <v>1200</v>
      </c>
      <c r="J9" s="5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13</v>
      </c>
      <c r="C10" s="1" t="s">
        <v>20</v>
      </c>
      <c r="D10" s="2">
        <v>44591</v>
      </c>
      <c r="E10" s="5" t="s">
        <v>15</v>
      </c>
      <c r="F10" s="5" t="s">
        <v>16</v>
      </c>
      <c r="G10" s="5" t="s">
        <v>17</v>
      </c>
      <c r="H10" t="s">
        <v>19</v>
      </c>
      <c r="I10" s="4">
        <v>500</v>
      </c>
      <c r="J10" s="5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22</v>
      </c>
      <c r="C11" s="1" t="s">
        <v>20</v>
      </c>
      <c r="D11" s="2">
        <v>44598</v>
      </c>
      <c r="E11" s="5" t="s">
        <v>15</v>
      </c>
      <c r="F11" s="5" t="s">
        <v>16</v>
      </c>
      <c r="G11" s="5" t="s">
        <v>17</v>
      </c>
      <c r="H11" t="s">
        <v>18</v>
      </c>
      <c r="I11" s="4">
        <v>8902</v>
      </c>
      <c r="J11" s="5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13</v>
      </c>
      <c r="C12" s="1" t="s">
        <v>14</v>
      </c>
      <c r="D12" s="2">
        <v>44605</v>
      </c>
      <c r="E12" s="5" t="s">
        <v>15</v>
      </c>
      <c r="F12" s="5" t="s">
        <v>16</v>
      </c>
      <c r="G12" s="5" t="s">
        <v>17</v>
      </c>
      <c r="H12" t="s">
        <v>23</v>
      </c>
      <c r="I12" s="4">
        <v>5130</v>
      </c>
      <c r="J12" s="5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13</v>
      </c>
      <c r="C13" s="1" t="s">
        <v>20</v>
      </c>
      <c r="D13" s="2">
        <v>44612</v>
      </c>
      <c r="E13" s="5" t="s">
        <v>15</v>
      </c>
      <c r="F13" s="5" t="s">
        <v>16</v>
      </c>
      <c r="G13" s="5" t="s">
        <v>17</v>
      </c>
      <c r="H13" t="s">
        <v>18</v>
      </c>
      <c r="I13" s="4">
        <v>8902</v>
      </c>
      <c r="J13" s="5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24</v>
      </c>
      <c r="C14" s="1" t="s">
        <v>20</v>
      </c>
      <c r="D14" s="2">
        <v>44619</v>
      </c>
      <c r="E14" s="5" t="s">
        <v>15</v>
      </c>
      <c r="F14" s="5" t="s">
        <v>16</v>
      </c>
      <c r="G14" s="5" t="s">
        <v>17</v>
      </c>
      <c r="H14" t="s">
        <v>25</v>
      </c>
      <c r="I14" s="4">
        <v>300</v>
      </c>
      <c r="J14" s="5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22</v>
      </c>
      <c r="C15" s="1" t="s">
        <v>14</v>
      </c>
      <c r="D15" s="2">
        <v>44626</v>
      </c>
      <c r="E15" s="5" t="s">
        <v>15</v>
      </c>
      <c r="F15" s="5" t="s">
        <v>16</v>
      </c>
      <c r="G15" s="5" t="s">
        <v>17</v>
      </c>
      <c r="H15" t="s">
        <v>26</v>
      </c>
      <c r="I15" s="4">
        <v>1700</v>
      </c>
      <c r="J15" s="5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27</v>
      </c>
      <c r="C16" s="1" t="s">
        <v>14</v>
      </c>
      <c r="D16" s="2">
        <v>44633</v>
      </c>
      <c r="E16" s="5" t="s">
        <v>15</v>
      </c>
      <c r="F16" s="5" t="s">
        <v>16</v>
      </c>
      <c r="G16" s="5" t="s">
        <v>17</v>
      </c>
      <c r="H16" t="s">
        <v>28</v>
      </c>
      <c r="I16" s="4">
        <v>1500</v>
      </c>
      <c r="J16" s="5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22</v>
      </c>
      <c r="C17" s="1" t="s">
        <v>20</v>
      </c>
      <c r="D17" s="2">
        <v>44640</v>
      </c>
      <c r="E17" s="5" t="s">
        <v>15</v>
      </c>
      <c r="F17" s="5" t="s">
        <v>16</v>
      </c>
      <c r="G17" s="5" t="s">
        <v>17</v>
      </c>
      <c r="H17" t="s">
        <v>29</v>
      </c>
      <c r="I17" s="4">
        <v>5340</v>
      </c>
      <c r="J17" s="5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13</v>
      </c>
      <c r="C18" s="1" t="s">
        <v>20</v>
      </c>
      <c r="D18" s="2">
        <v>44647</v>
      </c>
      <c r="E18" s="5" t="s">
        <v>15</v>
      </c>
      <c r="F18" s="5" t="s">
        <v>16</v>
      </c>
      <c r="G18" s="5" t="s">
        <v>17</v>
      </c>
      <c r="H18" t="s">
        <v>18</v>
      </c>
      <c r="I18" s="4">
        <v>8902</v>
      </c>
      <c r="J18" s="5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13</v>
      </c>
      <c r="C19" s="1" t="s">
        <v>20</v>
      </c>
      <c r="D19" s="2">
        <v>44654</v>
      </c>
      <c r="E19" s="5" t="s">
        <v>15</v>
      </c>
      <c r="F19" s="5" t="s">
        <v>16</v>
      </c>
      <c r="G19" s="5" t="s">
        <v>17</v>
      </c>
      <c r="H19" t="s">
        <v>23</v>
      </c>
      <c r="I19" s="4">
        <v>5130</v>
      </c>
      <c r="J19" s="5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27</v>
      </c>
      <c r="C20" s="1" t="s">
        <v>20</v>
      </c>
      <c r="D20" s="2">
        <v>44661</v>
      </c>
      <c r="E20" s="5" t="s">
        <v>15</v>
      </c>
      <c r="F20" s="5" t="s">
        <v>16</v>
      </c>
      <c r="G20" s="5" t="s">
        <v>17</v>
      </c>
      <c r="H20" t="s">
        <v>18</v>
      </c>
      <c r="I20" s="4">
        <v>8902</v>
      </c>
      <c r="J20" s="5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22</v>
      </c>
      <c r="C21" s="1" t="s">
        <v>14</v>
      </c>
      <c r="D21" s="2">
        <v>44668</v>
      </c>
      <c r="E21" s="5" t="s">
        <v>15</v>
      </c>
      <c r="F21" s="5" t="s">
        <v>16</v>
      </c>
      <c r="G21" s="5" t="s">
        <v>17</v>
      </c>
      <c r="H21" t="s">
        <v>30</v>
      </c>
      <c r="I21" s="4">
        <v>3400</v>
      </c>
      <c r="J21" s="5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22</v>
      </c>
      <c r="C22" s="1" t="s">
        <v>20</v>
      </c>
      <c r="D22" s="2">
        <v>44675</v>
      </c>
      <c r="E22" s="5" t="s">
        <v>15</v>
      </c>
      <c r="F22" s="5" t="s">
        <v>16</v>
      </c>
      <c r="G22" s="5" t="s">
        <v>17</v>
      </c>
      <c r="H22" t="s">
        <v>31</v>
      </c>
      <c r="I22" s="4">
        <v>5300</v>
      </c>
      <c r="J22" s="5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13</v>
      </c>
      <c r="C23" s="1" t="s">
        <v>14</v>
      </c>
      <c r="D23" s="2">
        <v>44682</v>
      </c>
      <c r="E23" s="5" t="s">
        <v>15</v>
      </c>
      <c r="F23" s="5" t="s">
        <v>16</v>
      </c>
      <c r="G23" s="5" t="s">
        <v>17</v>
      </c>
      <c r="H23" t="s">
        <v>18</v>
      </c>
      <c r="I23" s="4">
        <v>8902</v>
      </c>
      <c r="J23" s="5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13</v>
      </c>
      <c r="C24" s="1" t="s">
        <v>20</v>
      </c>
      <c r="D24" s="2">
        <v>44689</v>
      </c>
      <c r="E24" s="5" t="s">
        <v>15</v>
      </c>
      <c r="F24" s="5" t="s">
        <v>16</v>
      </c>
      <c r="G24" s="5" t="s">
        <v>17</v>
      </c>
      <c r="H24" t="s">
        <v>23</v>
      </c>
      <c r="I24" s="4">
        <v>5130</v>
      </c>
      <c r="J24" s="5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24</v>
      </c>
      <c r="C25" s="1" t="s">
        <v>14</v>
      </c>
      <c r="D25" s="2">
        <v>44696</v>
      </c>
      <c r="E25" s="5" t="s">
        <v>15</v>
      </c>
      <c r="F25" s="5" t="s">
        <v>16</v>
      </c>
      <c r="G25" s="5" t="s">
        <v>17</v>
      </c>
      <c r="H25" t="s">
        <v>25</v>
      </c>
      <c r="I25" s="4">
        <v>300</v>
      </c>
      <c r="J25" s="5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27</v>
      </c>
      <c r="C26" s="1" t="s">
        <v>20</v>
      </c>
      <c r="D26" s="2">
        <v>44703</v>
      </c>
      <c r="E26" s="5" t="s">
        <v>15</v>
      </c>
      <c r="F26" s="5" t="s">
        <v>16</v>
      </c>
      <c r="G26" s="5" t="s">
        <v>17</v>
      </c>
      <c r="H26" t="s">
        <v>32</v>
      </c>
      <c r="I26" s="4">
        <v>3200</v>
      </c>
      <c r="J26" s="5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13</v>
      </c>
      <c r="C27" s="1" t="s">
        <v>20</v>
      </c>
      <c r="D27" s="2">
        <v>44710</v>
      </c>
      <c r="E27" s="5" t="s">
        <v>15</v>
      </c>
      <c r="F27" s="5" t="s">
        <v>16</v>
      </c>
      <c r="G27" s="5" t="s">
        <v>17</v>
      </c>
      <c r="H27" t="s">
        <v>18</v>
      </c>
      <c r="I27" s="4">
        <v>8902</v>
      </c>
      <c r="J27" s="5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22</v>
      </c>
      <c r="C28" s="1" t="s">
        <v>20</v>
      </c>
      <c r="D28" s="2">
        <v>44717</v>
      </c>
      <c r="E28" s="5" t="s">
        <v>15</v>
      </c>
      <c r="F28" s="5" t="s">
        <v>16</v>
      </c>
      <c r="G28" s="5" t="s">
        <v>17</v>
      </c>
      <c r="H28" t="s">
        <v>25</v>
      </c>
      <c r="I28" s="4">
        <v>300</v>
      </c>
      <c r="J28" s="5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24</v>
      </c>
      <c r="C29" s="1" t="s">
        <v>14</v>
      </c>
      <c r="D29" s="2">
        <v>44724</v>
      </c>
      <c r="E29" s="5" t="s">
        <v>15</v>
      </c>
      <c r="F29" s="5" t="s">
        <v>16</v>
      </c>
      <c r="G29" s="5" t="s">
        <v>17</v>
      </c>
      <c r="H29" t="s">
        <v>32</v>
      </c>
      <c r="I29" s="4">
        <v>3200</v>
      </c>
      <c r="J29" s="5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13</v>
      </c>
      <c r="C30" s="1" t="s">
        <v>20</v>
      </c>
      <c r="D30" s="2">
        <v>44731</v>
      </c>
      <c r="E30" s="5" t="s">
        <v>15</v>
      </c>
      <c r="F30" s="5" t="s">
        <v>16</v>
      </c>
      <c r="G30" s="5" t="s">
        <v>17</v>
      </c>
      <c r="H30" t="s">
        <v>33</v>
      </c>
      <c r="I30" s="4">
        <v>4600</v>
      </c>
      <c r="J30" s="5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24</v>
      </c>
      <c r="C31" s="1" t="s">
        <v>14</v>
      </c>
      <c r="D31" s="2">
        <v>44738</v>
      </c>
      <c r="E31" s="5" t="s">
        <v>15</v>
      </c>
      <c r="F31" s="5" t="s">
        <v>16</v>
      </c>
      <c r="G31" s="5" t="s">
        <v>17</v>
      </c>
      <c r="H31" t="s">
        <v>21</v>
      </c>
      <c r="I31" s="4">
        <v>1200</v>
      </c>
      <c r="J31" s="5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27</v>
      </c>
      <c r="C32" s="1" t="s">
        <v>14</v>
      </c>
      <c r="D32" s="2">
        <v>44745</v>
      </c>
      <c r="E32" s="5" t="s">
        <v>15</v>
      </c>
      <c r="F32" s="5" t="s">
        <v>16</v>
      </c>
      <c r="G32" s="5" t="s">
        <v>17</v>
      </c>
      <c r="H32" t="s">
        <v>33</v>
      </c>
      <c r="I32" s="4">
        <v>4600</v>
      </c>
      <c r="J32" s="5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34</v>
      </c>
      <c r="C33" s="1" t="s">
        <v>20</v>
      </c>
      <c r="D33" s="2">
        <v>44752</v>
      </c>
      <c r="E33" s="5" t="s">
        <v>15</v>
      </c>
      <c r="F33" s="5" t="s">
        <v>16</v>
      </c>
      <c r="G33" s="5" t="s">
        <v>17</v>
      </c>
      <c r="H33" t="s">
        <v>29</v>
      </c>
      <c r="I33" s="4">
        <v>5340</v>
      </c>
      <c r="J33" s="5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13</v>
      </c>
      <c r="C34" s="1" t="s">
        <v>20</v>
      </c>
      <c r="D34" s="2">
        <v>44759</v>
      </c>
      <c r="E34" s="5" t="s">
        <v>15</v>
      </c>
      <c r="F34" s="5" t="s">
        <v>16</v>
      </c>
      <c r="G34" s="5" t="s">
        <v>17</v>
      </c>
      <c r="H34" t="s">
        <v>31</v>
      </c>
      <c r="I34" s="4">
        <v>5300</v>
      </c>
      <c r="J34" s="5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13</v>
      </c>
      <c r="C35" s="1" t="s">
        <v>20</v>
      </c>
      <c r="D35" s="2">
        <v>44766</v>
      </c>
      <c r="E35" s="5" t="s">
        <v>15</v>
      </c>
      <c r="F35" s="5" t="s">
        <v>16</v>
      </c>
      <c r="G35" s="5" t="s">
        <v>17</v>
      </c>
      <c r="H35" t="s">
        <v>28</v>
      </c>
      <c r="I35" s="4">
        <v>1500</v>
      </c>
      <c r="J35" s="5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22</v>
      </c>
      <c r="C36" s="1" t="s">
        <v>20</v>
      </c>
      <c r="D36" s="2">
        <v>44766</v>
      </c>
      <c r="E36" s="5" t="s">
        <v>15</v>
      </c>
      <c r="F36" s="5" t="s">
        <v>16</v>
      </c>
      <c r="G36" s="5" t="s">
        <v>17</v>
      </c>
      <c r="H36" t="s">
        <v>32</v>
      </c>
      <c r="I36" s="4">
        <v>3200</v>
      </c>
      <c r="J36" s="5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13</v>
      </c>
      <c r="C37" s="1" t="s">
        <v>14</v>
      </c>
      <c r="D37" s="2">
        <v>44773</v>
      </c>
      <c r="E37" s="5" t="s">
        <v>15</v>
      </c>
      <c r="F37" s="5" t="s">
        <v>16</v>
      </c>
      <c r="G37" s="5" t="s">
        <v>17</v>
      </c>
      <c r="H37" t="s">
        <v>28</v>
      </c>
      <c r="I37" s="4">
        <v>1500</v>
      </c>
      <c r="J37" s="5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24</v>
      </c>
      <c r="C38" s="1" t="s">
        <v>14</v>
      </c>
      <c r="D38" s="2">
        <v>44780</v>
      </c>
      <c r="E38" s="5" t="s">
        <v>15</v>
      </c>
      <c r="F38" s="5" t="s">
        <v>16</v>
      </c>
      <c r="G38" s="5" t="s">
        <v>17</v>
      </c>
      <c r="H38" t="s">
        <v>19</v>
      </c>
      <c r="I38" s="4">
        <v>500</v>
      </c>
      <c r="J38" s="5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13</v>
      </c>
      <c r="C39" s="1" t="s">
        <v>20</v>
      </c>
      <c r="D39" s="2">
        <v>44787</v>
      </c>
      <c r="E39" s="5" t="s">
        <v>15</v>
      </c>
      <c r="F39" s="5" t="s">
        <v>16</v>
      </c>
      <c r="G39" s="5" t="s">
        <v>17</v>
      </c>
      <c r="H39" t="s">
        <v>25</v>
      </c>
      <c r="I39" s="4">
        <v>300</v>
      </c>
      <c r="J39" s="5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27</v>
      </c>
      <c r="C40" s="1" t="s">
        <v>14</v>
      </c>
      <c r="D40" s="2">
        <v>44794</v>
      </c>
      <c r="E40" s="5" t="s">
        <v>15</v>
      </c>
      <c r="F40" s="5" t="s">
        <v>16</v>
      </c>
      <c r="G40" s="5" t="s">
        <v>17</v>
      </c>
      <c r="H40" t="s">
        <v>26</v>
      </c>
      <c r="I40" s="4">
        <v>1700</v>
      </c>
      <c r="J40" s="5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13</v>
      </c>
      <c r="C41" s="1" t="s">
        <v>20</v>
      </c>
      <c r="D41" s="2">
        <v>44801</v>
      </c>
      <c r="E41" s="5" t="s">
        <v>15</v>
      </c>
      <c r="F41" s="5" t="s">
        <v>16</v>
      </c>
      <c r="G41" s="5" t="s">
        <v>17</v>
      </c>
      <c r="H41" t="s">
        <v>30</v>
      </c>
      <c r="I41" s="4">
        <v>3400</v>
      </c>
      <c r="J41" s="5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13</v>
      </c>
      <c r="C42" s="1" t="s">
        <v>20</v>
      </c>
      <c r="D42" s="2">
        <v>44808</v>
      </c>
      <c r="E42" s="5" t="s">
        <v>15</v>
      </c>
      <c r="F42" s="5" t="s">
        <v>16</v>
      </c>
      <c r="G42" s="5" t="s">
        <v>17</v>
      </c>
      <c r="H42" t="s">
        <v>25</v>
      </c>
      <c r="I42" s="4">
        <v>300</v>
      </c>
      <c r="J42" s="5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13</v>
      </c>
      <c r="C43" s="1" t="s">
        <v>20</v>
      </c>
      <c r="D43" s="2">
        <v>44815</v>
      </c>
      <c r="E43" s="5" t="s">
        <v>15</v>
      </c>
      <c r="F43" s="5" t="s">
        <v>16</v>
      </c>
      <c r="G43" s="5" t="s">
        <v>17</v>
      </c>
      <c r="H43" t="s">
        <v>19</v>
      </c>
      <c r="I43" s="4">
        <v>500</v>
      </c>
      <c r="J43" s="5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27</v>
      </c>
      <c r="C44" s="1" t="s">
        <v>20</v>
      </c>
      <c r="D44" s="2">
        <v>44822</v>
      </c>
      <c r="E44" s="5" t="s">
        <v>15</v>
      </c>
      <c r="F44" s="5" t="s">
        <v>16</v>
      </c>
      <c r="G44" s="5" t="s">
        <v>17</v>
      </c>
      <c r="H44" t="s">
        <v>32</v>
      </c>
      <c r="I44" s="4">
        <v>3200</v>
      </c>
      <c r="J44" s="5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13</v>
      </c>
      <c r="C45" s="1" t="s">
        <v>20</v>
      </c>
      <c r="D45" s="2">
        <v>44829</v>
      </c>
      <c r="E45" s="5" t="s">
        <v>15</v>
      </c>
      <c r="F45" s="5" t="s">
        <v>16</v>
      </c>
      <c r="G45" s="5" t="s">
        <v>17</v>
      </c>
      <c r="H45" t="s">
        <v>19</v>
      </c>
      <c r="I45" s="4">
        <v>500</v>
      </c>
      <c r="J45" s="5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27</v>
      </c>
      <c r="C46" s="1" t="s">
        <v>20</v>
      </c>
      <c r="D46" s="2">
        <v>44836</v>
      </c>
      <c r="E46" s="5" t="s">
        <v>15</v>
      </c>
      <c r="F46" s="5" t="s">
        <v>16</v>
      </c>
      <c r="G46" s="5" t="s">
        <v>17</v>
      </c>
      <c r="H46" t="s">
        <v>26</v>
      </c>
      <c r="I46" s="4">
        <v>1700</v>
      </c>
      <c r="J46" s="5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13</v>
      </c>
      <c r="C47" s="1" t="s">
        <v>20</v>
      </c>
      <c r="D47" s="2">
        <v>44843</v>
      </c>
      <c r="E47" s="5" t="s">
        <v>15</v>
      </c>
      <c r="F47" s="5" t="s">
        <v>16</v>
      </c>
      <c r="G47" s="5" t="s">
        <v>17</v>
      </c>
      <c r="H47" t="s">
        <v>18</v>
      </c>
      <c r="I47" s="4">
        <v>8902</v>
      </c>
      <c r="J47" s="5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22</v>
      </c>
      <c r="C48" s="1" t="s">
        <v>20</v>
      </c>
      <c r="D48" s="2">
        <v>44850</v>
      </c>
      <c r="E48" s="5" t="s">
        <v>15</v>
      </c>
      <c r="F48" s="5" t="s">
        <v>16</v>
      </c>
      <c r="G48" s="5" t="s">
        <v>17</v>
      </c>
      <c r="H48" t="s">
        <v>29</v>
      </c>
      <c r="I48" s="4">
        <v>5340</v>
      </c>
      <c r="J48" s="5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13</v>
      </c>
      <c r="C49" s="1" t="s">
        <v>20</v>
      </c>
      <c r="D49" s="2">
        <v>44857</v>
      </c>
      <c r="E49" s="5" t="s">
        <v>15</v>
      </c>
      <c r="F49" s="5" t="s">
        <v>16</v>
      </c>
      <c r="G49" s="5" t="s">
        <v>17</v>
      </c>
      <c r="H49" t="s">
        <v>18</v>
      </c>
      <c r="I49" s="4">
        <v>8902</v>
      </c>
      <c r="J49" s="5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27</v>
      </c>
      <c r="C50" s="1" t="s">
        <v>14</v>
      </c>
      <c r="D50" s="2">
        <v>44864</v>
      </c>
      <c r="E50" s="5" t="s">
        <v>15</v>
      </c>
      <c r="F50" s="5" t="s">
        <v>16</v>
      </c>
      <c r="G50" s="5" t="s">
        <v>17</v>
      </c>
      <c r="H50" t="s">
        <v>19</v>
      </c>
      <c r="I50" s="4">
        <v>500</v>
      </c>
      <c r="J50" s="5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34</v>
      </c>
      <c r="C51" s="1" t="s">
        <v>20</v>
      </c>
      <c r="D51" s="2">
        <v>44871</v>
      </c>
      <c r="E51" s="5" t="s">
        <v>15</v>
      </c>
      <c r="F51" s="5" t="s">
        <v>16</v>
      </c>
      <c r="G51" s="5" t="s">
        <v>17</v>
      </c>
      <c r="H51" t="s">
        <v>21</v>
      </c>
      <c r="I51" s="4">
        <v>1200</v>
      </c>
      <c r="J51" s="5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24</v>
      </c>
      <c r="C52" s="1" t="s">
        <v>14</v>
      </c>
      <c r="D52" s="2">
        <v>44878</v>
      </c>
      <c r="E52" s="5" t="s">
        <v>15</v>
      </c>
      <c r="F52" s="5" t="s">
        <v>16</v>
      </c>
      <c r="G52" s="5" t="s">
        <v>17</v>
      </c>
      <c r="H52" t="s">
        <v>35</v>
      </c>
      <c r="I52" s="4">
        <v>4500</v>
      </c>
      <c r="J52" s="5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13</v>
      </c>
      <c r="C53" s="1" t="s">
        <v>20</v>
      </c>
      <c r="D53" s="2">
        <v>44885</v>
      </c>
      <c r="E53" s="5" t="s">
        <v>15</v>
      </c>
      <c r="F53" s="5" t="s">
        <v>16</v>
      </c>
      <c r="G53" s="5" t="s">
        <v>17</v>
      </c>
      <c r="H53" t="s">
        <v>18</v>
      </c>
      <c r="I53" s="4">
        <v>8902</v>
      </c>
      <c r="J53" s="5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34</v>
      </c>
      <c r="C54" s="1" t="s">
        <v>20</v>
      </c>
      <c r="D54" s="2">
        <v>44892</v>
      </c>
      <c r="E54" s="5" t="s">
        <v>15</v>
      </c>
      <c r="F54" s="5" t="s">
        <v>16</v>
      </c>
      <c r="G54" s="5" t="s">
        <v>17</v>
      </c>
      <c r="H54" t="s">
        <v>31</v>
      </c>
      <c r="I54" s="4">
        <v>5300</v>
      </c>
      <c r="J54" s="5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24</v>
      </c>
      <c r="C55" s="1" t="s">
        <v>20</v>
      </c>
      <c r="D55" s="2">
        <v>44899</v>
      </c>
      <c r="E55" s="5" t="s">
        <v>15</v>
      </c>
      <c r="F55" s="5" t="s">
        <v>16</v>
      </c>
      <c r="G55" s="5" t="s">
        <v>17</v>
      </c>
      <c r="H55" t="s">
        <v>31</v>
      </c>
      <c r="I55" s="4">
        <v>5300</v>
      </c>
      <c r="J55" s="5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13</v>
      </c>
      <c r="C56" s="1" t="s">
        <v>20</v>
      </c>
      <c r="D56" s="2">
        <v>44906</v>
      </c>
      <c r="E56" s="5" t="s">
        <v>15</v>
      </c>
      <c r="F56" s="5" t="s">
        <v>16</v>
      </c>
      <c r="G56" s="5" t="s">
        <v>17</v>
      </c>
      <c r="H56" t="s">
        <v>33</v>
      </c>
      <c r="I56" s="4">
        <v>4600</v>
      </c>
      <c r="J56" s="5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22</v>
      </c>
      <c r="C57" s="1" t="s">
        <v>14</v>
      </c>
      <c r="D57" s="2">
        <v>44913</v>
      </c>
      <c r="E57" s="5" t="s">
        <v>15</v>
      </c>
      <c r="F57" s="5" t="s">
        <v>16</v>
      </c>
      <c r="G57" s="5" t="s">
        <v>17</v>
      </c>
      <c r="H57" t="s">
        <v>32</v>
      </c>
      <c r="I57" s="4">
        <v>3200</v>
      </c>
      <c r="J57" s="5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13</v>
      </c>
      <c r="C58" s="1" t="s">
        <v>14</v>
      </c>
      <c r="D58" s="2">
        <v>44920</v>
      </c>
      <c r="E58" s="5" t="s">
        <v>15</v>
      </c>
      <c r="F58" s="5" t="s">
        <v>16</v>
      </c>
      <c r="G58" s="5" t="s">
        <v>17</v>
      </c>
      <c r="H58" t="s">
        <v>23</v>
      </c>
      <c r="I58" s="4">
        <v>5130</v>
      </c>
      <c r="J58" s="5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22</v>
      </c>
      <c r="C59" s="1" t="s">
        <v>20</v>
      </c>
      <c r="D59" s="2">
        <v>44927</v>
      </c>
      <c r="E59" s="5" t="s">
        <v>15</v>
      </c>
      <c r="F59" s="5" t="s">
        <v>16</v>
      </c>
      <c r="G59" s="5" t="s">
        <v>17</v>
      </c>
      <c r="H59" t="s">
        <v>35</v>
      </c>
      <c r="I59" s="4">
        <v>4500</v>
      </c>
      <c r="J59" s="5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34</v>
      </c>
      <c r="C60" s="1" t="s">
        <v>20</v>
      </c>
      <c r="D60" s="2">
        <v>44934</v>
      </c>
      <c r="E60" s="5" t="s">
        <v>15</v>
      </c>
      <c r="F60" s="5" t="s">
        <v>16</v>
      </c>
      <c r="G60" s="5" t="s">
        <v>17</v>
      </c>
      <c r="H60" t="s">
        <v>25</v>
      </c>
      <c r="I60" s="4">
        <v>300</v>
      </c>
      <c r="J60" s="5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13</v>
      </c>
      <c r="C61" s="1" t="s">
        <v>14</v>
      </c>
      <c r="D61" s="2">
        <v>44941</v>
      </c>
      <c r="E61" s="5" t="s">
        <v>15</v>
      </c>
      <c r="F61" s="5" t="s">
        <v>16</v>
      </c>
      <c r="G61" s="5" t="s">
        <v>17</v>
      </c>
      <c r="H61" t="s">
        <v>18</v>
      </c>
      <c r="I61" s="4">
        <v>8902</v>
      </c>
      <c r="J61" s="5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13</v>
      </c>
      <c r="C62" s="1" t="s">
        <v>14</v>
      </c>
      <c r="D62" s="2">
        <v>44948</v>
      </c>
      <c r="E62" s="5" t="s">
        <v>15</v>
      </c>
      <c r="F62" s="5" t="s">
        <v>16</v>
      </c>
      <c r="G62" s="5" t="s">
        <v>17</v>
      </c>
      <c r="H62" t="s">
        <v>33</v>
      </c>
      <c r="I62" s="4">
        <v>4600</v>
      </c>
      <c r="J62" s="5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13</v>
      </c>
      <c r="C63" s="1" t="s">
        <v>14</v>
      </c>
      <c r="D63" s="2">
        <v>44955</v>
      </c>
      <c r="E63" s="5" t="s">
        <v>15</v>
      </c>
      <c r="F63" s="5" t="s">
        <v>16</v>
      </c>
      <c r="G63" s="5" t="s">
        <v>17</v>
      </c>
      <c r="H63" t="s">
        <v>30</v>
      </c>
      <c r="I63" s="4">
        <v>3400</v>
      </c>
      <c r="J63" s="5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34</v>
      </c>
      <c r="C64" s="1" t="s">
        <v>20</v>
      </c>
      <c r="D64" s="2">
        <v>44962</v>
      </c>
      <c r="E64" s="5" t="s">
        <v>15</v>
      </c>
      <c r="F64" s="5" t="s">
        <v>16</v>
      </c>
      <c r="G64" s="5" t="s">
        <v>17</v>
      </c>
      <c r="H64" t="s">
        <v>29</v>
      </c>
      <c r="I64" s="4">
        <v>5340</v>
      </c>
      <c r="J64" s="5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13</v>
      </c>
      <c r="C65" s="1" t="s">
        <v>14</v>
      </c>
      <c r="D65" s="2">
        <v>44969</v>
      </c>
      <c r="E65" s="5" t="s">
        <v>15</v>
      </c>
      <c r="F65" s="5" t="s">
        <v>16</v>
      </c>
      <c r="G65" s="5" t="s">
        <v>17</v>
      </c>
      <c r="H65" t="s">
        <v>26</v>
      </c>
      <c r="I65" s="4">
        <v>1700</v>
      </c>
      <c r="J65" s="5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27</v>
      </c>
      <c r="C66" s="1" t="s">
        <v>14</v>
      </c>
      <c r="D66" s="2">
        <v>44976</v>
      </c>
      <c r="E66" s="5" t="s">
        <v>15</v>
      </c>
      <c r="F66" s="5" t="s">
        <v>16</v>
      </c>
      <c r="G66" s="5" t="s">
        <v>17</v>
      </c>
      <c r="H66" t="s">
        <v>32</v>
      </c>
      <c r="I66" s="4">
        <v>3200</v>
      </c>
      <c r="J66" s="5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27</v>
      </c>
      <c r="C67" s="1" t="s">
        <v>20</v>
      </c>
      <c r="D67" s="2">
        <v>44983</v>
      </c>
      <c r="E67" s="5" t="s">
        <v>15</v>
      </c>
      <c r="F67" s="5" t="s">
        <v>16</v>
      </c>
      <c r="G67" s="5" t="s">
        <v>17</v>
      </c>
      <c r="H67" t="s">
        <v>19</v>
      </c>
      <c r="I67" s="4">
        <v>500</v>
      </c>
      <c r="J67" s="5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27</v>
      </c>
      <c r="C68" s="1" t="s">
        <v>20</v>
      </c>
      <c r="D68" s="2">
        <v>44990</v>
      </c>
      <c r="E68" s="5" t="s">
        <v>15</v>
      </c>
      <c r="F68" s="5" t="s">
        <v>16</v>
      </c>
      <c r="G68" s="5" t="s">
        <v>17</v>
      </c>
      <c r="H68" t="s">
        <v>31</v>
      </c>
      <c r="I68" s="4">
        <v>5300</v>
      </c>
      <c r="J68" s="5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13</v>
      </c>
      <c r="C69" s="1" t="s">
        <v>20</v>
      </c>
      <c r="D69" s="2">
        <v>44997</v>
      </c>
      <c r="E69" s="5" t="s">
        <v>15</v>
      </c>
      <c r="F69" s="5" t="s">
        <v>16</v>
      </c>
      <c r="G69" s="5" t="s">
        <v>17</v>
      </c>
      <c r="H69" t="s">
        <v>32</v>
      </c>
      <c r="I69" s="4">
        <v>3200</v>
      </c>
      <c r="J69" s="5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34</v>
      </c>
      <c r="C70" s="1" t="s">
        <v>14</v>
      </c>
      <c r="D70" s="2">
        <v>45004</v>
      </c>
      <c r="E70" s="5" t="s">
        <v>15</v>
      </c>
      <c r="F70" s="5" t="s">
        <v>16</v>
      </c>
      <c r="G70" s="5" t="s">
        <v>17</v>
      </c>
      <c r="H70" t="s">
        <v>19</v>
      </c>
      <c r="I70" s="4">
        <v>500</v>
      </c>
      <c r="J70" s="5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27</v>
      </c>
      <c r="C71" s="1" t="s">
        <v>14</v>
      </c>
      <c r="D71" s="2">
        <v>45011</v>
      </c>
      <c r="E71" s="5" t="s">
        <v>15</v>
      </c>
      <c r="F71" s="5" t="s">
        <v>16</v>
      </c>
      <c r="G71" s="5" t="s">
        <v>17</v>
      </c>
      <c r="H71" t="s">
        <v>32</v>
      </c>
      <c r="I71" s="4">
        <v>3200</v>
      </c>
      <c r="J71" s="5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13</v>
      </c>
      <c r="C72" s="1" t="s">
        <v>20</v>
      </c>
      <c r="D72" s="2">
        <v>45018</v>
      </c>
      <c r="E72" s="5" t="s">
        <v>15</v>
      </c>
      <c r="F72" s="5" t="s">
        <v>16</v>
      </c>
      <c r="G72" s="5" t="s">
        <v>17</v>
      </c>
      <c r="H72" t="s">
        <v>35</v>
      </c>
      <c r="I72" s="4">
        <v>4500</v>
      </c>
      <c r="J72" s="5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27</v>
      </c>
      <c r="C73" s="1" t="s">
        <v>20</v>
      </c>
      <c r="D73" s="2">
        <v>45025</v>
      </c>
      <c r="E73" s="5" t="s">
        <v>15</v>
      </c>
      <c r="F73" s="5" t="s">
        <v>16</v>
      </c>
      <c r="G73" s="5" t="s">
        <v>17</v>
      </c>
      <c r="H73" t="s">
        <v>35</v>
      </c>
      <c r="I73" s="4">
        <v>4500</v>
      </c>
      <c r="J73" s="5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22</v>
      </c>
      <c r="C74" s="1" t="s">
        <v>20</v>
      </c>
      <c r="D74" s="2">
        <v>45032</v>
      </c>
      <c r="E74" s="5" t="s">
        <v>15</v>
      </c>
      <c r="F74" s="5" t="s">
        <v>16</v>
      </c>
      <c r="G74" s="5" t="s">
        <v>17</v>
      </c>
      <c r="H74" t="s">
        <v>35</v>
      </c>
      <c r="I74" s="4">
        <v>4500</v>
      </c>
      <c r="J74" s="5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34</v>
      </c>
      <c r="C75" s="1" t="s">
        <v>20</v>
      </c>
      <c r="D75" s="2">
        <v>45039</v>
      </c>
      <c r="E75" s="5" t="s">
        <v>15</v>
      </c>
      <c r="F75" s="5" t="s">
        <v>16</v>
      </c>
      <c r="G75" s="5" t="s">
        <v>17</v>
      </c>
      <c r="H75" t="s">
        <v>35</v>
      </c>
      <c r="I75" s="4">
        <v>4500</v>
      </c>
      <c r="J75" s="5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22</v>
      </c>
      <c r="C76" s="1" t="s">
        <v>20</v>
      </c>
      <c r="D76" s="2">
        <v>45046</v>
      </c>
      <c r="E76" s="5" t="s">
        <v>15</v>
      </c>
      <c r="F76" s="5" t="s">
        <v>16</v>
      </c>
      <c r="G76" s="5" t="s">
        <v>17</v>
      </c>
      <c r="H76" t="s">
        <v>21</v>
      </c>
      <c r="I76" s="4">
        <v>1200</v>
      </c>
      <c r="J76" s="5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24</v>
      </c>
      <c r="C77" s="1" t="s">
        <v>20</v>
      </c>
      <c r="D77" s="2">
        <v>45053</v>
      </c>
      <c r="E77" s="5" t="s">
        <v>15</v>
      </c>
      <c r="F77" s="5" t="s">
        <v>16</v>
      </c>
      <c r="G77" s="5" t="s">
        <v>17</v>
      </c>
      <c r="H77" t="s">
        <v>30</v>
      </c>
      <c r="I77" s="4">
        <v>3400</v>
      </c>
      <c r="J77" s="5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27</v>
      </c>
      <c r="C78" s="1" t="s">
        <v>14</v>
      </c>
      <c r="D78" s="2">
        <v>45060</v>
      </c>
      <c r="E78" s="5" t="s">
        <v>15</v>
      </c>
      <c r="F78" s="5" t="s">
        <v>16</v>
      </c>
      <c r="G78" s="5" t="s">
        <v>17</v>
      </c>
      <c r="H78" t="s">
        <v>19</v>
      </c>
      <c r="I78" s="4">
        <v>500</v>
      </c>
      <c r="J78" s="5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27</v>
      </c>
      <c r="C79" s="1" t="s">
        <v>20</v>
      </c>
      <c r="D79" s="2">
        <v>45067</v>
      </c>
      <c r="E79" s="5" t="s">
        <v>15</v>
      </c>
      <c r="F79" s="5" t="s">
        <v>16</v>
      </c>
      <c r="G79" s="5" t="s">
        <v>17</v>
      </c>
      <c r="H79" t="s">
        <v>30</v>
      </c>
      <c r="I79" s="4">
        <v>3400</v>
      </c>
      <c r="J79" s="5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13</v>
      </c>
      <c r="C80" s="1" t="s">
        <v>20</v>
      </c>
      <c r="D80" s="2">
        <v>45074</v>
      </c>
      <c r="E80" s="5" t="s">
        <v>15</v>
      </c>
      <c r="F80" s="5" t="s">
        <v>16</v>
      </c>
      <c r="G80" s="5" t="s">
        <v>17</v>
      </c>
      <c r="H80" t="s">
        <v>33</v>
      </c>
      <c r="I80" s="4">
        <v>4600</v>
      </c>
      <c r="J80" s="5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27</v>
      </c>
      <c r="C81" s="1" t="s">
        <v>14</v>
      </c>
      <c r="D81" s="2">
        <v>45081</v>
      </c>
      <c r="E81" s="5" t="s">
        <v>15</v>
      </c>
      <c r="F81" s="5" t="s">
        <v>16</v>
      </c>
      <c r="G81" s="5" t="s">
        <v>17</v>
      </c>
      <c r="H81" t="s">
        <v>19</v>
      </c>
      <c r="I81" s="4">
        <v>500</v>
      </c>
      <c r="J81" s="5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24</v>
      </c>
      <c r="C82" s="1" t="s">
        <v>20</v>
      </c>
      <c r="D82" s="2">
        <v>45088</v>
      </c>
      <c r="E82" s="5" t="s">
        <v>15</v>
      </c>
      <c r="F82" s="5" t="s">
        <v>16</v>
      </c>
      <c r="G82" s="5" t="s">
        <v>17</v>
      </c>
      <c r="H82" t="s">
        <v>23</v>
      </c>
      <c r="I82" s="4">
        <v>5130</v>
      </c>
      <c r="J82" s="5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34</v>
      </c>
      <c r="C83" s="1" t="s">
        <v>14</v>
      </c>
      <c r="D83" s="2">
        <v>45095</v>
      </c>
      <c r="E83" s="5" t="s">
        <v>15</v>
      </c>
      <c r="F83" s="5" t="s">
        <v>16</v>
      </c>
      <c r="G83" s="5" t="s">
        <v>17</v>
      </c>
      <c r="H83" t="s">
        <v>28</v>
      </c>
      <c r="I83" s="4">
        <v>1500</v>
      </c>
      <c r="J83" s="5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13</v>
      </c>
      <c r="C84" s="1" t="s">
        <v>20</v>
      </c>
      <c r="D84" s="2">
        <v>45102</v>
      </c>
      <c r="E84" s="5" t="s">
        <v>15</v>
      </c>
      <c r="F84" s="5" t="s">
        <v>16</v>
      </c>
      <c r="G84" s="5" t="s">
        <v>17</v>
      </c>
      <c r="H84" t="s">
        <v>32</v>
      </c>
      <c r="I84" s="4">
        <v>3200</v>
      </c>
      <c r="J84" s="5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13</v>
      </c>
      <c r="C85" s="1" t="s">
        <v>20</v>
      </c>
      <c r="D85" s="2">
        <v>45109</v>
      </c>
      <c r="E85" s="5" t="s">
        <v>15</v>
      </c>
      <c r="F85" s="5" t="s">
        <v>16</v>
      </c>
      <c r="G85" s="5" t="s">
        <v>17</v>
      </c>
      <c r="H85" t="s">
        <v>29</v>
      </c>
      <c r="I85" s="4">
        <v>5340</v>
      </c>
      <c r="J85" s="5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27</v>
      </c>
      <c r="C86" s="1" t="s">
        <v>14</v>
      </c>
      <c r="D86" s="2">
        <v>45116</v>
      </c>
      <c r="E86" s="5" t="s">
        <v>15</v>
      </c>
      <c r="F86" s="5" t="s">
        <v>16</v>
      </c>
      <c r="G86" s="5" t="s">
        <v>17</v>
      </c>
      <c r="H86" t="s">
        <v>29</v>
      </c>
      <c r="I86" s="4">
        <v>5340</v>
      </c>
      <c r="J86" s="5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13</v>
      </c>
      <c r="C87" s="1" t="s">
        <v>14</v>
      </c>
      <c r="D87" s="2">
        <v>45123</v>
      </c>
      <c r="E87" s="5" t="s">
        <v>15</v>
      </c>
      <c r="F87" s="5" t="s">
        <v>16</v>
      </c>
      <c r="G87" s="5" t="s">
        <v>17</v>
      </c>
      <c r="H87" t="s">
        <v>19</v>
      </c>
      <c r="I87" s="4">
        <v>500</v>
      </c>
      <c r="J87" s="5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13</v>
      </c>
      <c r="C88" s="1" t="s">
        <v>14</v>
      </c>
      <c r="D88" s="2">
        <v>45130</v>
      </c>
      <c r="E88" s="5" t="s">
        <v>15</v>
      </c>
      <c r="F88" s="5" t="s">
        <v>16</v>
      </c>
      <c r="G88" s="5" t="s">
        <v>17</v>
      </c>
      <c r="H88" t="s">
        <v>29</v>
      </c>
      <c r="I88" s="4">
        <v>5340</v>
      </c>
      <c r="J88" s="5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34</v>
      </c>
      <c r="C89" s="1" t="s">
        <v>20</v>
      </c>
      <c r="D89" s="2">
        <v>45137</v>
      </c>
      <c r="E89" s="5" t="s">
        <v>15</v>
      </c>
      <c r="F89" s="5" t="s">
        <v>16</v>
      </c>
      <c r="G89" s="5" t="s">
        <v>17</v>
      </c>
      <c r="H89" t="s">
        <v>21</v>
      </c>
      <c r="I89" s="4">
        <v>1200</v>
      </c>
      <c r="J89" s="5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13</v>
      </c>
      <c r="C90" s="1" t="s">
        <v>14</v>
      </c>
      <c r="D90" s="2">
        <v>45144</v>
      </c>
      <c r="E90" s="5" t="s">
        <v>15</v>
      </c>
      <c r="F90" s="5" t="s">
        <v>16</v>
      </c>
      <c r="G90" s="5" t="s">
        <v>17</v>
      </c>
      <c r="H90" t="s">
        <v>31</v>
      </c>
      <c r="I90" s="4">
        <v>5300</v>
      </c>
      <c r="J90" s="5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22</v>
      </c>
      <c r="C91" s="1" t="s">
        <v>20</v>
      </c>
      <c r="D91" s="2">
        <v>45151</v>
      </c>
      <c r="E91" s="5" t="s">
        <v>15</v>
      </c>
      <c r="F91" s="5" t="s">
        <v>16</v>
      </c>
      <c r="G91" s="5" t="s">
        <v>17</v>
      </c>
      <c r="H91" t="s">
        <v>18</v>
      </c>
      <c r="I91" s="4">
        <v>8902</v>
      </c>
      <c r="J91" s="5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27</v>
      </c>
      <c r="C92" s="1" t="s">
        <v>20</v>
      </c>
      <c r="D92" s="2">
        <v>45158</v>
      </c>
      <c r="E92" s="5" t="s">
        <v>15</v>
      </c>
      <c r="F92" s="5" t="s">
        <v>16</v>
      </c>
      <c r="G92" s="5" t="s">
        <v>17</v>
      </c>
      <c r="H92" t="s">
        <v>18</v>
      </c>
      <c r="I92" s="4">
        <v>8902</v>
      </c>
      <c r="J92" s="5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22</v>
      </c>
      <c r="C93" s="1" t="s">
        <v>20</v>
      </c>
      <c r="D93" s="2">
        <v>45165</v>
      </c>
      <c r="E93" s="5" t="s">
        <v>15</v>
      </c>
      <c r="F93" s="5" t="s">
        <v>16</v>
      </c>
      <c r="G93" s="5" t="s">
        <v>17</v>
      </c>
      <c r="H93" t="s">
        <v>35</v>
      </c>
      <c r="I93" s="4">
        <v>4500</v>
      </c>
      <c r="J93" s="5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13</v>
      </c>
      <c r="C94" s="1" t="s">
        <v>14</v>
      </c>
      <c r="D94" s="2">
        <v>44562</v>
      </c>
      <c r="E94" s="5" t="s">
        <v>15</v>
      </c>
      <c r="F94" s="5" t="s">
        <v>36</v>
      </c>
      <c r="G94" s="5" t="s">
        <v>37</v>
      </c>
      <c r="H94" t="s">
        <v>18</v>
      </c>
      <c r="I94" s="4">
        <v>8902</v>
      </c>
      <c r="J94" s="5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13</v>
      </c>
      <c r="C95" s="1" t="s">
        <v>14</v>
      </c>
      <c r="D95" s="2">
        <v>44577</v>
      </c>
      <c r="E95" s="5" t="s">
        <v>15</v>
      </c>
      <c r="F95" s="5" t="s">
        <v>36</v>
      </c>
      <c r="G95" s="5" t="s">
        <v>37</v>
      </c>
      <c r="H95" t="s">
        <v>19</v>
      </c>
      <c r="I95" s="4">
        <v>500</v>
      </c>
      <c r="J95" s="5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13</v>
      </c>
      <c r="C96" s="1" t="s">
        <v>20</v>
      </c>
      <c r="D96" s="2">
        <v>44584</v>
      </c>
      <c r="E96" s="5" t="s">
        <v>15</v>
      </c>
      <c r="F96" s="5" t="s">
        <v>36</v>
      </c>
      <c r="G96" s="5" t="s">
        <v>37</v>
      </c>
      <c r="H96" t="s">
        <v>21</v>
      </c>
      <c r="I96" s="4">
        <v>1200</v>
      </c>
      <c r="J96" s="5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13</v>
      </c>
      <c r="C97" s="1" t="s">
        <v>20</v>
      </c>
      <c r="D97" s="2">
        <v>44591</v>
      </c>
      <c r="E97" s="5" t="s">
        <v>15</v>
      </c>
      <c r="F97" s="5" t="s">
        <v>36</v>
      </c>
      <c r="G97" s="5" t="s">
        <v>37</v>
      </c>
      <c r="H97" t="s">
        <v>19</v>
      </c>
      <c r="I97" s="4">
        <v>500</v>
      </c>
      <c r="J97" s="5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22</v>
      </c>
      <c r="C98" s="1" t="s">
        <v>20</v>
      </c>
      <c r="D98" s="2">
        <v>44598</v>
      </c>
      <c r="E98" s="5" t="s">
        <v>15</v>
      </c>
      <c r="F98" s="5" t="s">
        <v>36</v>
      </c>
      <c r="G98" s="5" t="s">
        <v>37</v>
      </c>
      <c r="H98" t="s">
        <v>18</v>
      </c>
      <c r="I98" s="4">
        <v>8902</v>
      </c>
      <c r="J98" s="5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13</v>
      </c>
      <c r="C99" s="1" t="s">
        <v>14</v>
      </c>
      <c r="D99" s="2">
        <v>44605</v>
      </c>
      <c r="E99" s="5" t="s">
        <v>15</v>
      </c>
      <c r="F99" s="5" t="s">
        <v>36</v>
      </c>
      <c r="G99" s="5" t="s">
        <v>37</v>
      </c>
      <c r="H99" t="s">
        <v>23</v>
      </c>
      <c r="I99" s="4">
        <v>5130</v>
      </c>
      <c r="J99" s="5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13</v>
      </c>
      <c r="C100" s="1" t="s">
        <v>20</v>
      </c>
      <c r="D100" s="2">
        <v>44612</v>
      </c>
      <c r="E100" s="5" t="s">
        <v>15</v>
      </c>
      <c r="F100" s="5" t="s">
        <v>36</v>
      </c>
      <c r="G100" s="5" t="s">
        <v>37</v>
      </c>
      <c r="H100" t="s">
        <v>18</v>
      </c>
      <c r="I100" s="4">
        <v>8902</v>
      </c>
      <c r="J100" s="5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24</v>
      </c>
      <c r="C101" s="1" t="s">
        <v>20</v>
      </c>
      <c r="D101" s="2">
        <v>44619</v>
      </c>
      <c r="E101" s="5" t="s">
        <v>15</v>
      </c>
      <c r="F101" s="5" t="s">
        <v>36</v>
      </c>
      <c r="G101" s="5" t="s">
        <v>37</v>
      </c>
      <c r="H101" t="s">
        <v>25</v>
      </c>
      <c r="I101" s="4">
        <v>300</v>
      </c>
      <c r="J101" s="5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22</v>
      </c>
      <c r="C102" s="1" t="s">
        <v>14</v>
      </c>
      <c r="D102" s="2">
        <v>44626</v>
      </c>
      <c r="E102" s="5" t="s">
        <v>15</v>
      </c>
      <c r="F102" s="5" t="s">
        <v>36</v>
      </c>
      <c r="G102" s="5" t="s">
        <v>37</v>
      </c>
      <c r="H102" t="s">
        <v>26</v>
      </c>
      <c r="I102" s="4">
        <v>1700</v>
      </c>
      <c r="J102" s="5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27</v>
      </c>
      <c r="C103" s="1" t="s">
        <v>14</v>
      </c>
      <c r="D103" s="2">
        <v>44633</v>
      </c>
      <c r="E103" s="5" t="s">
        <v>15</v>
      </c>
      <c r="F103" s="5" t="s">
        <v>36</v>
      </c>
      <c r="G103" s="5" t="s">
        <v>37</v>
      </c>
      <c r="H103" t="s">
        <v>28</v>
      </c>
      <c r="I103" s="4">
        <v>1500</v>
      </c>
      <c r="J103" s="5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22</v>
      </c>
      <c r="C104" s="1" t="s">
        <v>20</v>
      </c>
      <c r="D104" s="2">
        <v>44640</v>
      </c>
      <c r="E104" s="5" t="s">
        <v>15</v>
      </c>
      <c r="F104" s="5" t="s">
        <v>36</v>
      </c>
      <c r="G104" s="5" t="s">
        <v>37</v>
      </c>
      <c r="H104" t="s">
        <v>29</v>
      </c>
      <c r="I104" s="4">
        <v>5340</v>
      </c>
      <c r="J104" s="5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13</v>
      </c>
      <c r="C105" s="1" t="s">
        <v>20</v>
      </c>
      <c r="D105" s="2">
        <v>44647</v>
      </c>
      <c r="E105" s="5" t="s">
        <v>15</v>
      </c>
      <c r="F105" s="5" t="s">
        <v>36</v>
      </c>
      <c r="G105" s="5" t="s">
        <v>37</v>
      </c>
      <c r="H105" t="s">
        <v>18</v>
      </c>
      <c r="I105" s="4">
        <v>8902</v>
      </c>
      <c r="J105" s="5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13</v>
      </c>
      <c r="C106" s="1" t="s">
        <v>20</v>
      </c>
      <c r="D106" s="2">
        <v>44654</v>
      </c>
      <c r="E106" s="5" t="s">
        <v>15</v>
      </c>
      <c r="F106" s="5" t="s">
        <v>36</v>
      </c>
      <c r="G106" s="5" t="s">
        <v>37</v>
      </c>
      <c r="H106" t="s">
        <v>23</v>
      </c>
      <c r="I106" s="4">
        <v>5130</v>
      </c>
      <c r="J106" s="5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27</v>
      </c>
      <c r="C107" s="1" t="s">
        <v>20</v>
      </c>
      <c r="D107" s="2">
        <v>44661</v>
      </c>
      <c r="E107" s="5" t="s">
        <v>15</v>
      </c>
      <c r="F107" s="5" t="s">
        <v>36</v>
      </c>
      <c r="G107" s="5" t="s">
        <v>37</v>
      </c>
      <c r="H107" t="s">
        <v>18</v>
      </c>
      <c r="I107" s="4">
        <v>8902</v>
      </c>
      <c r="J107" s="5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22</v>
      </c>
      <c r="C108" s="1" t="s">
        <v>14</v>
      </c>
      <c r="D108" s="2">
        <v>44668</v>
      </c>
      <c r="E108" s="5" t="s">
        <v>15</v>
      </c>
      <c r="F108" s="5" t="s">
        <v>36</v>
      </c>
      <c r="G108" s="5" t="s">
        <v>37</v>
      </c>
      <c r="H108" t="s">
        <v>30</v>
      </c>
      <c r="I108" s="4">
        <v>3400</v>
      </c>
      <c r="J108" s="5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22</v>
      </c>
      <c r="C109" s="1" t="s">
        <v>20</v>
      </c>
      <c r="D109" s="2">
        <v>44675</v>
      </c>
      <c r="E109" s="5" t="s">
        <v>15</v>
      </c>
      <c r="F109" s="5" t="s">
        <v>36</v>
      </c>
      <c r="G109" s="5" t="s">
        <v>37</v>
      </c>
      <c r="H109" t="s">
        <v>31</v>
      </c>
      <c r="I109" s="4">
        <v>5300</v>
      </c>
      <c r="J109" s="5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13</v>
      </c>
      <c r="C110" s="1" t="s">
        <v>14</v>
      </c>
      <c r="D110" s="2">
        <v>44682</v>
      </c>
      <c r="E110" s="5" t="s">
        <v>15</v>
      </c>
      <c r="F110" s="5" t="s">
        <v>36</v>
      </c>
      <c r="G110" s="5" t="s">
        <v>37</v>
      </c>
      <c r="H110" t="s">
        <v>18</v>
      </c>
      <c r="I110" s="4">
        <v>8902</v>
      </c>
      <c r="J110" s="5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13</v>
      </c>
      <c r="C111" s="1" t="s">
        <v>20</v>
      </c>
      <c r="D111" s="2">
        <v>44689</v>
      </c>
      <c r="E111" s="5" t="s">
        <v>15</v>
      </c>
      <c r="F111" s="5" t="s">
        <v>36</v>
      </c>
      <c r="G111" s="5" t="s">
        <v>37</v>
      </c>
      <c r="H111" t="s">
        <v>23</v>
      </c>
      <c r="I111" s="4">
        <v>5130</v>
      </c>
      <c r="J111" s="5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24</v>
      </c>
      <c r="C112" s="1" t="s">
        <v>14</v>
      </c>
      <c r="D112" s="2">
        <v>44696</v>
      </c>
      <c r="E112" s="5" t="s">
        <v>15</v>
      </c>
      <c r="F112" s="5" t="s">
        <v>36</v>
      </c>
      <c r="G112" s="5" t="s">
        <v>37</v>
      </c>
      <c r="H112" t="s">
        <v>25</v>
      </c>
      <c r="I112" s="4">
        <v>300</v>
      </c>
      <c r="J112" s="5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27</v>
      </c>
      <c r="C113" s="1" t="s">
        <v>20</v>
      </c>
      <c r="D113" s="2">
        <v>44703</v>
      </c>
      <c r="E113" s="5" t="s">
        <v>15</v>
      </c>
      <c r="F113" s="5" t="s">
        <v>36</v>
      </c>
      <c r="G113" s="5" t="s">
        <v>37</v>
      </c>
      <c r="H113" t="s">
        <v>32</v>
      </c>
      <c r="I113" s="4">
        <v>3200</v>
      </c>
      <c r="J113" s="5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13</v>
      </c>
      <c r="C114" s="1" t="s">
        <v>20</v>
      </c>
      <c r="D114" s="2">
        <v>44710</v>
      </c>
      <c r="E114" s="5" t="s">
        <v>15</v>
      </c>
      <c r="F114" s="5" t="s">
        <v>36</v>
      </c>
      <c r="G114" s="5" t="s">
        <v>37</v>
      </c>
      <c r="H114" t="s">
        <v>18</v>
      </c>
      <c r="I114" s="4">
        <v>8902</v>
      </c>
      <c r="J114" s="5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22</v>
      </c>
      <c r="C115" s="1" t="s">
        <v>20</v>
      </c>
      <c r="D115" s="2">
        <v>44717</v>
      </c>
      <c r="E115" s="5" t="s">
        <v>15</v>
      </c>
      <c r="F115" s="5" t="s">
        <v>36</v>
      </c>
      <c r="G115" s="5" t="s">
        <v>37</v>
      </c>
      <c r="H115" t="s">
        <v>25</v>
      </c>
      <c r="I115" s="4">
        <v>300</v>
      </c>
      <c r="J115" s="5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24</v>
      </c>
      <c r="C116" s="1" t="s">
        <v>14</v>
      </c>
      <c r="D116" s="2">
        <v>44724</v>
      </c>
      <c r="E116" s="5" t="s">
        <v>15</v>
      </c>
      <c r="F116" s="5" t="s">
        <v>36</v>
      </c>
      <c r="G116" s="5" t="s">
        <v>37</v>
      </c>
      <c r="H116" t="s">
        <v>32</v>
      </c>
      <c r="I116" s="4">
        <v>3200</v>
      </c>
      <c r="J116" s="5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13</v>
      </c>
      <c r="C117" s="1" t="s">
        <v>20</v>
      </c>
      <c r="D117" s="2">
        <v>44731</v>
      </c>
      <c r="E117" s="5" t="s">
        <v>15</v>
      </c>
      <c r="F117" s="5" t="s">
        <v>36</v>
      </c>
      <c r="G117" s="5" t="s">
        <v>37</v>
      </c>
      <c r="H117" t="s">
        <v>33</v>
      </c>
      <c r="I117" s="4">
        <v>4600</v>
      </c>
      <c r="J117" s="5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24</v>
      </c>
      <c r="C118" s="1" t="s">
        <v>14</v>
      </c>
      <c r="D118" s="2">
        <v>44738</v>
      </c>
      <c r="E118" s="5" t="s">
        <v>15</v>
      </c>
      <c r="F118" s="5" t="s">
        <v>36</v>
      </c>
      <c r="G118" s="5" t="s">
        <v>37</v>
      </c>
      <c r="H118" t="s">
        <v>21</v>
      </c>
      <c r="I118" s="4">
        <v>1200</v>
      </c>
      <c r="J118" s="5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27</v>
      </c>
      <c r="C119" s="1" t="s">
        <v>14</v>
      </c>
      <c r="D119" s="2">
        <v>44745</v>
      </c>
      <c r="E119" s="5" t="s">
        <v>15</v>
      </c>
      <c r="F119" s="5" t="s">
        <v>36</v>
      </c>
      <c r="G119" s="5" t="s">
        <v>37</v>
      </c>
      <c r="H119" t="s">
        <v>33</v>
      </c>
      <c r="I119" s="4">
        <v>4600</v>
      </c>
      <c r="J119" s="5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34</v>
      </c>
      <c r="C120" s="1" t="s">
        <v>20</v>
      </c>
      <c r="D120" s="2">
        <v>44752</v>
      </c>
      <c r="E120" s="5" t="s">
        <v>15</v>
      </c>
      <c r="F120" s="5" t="s">
        <v>36</v>
      </c>
      <c r="G120" s="5" t="s">
        <v>37</v>
      </c>
      <c r="H120" t="s">
        <v>29</v>
      </c>
      <c r="I120" s="4">
        <v>5340</v>
      </c>
      <c r="J120" s="5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13</v>
      </c>
      <c r="C121" s="1" t="s">
        <v>20</v>
      </c>
      <c r="D121" s="2">
        <v>44759</v>
      </c>
      <c r="E121" s="5" t="s">
        <v>15</v>
      </c>
      <c r="F121" s="5" t="s">
        <v>36</v>
      </c>
      <c r="G121" s="5" t="s">
        <v>37</v>
      </c>
      <c r="H121" t="s">
        <v>31</v>
      </c>
      <c r="I121" s="4">
        <v>5300</v>
      </c>
      <c r="J121" s="5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13</v>
      </c>
      <c r="C122" s="1" t="s">
        <v>20</v>
      </c>
      <c r="D122" s="2">
        <v>44766</v>
      </c>
      <c r="E122" s="5" t="s">
        <v>15</v>
      </c>
      <c r="F122" s="5" t="s">
        <v>36</v>
      </c>
      <c r="G122" s="5" t="s">
        <v>37</v>
      </c>
      <c r="H122" t="s">
        <v>28</v>
      </c>
      <c r="I122" s="4">
        <v>1500</v>
      </c>
      <c r="J122" s="5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22</v>
      </c>
      <c r="C123" s="1" t="s">
        <v>20</v>
      </c>
      <c r="D123" s="2">
        <v>44766</v>
      </c>
      <c r="E123" s="5" t="s">
        <v>15</v>
      </c>
      <c r="F123" s="5" t="s">
        <v>36</v>
      </c>
      <c r="G123" s="5" t="s">
        <v>37</v>
      </c>
      <c r="H123" t="s">
        <v>32</v>
      </c>
      <c r="I123" s="4">
        <v>3200</v>
      </c>
      <c r="J123" s="5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13</v>
      </c>
      <c r="C124" s="1" t="s">
        <v>14</v>
      </c>
      <c r="D124" s="2">
        <v>44773</v>
      </c>
      <c r="E124" s="5" t="s">
        <v>15</v>
      </c>
      <c r="F124" s="5" t="s">
        <v>36</v>
      </c>
      <c r="G124" s="5" t="s">
        <v>37</v>
      </c>
      <c r="H124" t="s">
        <v>28</v>
      </c>
      <c r="I124" s="4">
        <v>1500</v>
      </c>
      <c r="J124" s="5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24</v>
      </c>
      <c r="C125" s="1" t="s">
        <v>14</v>
      </c>
      <c r="D125" s="2">
        <v>44780</v>
      </c>
      <c r="E125" s="5" t="s">
        <v>15</v>
      </c>
      <c r="F125" s="5" t="s">
        <v>36</v>
      </c>
      <c r="G125" s="5" t="s">
        <v>37</v>
      </c>
      <c r="H125" t="s">
        <v>19</v>
      </c>
      <c r="I125" s="4">
        <v>500</v>
      </c>
      <c r="J125" s="5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13</v>
      </c>
      <c r="C126" s="1" t="s">
        <v>20</v>
      </c>
      <c r="D126" s="2">
        <v>44787</v>
      </c>
      <c r="E126" s="5" t="s">
        <v>15</v>
      </c>
      <c r="F126" s="5" t="s">
        <v>36</v>
      </c>
      <c r="G126" s="5" t="s">
        <v>37</v>
      </c>
      <c r="H126" t="s">
        <v>25</v>
      </c>
      <c r="I126" s="4">
        <v>300</v>
      </c>
      <c r="J126" s="5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27</v>
      </c>
      <c r="C127" s="1" t="s">
        <v>14</v>
      </c>
      <c r="D127" s="2">
        <v>44794</v>
      </c>
      <c r="E127" s="5" t="s">
        <v>15</v>
      </c>
      <c r="F127" s="5" t="s">
        <v>36</v>
      </c>
      <c r="G127" s="5" t="s">
        <v>37</v>
      </c>
      <c r="H127" t="s">
        <v>26</v>
      </c>
      <c r="I127" s="4">
        <v>1700</v>
      </c>
      <c r="J127" s="5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13</v>
      </c>
      <c r="C128" s="1" t="s">
        <v>20</v>
      </c>
      <c r="D128" s="2">
        <v>44801</v>
      </c>
      <c r="E128" s="5" t="s">
        <v>15</v>
      </c>
      <c r="F128" s="5" t="s">
        <v>36</v>
      </c>
      <c r="G128" s="5" t="s">
        <v>37</v>
      </c>
      <c r="H128" t="s">
        <v>30</v>
      </c>
      <c r="I128" s="4">
        <v>3400</v>
      </c>
      <c r="J128" s="5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13</v>
      </c>
      <c r="C129" s="1" t="s">
        <v>20</v>
      </c>
      <c r="D129" s="2">
        <v>44808</v>
      </c>
      <c r="E129" s="5" t="s">
        <v>15</v>
      </c>
      <c r="F129" s="5" t="s">
        <v>36</v>
      </c>
      <c r="G129" s="5" t="s">
        <v>37</v>
      </c>
      <c r="H129" t="s">
        <v>25</v>
      </c>
      <c r="I129" s="4">
        <v>300</v>
      </c>
      <c r="J129" s="5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13</v>
      </c>
      <c r="C130" s="1" t="s">
        <v>20</v>
      </c>
      <c r="D130" s="2">
        <v>44815</v>
      </c>
      <c r="E130" s="5" t="s">
        <v>15</v>
      </c>
      <c r="F130" s="5" t="s">
        <v>36</v>
      </c>
      <c r="G130" s="5" t="s">
        <v>37</v>
      </c>
      <c r="H130" t="s">
        <v>19</v>
      </c>
      <c r="I130" s="4">
        <v>500</v>
      </c>
      <c r="J130" s="5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27</v>
      </c>
      <c r="C131" s="1" t="s">
        <v>20</v>
      </c>
      <c r="D131" s="2">
        <v>44822</v>
      </c>
      <c r="E131" s="5" t="s">
        <v>15</v>
      </c>
      <c r="F131" s="5" t="s">
        <v>36</v>
      </c>
      <c r="G131" s="5" t="s">
        <v>37</v>
      </c>
      <c r="H131" t="s">
        <v>32</v>
      </c>
      <c r="I131" s="4">
        <v>3200</v>
      </c>
      <c r="J131" s="5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13</v>
      </c>
      <c r="C132" s="1" t="s">
        <v>20</v>
      </c>
      <c r="D132" s="2">
        <v>44829</v>
      </c>
      <c r="E132" s="5" t="s">
        <v>15</v>
      </c>
      <c r="F132" s="5" t="s">
        <v>36</v>
      </c>
      <c r="G132" s="5" t="s">
        <v>37</v>
      </c>
      <c r="H132" t="s">
        <v>19</v>
      </c>
      <c r="I132" s="4">
        <v>500</v>
      </c>
      <c r="J132" s="5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27</v>
      </c>
      <c r="C133" s="1" t="s">
        <v>20</v>
      </c>
      <c r="D133" s="2">
        <v>44836</v>
      </c>
      <c r="E133" s="5" t="s">
        <v>15</v>
      </c>
      <c r="F133" s="5" t="s">
        <v>36</v>
      </c>
      <c r="G133" s="5" t="s">
        <v>37</v>
      </c>
      <c r="H133" t="s">
        <v>26</v>
      </c>
      <c r="I133" s="4">
        <v>1700</v>
      </c>
      <c r="J133" s="5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13</v>
      </c>
      <c r="C134" s="1" t="s">
        <v>20</v>
      </c>
      <c r="D134" s="2">
        <v>44843</v>
      </c>
      <c r="E134" s="5" t="s">
        <v>15</v>
      </c>
      <c r="F134" s="5" t="s">
        <v>36</v>
      </c>
      <c r="G134" s="5" t="s">
        <v>37</v>
      </c>
      <c r="H134" t="s">
        <v>18</v>
      </c>
      <c r="I134" s="4">
        <v>8902</v>
      </c>
      <c r="J134" s="5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22</v>
      </c>
      <c r="C135" s="1" t="s">
        <v>20</v>
      </c>
      <c r="D135" s="2">
        <v>44850</v>
      </c>
      <c r="E135" s="5" t="s">
        <v>15</v>
      </c>
      <c r="F135" s="5" t="s">
        <v>36</v>
      </c>
      <c r="G135" s="5" t="s">
        <v>37</v>
      </c>
      <c r="H135" t="s">
        <v>29</v>
      </c>
      <c r="I135" s="4">
        <v>5340</v>
      </c>
      <c r="J135" s="5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13</v>
      </c>
      <c r="C136" s="1" t="s">
        <v>20</v>
      </c>
      <c r="D136" s="2">
        <v>44857</v>
      </c>
      <c r="E136" s="5" t="s">
        <v>15</v>
      </c>
      <c r="F136" s="5" t="s">
        <v>36</v>
      </c>
      <c r="G136" s="5" t="s">
        <v>37</v>
      </c>
      <c r="H136" t="s">
        <v>18</v>
      </c>
      <c r="I136" s="4">
        <v>8902</v>
      </c>
      <c r="J136" s="5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27</v>
      </c>
      <c r="C137" s="1" t="s">
        <v>14</v>
      </c>
      <c r="D137" s="2">
        <v>44864</v>
      </c>
      <c r="E137" s="5" t="s">
        <v>15</v>
      </c>
      <c r="F137" s="5" t="s">
        <v>36</v>
      </c>
      <c r="G137" s="5" t="s">
        <v>37</v>
      </c>
      <c r="H137" t="s">
        <v>19</v>
      </c>
      <c r="I137" s="4">
        <v>500</v>
      </c>
      <c r="J137" s="5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34</v>
      </c>
      <c r="C138" s="1" t="s">
        <v>20</v>
      </c>
      <c r="D138" s="2">
        <v>44871</v>
      </c>
      <c r="E138" s="5" t="s">
        <v>15</v>
      </c>
      <c r="F138" s="5" t="s">
        <v>36</v>
      </c>
      <c r="G138" s="5" t="s">
        <v>37</v>
      </c>
      <c r="H138" t="s">
        <v>21</v>
      </c>
      <c r="I138" s="4">
        <v>1200</v>
      </c>
      <c r="J138" s="5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24</v>
      </c>
      <c r="C139" s="1" t="s">
        <v>14</v>
      </c>
      <c r="D139" s="2">
        <v>44878</v>
      </c>
      <c r="E139" s="5" t="s">
        <v>15</v>
      </c>
      <c r="F139" s="5" t="s">
        <v>36</v>
      </c>
      <c r="G139" s="5" t="s">
        <v>37</v>
      </c>
      <c r="H139" t="s">
        <v>35</v>
      </c>
      <c r="I139" s="4">
        <v>4500</v>
      </c>
      <c r="J139" s="5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13</v>
      </c>
      <c r="C140" s="1" t="s">
        <v>20</v>
      </c>
      <c r="D140" s="2">
        <v>44885</v>
      </c>
      <c r="E140" s="5" t="s">
        <v>15</v>
      </c>
      <c r="F140" s="5" t="s">
        <v>36</v>
      </c>
      <c r="G140" s="5" t="s">
        <v>37</v>
      </c>
      <c r="H140" t="s">
        <v>18</v>
      </c>
      <c r="I140" s="4">
        <v>8902</v>
      </c>
      <c r="J140" s="5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34</v>
      </c>
      <c r="C141" s="1" t="s">
        <v>20</v>
      </c>
      <c r="D141" s="2">
        <v>44892</v>
      </c>
      <c r="E141" s="5" t="s">
        <v>15</v>
      </c>
      <c r="F141" s="5" t="s">
        <v>36</v>
      </c>
      <c r="G141" s="5" t="s">
        <v>37</v>
      </c>
      <c r="H141" t="s">
        <v>31</v>
      </c>
      <c r="I141" s="4">
        <v>5300</v>
      </c>
      <c r="J141" s="5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24</v>
      </c>
      <c r="C142" s="1" t="s">
        <v>20</v>
      </c>
      <c r="D142" s="2">
        <v>44899</v>
      </c>
      <c r="E142" s="5" t="s">
        <v>15</v>
      </c>
      <c r="F142" s="5" t="s">
        <v>36</v>
      </c>
      <c r="G142" s="5" t="s">
        <v>37</v>
      </c>
      <c r="H142" t="s">
        <v>31</v>
      </c>
      <c r="I142" s="4">
        <v>5300</v>
      </c>
      <c r="J142" s="5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13</v>
      </c>
      <c r="C143" s="1" t="s">
        <v>20</v>
      </c>
      <c r="D143" s="2">
        <v>44906</v>
      </c>
      <c r="E143" s="5" t="s">
        <v>15</v>
      </c>
      <c r="F143" s="5" t="s">
        <v>36</v>
      </c>
      <c r="G143" s="5" t="s">
        <v>37</v>
      </c>
      <c r="H143" t="s">
        <v>33</v>
      </c>
      <c r="I143" s="4">
        <v>4600</v>
      </c>
      <c r="J143" s="5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22</v>
      </c>
      <c r="C144" s="1" t="s">
        <v>14</v>
      </c>
      <c r="D144" s="2">
        <v>44913</v>
      </c>
      <c r="E144" s="5" t="s">
        <v>15</v>
      </c>
      <c r="F144" s="5" t="s">
        <v>36</v>
      </c>
      <c r="G144" s="5" t="s">
        <v>37</v>
      </c>
      <c r="H144" t="s">
        <v>32</v>
      </c>
      <c r="I144" s="4">
        <v>3200</v>
      </c>
      <c r="J144" s="5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13</v>
      </c>
      <c r="C145" s="1" t="s">
        <v>14</v>
      </c>
      <c r="D145" s="2">
        <v>44920</v>
      </c>
      <c r="E145" s="5" t="s">
        <v>15</v>
      </c>
      <c r="F145" s="5" t="s">
        <v>36</v>
      </c>
      <c r="G145" s="5" t="s">
        <v>37</v>
      </c>
      <c r="H145" t="s">
        <v>23</v>
      </c>
      <c r="I145" s="4">
        <v>5130</v>
      </c>
      <c r="J145" s="5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22</v>
      </c>
      <c r="C146" s="1" t="s">
        <v>20</v>
      </c>
      <c r="D146" s="2">
        <v>44927</v>
      </c>
      <c r="E146" s="5" t="s">
        <v>15</v>
      </c>
      <c r="F146" s="5" t="s">
        <v>36</v>
      </c>
      <c r="G146" s="5" t="s">
        <v>37</v>
      </c>
      <c r="H146" t="s">
        <v>35</v>
      </c>
      <c r="I146" s="4">
        <v>4500</v>
      </c>
      <c r="J146" s="5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34</v>
      </c>
      <c r="C147" s="1" t="s">
        <v>20</v>
      </c>
      <c r="D147" s="2">
        <v>44934</v>
      </c>
      <c r="E147" s="5" t="s">
        <v>15</v>
      </c>
      <c r="F147" s="5" t="s">
        <v>36</v>
      </c>
      <c r="G147" s="5" t="s">
        <v>37</v>
      </c>
      <c r="H147" t="s">
        <v>25</v>
      </c>
      <c r="I147" s="4">
        <v>300</v>
      </c>
      <c r="J147" s="5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13</v>
      </c>
      <c r="C148" s="1" t="s">
        <v>14</v>
      </c>
      <c r="D148" s="2">
        <v>44941</v>
      </c>
      <c r="E148" s="5" t="s">
        <v>15</v>
      </c>
      <c r="F148" s="5" t="s">
        <v>36</v>
      </c>
      <c r="G148" s="5" t="s">
        <v>37</v>
      </c>
      <c r="H148" t="s">
        <v>18</v>
      </c>
      <c r="I148" s="4">
        <v>8902</v>
      </c>
      <c r="J148" s="5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13</v>
      </c>
      <c r="C149" s="1" t="s">
        <v>14</v>
      </c>
      <c r="D149" s="2">
        <v>44948</v>
      </c>
      <c r="E149" s="5" t="s">
        <v>15</v>
      </c>
      <c r="F149" s="5" t="s">
        <v>36</v>
      </c>
      <c r="G149" s="5" t="s">
        <v>37</v>
      </c>
      <c r="H149" t="s">
        <v>33</v>
      </c>
      <c r="I149" s="4">
        <v>4600</v>
      </c>
      <c r="J149" s="5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13</v>
      </c>
      <c r="C150" s="1" t="s">
        <v>14</v>
      </c>
      <c r="D150" s="2">
        <v>44955</v>
      </c>
      <c r="E150" s="5" t="s">
        <v>15</v>
      </c>
      <c r="F150" s="5" t="s">
        <v>36</v>
      </c>
      <c r="G150" s="5" t="s">
        <v>37</v>
      </c>
      <c r="H150" t="s">
        <v>30</v>
      </c>
      <c r="I150" s="4">
        <v>3400</v>
      </c>
      <c r="J150" s="5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34</v>
      </c>
      <c r="C151" s="1" t="s">
        <v>20</v>
      </c>
      <c r="D151" s="2">
        <v>44962</v>
      </c>
      <c r="E151" s="5" t="s">
        <v>15</v>
      </c>
      <c r="F151" s="5" t="s">
        <v>36</v>
      </c>
      <c r="G151" s="5" t="s">
        <v>37</v>
      </c>
      <c r="H151" t="s">
        <v>29</v>
      </c>
      <c r="I151" s="4">
        <v>5340</v>
      </c>
      <c r="J151" s="5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13</v>
      </c>
      <c r="C152" s="1" t="s">
        <v>14</v>
      </c>
      <c r="D152" s="2">
        <v>44969</v>
      </c>
      <c r="E152" s="5" t="s">
        <v>15</v>
      </c>
      <c r="F152" s="5" t="s">
        <v>36</v>
      </c>
      <c r="G152" s="5" t="s">
        <v>37</v>
      </c>
      <c r="H152" t="s">
        <v>26</v>
      </c>
      <c r="I152" s="4">
        <v>1700</v>
      </c>
      <c r="J152" s="5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27</v>
      </c>
      <c r="C153" s="1" t="s">
        <v>14</v>
      </c>
      <c r="D153" s="2">
        <v>44976</v>
      </c>
      <c r="E153" s="5" t="s">
        <v>15</v>
      </c>
      <c r="F153" s="5" t="s">
        <v>36</v>
      </c>
      <c r="G153" s="5" t="s">
        <v>37</v>
      </c>
      <c r="H153" t="s">
        <v>32</v>
      </c>
      <c r="I153" s="4">
        <v>3200</v>
      </c>
      <c r="J153" s="5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27</v>
      </c>
      <c r="C154" s="1" t="s">
        <v>20</v>
      </c>
      <c r="D154" s="2">
        <v>44983</v>
      </c>
      <c r="E154" s="5" t="s">
        <v>15</v>
      </c>
      <c r="F154" s="5" t="s">
        <v>36</v>
      </c>
      <c r="G154" s="5" t="s">
        <v>37</v>
      </c>
      <c r="H154" t="s">
        <v>19</v>
      </c>
      <c r="I154" s="4">
        <v>500</v>
      </c>
      <c r="J154" s="5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27</v>
      </c>
      <c r="C155" s="1" t="s">
        <v>20</v>
      </c>
      <c r="D155" s="2">
        <v>44990</v>
      </c>
      <c r="E155" s="5" t="s">
        <v>15</v>
      </c>
      <c r="F155" s="5" t="s">
        <v>36</v>
      </c>
      <c r="G155" s="5" t="s">
        <v>37</v>
      </c>
      <c r="H155" t="s">
        <v>31</v>
      </c>
      <c r="I155" s="4">
        <v>5300</v>
      </c>
      <c r="J155" s="5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13</v>
      </c>
      <c r="C156" s="1" t="s">
        <v>20</v>
      </c>
      <c r="D156" s="2">
        <v>44997</v>
      </c>
      <c r="E156" s="5" t="s">
        <v>15</v>
      </c>
      <c r="F156" s="5" t="s">
        <v>36</v>
      </c>
      <c r="G156" s="5" t="s">
        <v>37</v>
      </c>
      <c r="H156" t="s">
        <v>32</v>
      </c>
      <c r="I156" s="4">
        <v>3200</v>
      </c>
      <c r="J156" s="5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34</v>
      </c>
      <c r="C157" s="1" t="s">
        <v>14</v>
      </c>
      <c r="D157" s="2">
        <v>45004</v>
      </c>
      <c r="E157" s="5" t="s">
        <v>15</v>
      </c>
      <c r="F157" s="5" t="s">
        <v>36</v>
      </c>
      <c r="G157" s="5" t="s">
        <v>37</v>
      </c>
      <c r="H157" t="s">
        <v>19</v>
      </c>
      <c r="I157" s="4">
        <v>500</v>
      </c>
      <c r="J157" s="5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27</v>
      </c>
      <c r="C158" s="1" t="s">
        <v>14</v>
      </c>
      <c r="D158" s="2">
        <v>45011</v>
      </c>
      <c r="E158" s="5" t="s">
        <v>15</v>
      </c>
      <c r="F158" s="5" t="s">
        <v>36</v>
      </c>
      <c r="G158" s="5" t="s">
        <v>37</v>
      </c>
      <c r="H158" t="s">
        <v>32</v>
      </c>
      <c r="I158" s="4">
        <v>3200</v>
      </c>
      <c r="J158" s="5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13</v>
      </c>
      <c r="C159" s="1" t="s">
        <v>20</v>
      </c>
      <c r="D159" s="2">
        <v>45018</v>
      </c>
      <c r="E159" s="5" t="s">
        <v>15</v>
      </c>
      <c r="F159" s="5" t="s">
        <v>36</v>
      </c>
      <c r="G159" s="5" t="s">
        <v>37</v>
      </c>
      <c r="H159" t="s">
        <v>35</v>
      </c>
      <c r="I159" s="4">
        <v>4500</v>
      </c>
      <c r="J159" s="5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27</v>
      </c>
      <c r="C160" s="1" t="s">
        <v>20</v>
      </c>
      <c r="D160" s="2">
        <v>45025</v>
      </c>
      <c r="E160" s="5" t="s">
        <v>15</v>
      </c>
      <c r="F160" s="5" t="s">
        <v>36</v>
      </c>
      <c r="G160" s="5" t="s">
        <v>37</v>
      </c>
      <c r="H160" t="s">
        <v>35</v>
      </c>
      <c r="I160" s="4">
        <v>4500</v>
      </c>
      <c r="J160" s="5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22</v>
      </c>
      <c r="C161" s="1" t="s">
        <v>20</v>
      </c>
      <c r="D161" s="2">
        <v>45032</v>
      </c>
      <c r="E161" s="5" t="s">
        <v>15</v>
      </c>
      <c r="F161" s="5" t="s">
        <v>36</v>
      </c>
      <c r="G161" s="5" t="s">
        <v>37</v>
      </c>
      <c r="H161" t="s">
        <v>35</v>
      </c>
      <c r="I161" s="4">
        <v>4500</v>
      </c>
      <c r="J161" s="5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34</v>
      </c>
      <c r="C162" s="1" t="s">
        <v>20</v>
      </c>
      <c r="D162" s="2">
        <v>45039</v>
      </c>
      <c r="E162" s="5" t="s">
        <v>15</v>
      </c>
      <c r="F162" s="5" t="s">
        <v>36</v>
      </c>
      <c r="G162" s="5" t="s">
        <v>37</v>
      </c>
      <c r="H162" t="s">
        <v>35</v>
      </c>
      <c r="I162" s="4">
        <v>4500</v>
      </c>
      <c r="J162" s="5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22</v>
      </c>
      <c r="C163" s="1" t="s">
        <v>20</v>
      </c>
      <c r="D163" s="2">
        <v>45046</v>
      </c>
      <c r="E163" s="5" t="s">
        <v>15</v>
      </c>
      <c r="F163" s="5" t="s">
        <v>36</v>
      </c>
      <c r="G163" s="5" t="s">
        <v>37</v>
      </c>
      <c r="H163" t="s">
        <v>21</v>
      </c>
      <c r="I163" s="4">
        <v>1200</v>
      </c>
      <c r="J163" s="5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24</v>
      </c>
      <c r="C164" s="1" t="s">
        <v>20</v>
      </c>
      <c r="D164" s="2">
        <v>45053</v>
      </c>
      <c r="E164" s="5" t="s">
        <v>15</v>
      </c>
      <c r="F164" s="5" t="s">
        <v>36</v>
      </c>
      <c r="G164" s="5" t="s">
        <v>37</v>
      </c>
      <c r="H164" t="s">
        <v>30</v>
      </c>
      <c r="I164" s="4">
        <v>3400</v>
      </c>
      <c r="J164" s="5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27</v>
      </c>
      <c r="C165" s="1" t="s">
        <v>14</v>
      </c>
      <c r="D165" s="2">
        <v>45060</v>
      </c>
      <c r="E165" s="5" t="s">
        <v>15</v>
      </c>
      <c r="F165" s="5" t="s">
        <v>36</v>
      </c>
      <c r="G165" s="5" t="s">
        <v>37</v>
      </c>
      <c r="H165" t="s">
        <v>19</v>
      </c>
      <c r="I165" s="4">
        <v>500</v>
      </c>
      <c r="J165" s="5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27</v>
      </c>
      <c r="C166" s="1" t="s">
        <v>20</v>
      </c>
      <c r="D166" s="2">
        <v>45067</v>
      </c>
      <c r="E166" s="5" t="s">
        <v>15</v>
      </c>
      <c r="F166" s="5" t="s">
        <v>36</v>
      </c>
      <c r="G166" s="5" t="s">
        <v>37</v>
      </c>
      <c r="H166" t="s">
        <v>30</v>
      </c>
      <c r="I166" s="4">
        <v>3400</v>
      </c>
      <c r="J166" s="5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13</v>
      </c>
      <c r="C167" s="1" t="s">
        <v>20</v>
      </c>
      <c r="D167" s="2">
        <v>45074</v>
      </c>
      <c r="E167" s="5" t="s">
        <v>15</v>
      </c>
      <c r="F167" s="5" t="s">
        <v>36</v>
      </c>
      <c r="G167" s="5" t="s">
        <v>37</v>
      </c>
      <c r="H167" t="s">
        <v>33</v>
      </c>
      <c r="I167" s="4">
        <v>4600</v>
      </c>
      <c r="J167" s="5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27</v>
      </c>
      <c r="C168" s="1" t="s">
        <v>14</v>
      </c>
      <c r="D168" s="2">
        <v>45081</v>
      </c>
      <c r="E168" s="5" t="s">
        <v>15</v>
      </c>
      <c r="F168" s="5" t="s">
        <v>36</v>
      </c>
      <c r="G168" s="5" t="s">
        <v>37</v>
      </c>
      <c r="H168" t="s">
        <v>19</v>
      </c>
      <c r="I168" s="4">
        <v>500</v>
      </c>
      <c r="J168" s="5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24</v>
      </c>
      <c r="C169" s="1" t="s">
        <v>20</v>
      </c>
      <c r="D169" s="2">
        <v>45088</v>
      </c>
      <c r="E169" s="5" t="s">
        <v>15</v>
      </c>
      <c r="F169" s="5" t="s">
        <v>36</v>
      </c>
      <c r="G169" s="5" t="s">
        <v>37</v>
      </c>
      <c r="H169" t="s">
        <v>23</v>
      </c>
      <c r="I169" s="4">
        <v>5130</v>
      </c>
      <c r="J169" s="5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34</v>
      </c>
      <c r="C170" s="1" t="s">
        <v>14</v>
      </c>
      <c r="D170" s="2">
        <v>45095</v>
      </c>
      <c r="E170" s="5" t="s">
        <v>15</v>
      </c>
      <c r="F170" s="5" t="s">
        <v>36</v>
      </c>
      <c r="G170" s="5" t="s">
        <v>37</v>
      </c>
      <c r="H170" t="s">
        <v>28</v>
      </c>
      <c r="I170" s="4">
        <v>1500</v>
      </c>
      <c r="J170" s="5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13</v>
      </c>
      <c r="C171" s="1" t="s">
        <v>20</v>
      </c>
      <c r="D171" s="2">
        <v>45102</v>
      </c>
      <c r="E171" s="5" t="s">
        <v>15</v>
      </c>
      <c r="F171" s="5" t="s">
        <v>36</v>
      </c>
      <c r="G171" s="5" t="s">
        <v>37</v>
      </c>
      <c r="H171" t="s">
        <v>32</v>
      </c>
      <c r="I171" s="4">
        <v>3200</v>
      </c>
      <c r="J171" s="5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13</v>
      </c>
      <c r="C172" s="1" t="s">
        <v>20</v>
      </c>
      <c r="D172" s="2">
        <v>45109</v>
      </c>
      <c r="E172" s="5" t="s">
        <v>15</v>
      </c>
      <c r="F172" s="5" t="s">
        <v>36</v>
      </c>
      <c r="G172" s="5" t="s">
        <v>37</v>
      </c>
      <c r="H172" t="s">
        <v>29</v>
      </c>
      <c r="I172" s="4">
        <v>5340</v>
      </c>
      <c r="J172" s="5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27</v>
      </c>
      <c r="C173" s="1" t="s">
        <v>14</v>
      </c>
      <c r="D173" s="2">
        <v>45116</v>
      </c>
      <c r="E173" s="5" t="s">
        <v>15</v>
      </c>
      <c r="F173" s="5" t="s">
        <v>36</v>
      </c>
      <c r="G173" s="5" t="s">
        <v>37</v>
      </c>
      <c r="H173" t="s">
        <v>29</v>
      </c>
      <c r="I173" s="4">
        <v>5340</v>
      </c>
      <c r="J173" s="5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13</v>
      </c>
      <c r="C174" s="1" t="s">
        <v>14</v>
      </c>
      <c r="D174" s="2">
        <v>45123</v>
      </c>
      <c r="E174" s="5" t="s">
        <v>15</v>
      </c>
      <c r="F174" s="5" t="s">
        <v>36</v>
      </c>
      <c r="G174" s="5" t="s">
        <v>37</v>
      </c>
      <c r="H174" t="s">
        <v>19</v>
      </c>
      <c r="I174" s="4">
        <v>500</v>
      </c>
      <c r="J174" s="5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13</v>
      </c>
      <c r="C175" s="1" t="s">
        <v>14</v>
      </c>
      <c r="D175" s="2">
        <v>45130</v>
      </c>
      <c r="E175" s="5" t="s">
        <v>15</v>
      </c>
      <c r="F175" s="5" t="s">
        <v>36</v>
      </c>
      <c r="G175" s="5" t="s">
        <v>37</v>
      </c>
      <c r="H175" t="s">
        <v>29</v>
      </c>
      <c r="I175" s="4">
        <v>5340</v>
      </c>
      <c r="J175" s="5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34</v>
      </c>
      <c r="C176" s="1" t="s">
        <v>20</v>
      </c>
      <c r="D176" s="2">
        <v>45137</v>
      </c>
      <c r="E176" s="5" t="s">
        <v>15</v>
      </c>
      <c r="F176" s="5" t="s">
        <v>36</v>
      </c>
      <c r="G176" s="5" t="s">
        <v>37</v>
      </c>
      <c r="H176" t="s">
        <v>21</v>
      </c>
      <c r="I176" s="4">
        <v>1200</v>
      </c>
      <c r="J176" s="5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13</v>
      </c>
      <c r="C177" s="1" t="s">
        <v>14</v>
      </c>
      <c r="D177" s="2">
        <v>45144</v>
      </c>
      <c r="E177" s="5" t="s">
        <v>15</v>
      </c>
      <c r="F177" s="5" t="s">
        <v>36</v>
      </c>
      <c r="G177" s="5" t="s">
        <v>37</v>
      </c>
      <c r="H177" t="s">
        <v>31</v>
      </c>
      <c r="I177" s="4">
        <v>5300</v>
      </c>
      <c r="J177" s="5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22</v>
      </c>
      <c r="C178" s="1" t="s">
        <v>20</v>
      </c>
      <c r="D178" s="2">
        <v>45151</v>
      </c>
      <c r="E178" s="5" t="s">
        <v>15</v>
      </c>
      <c r="F178" s="5" t="s">
        <v>36</v>
      </c>
      <c r="G178" s="5" t="s">
        <v>37</v>
      </c>
      <c r="H178" t="s">
        <v>18</v>
      </c>
      <c r="I178" s="4">
        <v>8902</v>
      </c>
      <c r="J178" s="5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27</v>
      </c>
      <c r="C179" s="1" t="s">
        <v>20</v>
      </c>
      <c r="D179" s="2">
        <v>45158</v>
      </c>
      <c r="E179" s="5" t="s">
        <v>15</v>
      </c>
      <c r="F179" s="5" t="s">
        <v>36</v>
      </c>
      <c r="G179" s="5" t="s">
        <v>37</v>
      </c>
      <c r="H179" t="s">
        <v>18</v>
      </c>
      <c r="I179" s="4">
        <v>8902</v>
      </c>
      <c r="J179" s="5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22</v>
      </c>
      <c r="C180" s="1" t="s">
        <v>20</v>
      </c>
      <c r="D180" s="2">
        <v>45165</v>
      </c>
      <c r="E180" s="5" t="s">
        <v>15</v>
      </c>
      <c r="F180" s="5" t="s">
        <v>36</v>
      </c>
      <c r="G180" s="5" t="s">
        <v>37</v>
      </c>
      <c r="H180" t="s">
        <v>35</v>
      </c>
      <c r="I180" s="4">
        <v>4500</v>
      </c>
      <c r="J180" s="5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13</v>
      </c>
      <c r="C181" s="1" t="s">
        <v>14</v>
      </c>
      <c r="D181" s="2">
        <v>44562</v>
      </c>
      <c r="E181" s="5" t="s">
        <v>15</v>
      </c>
      <c r="F181" s="5" t="s">
        <v>38</v>
      </c>
      <c r="G181" s="5" t="s">
        <v>39</v>
      </c>
      <c r="H181" t="s">
        <v>18</v>
      </c>
      <c r="I181" s="4">
        <v>8902</v>
      </c>
      <c r="J181" s="5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13</v>
      </c>
      <c r="C182" s="1" t="s">
        <v>14</v>
      </c>
      <c r="D182" s="2">
        <v>44577</v>
      </c>
      <c r="E182" s="5" t="s">
        <v>15</v>
      </c>
      <c r="F182" s="5" t="s">
        <v>38</v>
      </c>
      <c r="G182" s="5" t="s">
        <v>39</v>
      </c>
      <c r="H182" t="s">
        <v>19</v>
      </c>
      <c r="I182" s="4">
        <v>500</v>
      </c>
      <c r="J182" s="5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13</v>
      </c>
      <c r="C183" s="1" t="s">
        <v>20</v>
      </c>
      <c r="D183" s="2">
        <v>44584</v>
      </c>
      <c r="E183" s="5" t="s">
        <v>15</v>
      </c>
      <c r="F183" s="5" t="s">
        <v>38</v>
      </c>
      <c r="G183" s="5" t="s">
        <v>39</v>
      </c>
      <c r="H183" t="s">
        <v>21</v>
      </c>
      <c r="I183" s="4">
        <v>1200</v>
      </c>
      <c r="J183" s="5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13</v>
      </c>
      <c r="C184" s="1" t="s">
        <v>20</v>
      </c>
      <c r="D184" s="2">
        <v>44591</v>
      </c>
      <c r="E184" s="5" t="s">
        <v>15</v>
      </c>
      <c r="F184" s="5" t="s">
        <v>38</v>
      </c>
      <c r="G184" s="5" t="s">
        <v>39</v>
      </c>
      <c r="H184" t="s">
        <v>19</v>
      </c>
      <c r="I184" s="4">
        <v>500</v>
      </c>
      <c r="J184" s="5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22</v>
      </c>
      <c r="C185" s="1" t="s">
        <v>20</v>
      </c>
      <c r="D185" s="2">
        <v>44598</v>
      </c>
      <c r="E185" s="5" t="s">
        <v>15</v>
      </c>
      <c r="F185" s="5" t="s">
        <v>38</v>
      </c>
      <c r="G185" s="5" t="s">
        <v>39</v>
      </c>
      <c r="H185" t="s">
        <v>18</v>
      </c>
      <c r="I185" s="4">
        <v>8902</v>
      </c>
      <c r="J185" s="5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13</v>
      </c>
      <c r="C186" s="1" t="s">
        <v>14</v>
      </c>
      <c r="D186" s="2">
        <v>44605</v>
      </c>
      <c r="E186" s="5" t="s">
        <v>15</v>
      </c>
      <c r="F186" s="5" t="s">
        <v>38</v>
      </c>
      <c r="G186" s="5" t="s">
        <v>39</v>
      </c>
      <c r="H186" t="s">
        <v>23</v>
      </c>
      <c r="I186" s="4">
        <v>5130</v>
      </c>
      <c r="J186" s="5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13</v>
      </c>
      <c r="C187" s="1" t="s">
        <v>20</v>
      </c>
      <c r="D187" s="2">
        <v>44612</v>
      </c>
      <c r="E187" s="5" t="s">
        <v>15</v>
      </c>
      <c r="F187" s="5" t="s">
        <v>38</v>
      </c>
      <c r="G187" s="5" t="s">
        <v>39</v>
      </c>
      <c r="H187" t="s">
        <v>18</v>
      </c>
      <c r="I187" s="4">
        <v>8902</v>
      </c>
      <c r="J187" s="5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24</v>
      </c>
      <c r="C188" s="1" t="s">
        <v>20</v>
      </c>
      <c r="D188" s="2">
        <v>44619</v>
      </c>
      <c r="E188" s="5" t="s">
        <v>15</v>
      </c>
      <c r="F188" s="5" t="s">
        <v>38</v>
      </c>
      <c r="G188" s="5" t="s">
        <v>39</v>
      </c>
      <c r="H188" t="s">
        <v>25</v>
      </c>
      <c r="I188" s="4">
        <v>300</v>
      </c>
      <c r="J188" s="5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22</v>
      </c>
      <c r="C189" s="1" t="s">
        <v>14</v>
      </c>
      <c r="D189" s="2">
        <v>44626</v>
      </c>
      <c r="E189" s="5" t="s">
        <v>15</v>
      </c>
      <c r="F189" s="5" t="s">
        <v>38</v>
      </c>
      <c r="G189" s="5" t="s">
        <v>39</v>
      </c>
      <c r="H189" t="s">
        <v>26</v>
      </c>
      <c r="I189" s="4">
        <v>1700</v>
      </c>
      <c r="J189" s="5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27</v>
      </c>
      <c r="C190" s="1" t="s">
        <v>14</v>
      </c>
      <c r="D190" s="2">
        <v>44633</v>
      </c>
      <c r="E190" s="5" t="s">
        <v>15</v>
      </c>
      <c r="F190" s="5" t="s">
        <v>38</v>
      </c>
      <c r="G190" s="5" t="s">
        <v>39</v>
      </c>
      <c r="H190" t="s">
        <v>28</v>
      </c>
      <c r="I190" s="4">
        <v>1500</v>
      </c>
      <c r="J190" s="5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22</v>
      </c>
      <c r="C191" s="1" t="s">
        <v>20</v>
      </c>
      <c r="D191" s="2">
        <v>44640</v>
      </c>
      <c r="E191" s="5" t="s">
        <v>15</v>
      </c>
      <c r="F191" s="5" t="s">
        <v>38</v>
      </c>
      <c r="G191" s="5" t="s">
        <v>39</v>
      </c>
      <c r="H191" t="s">
        <v>29</v>
      </c>
      <c r="I191" s="4">
        <v>5340</v>
      </c>
      <c r="J191" s="5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13</v>
      </c>
      <c r="C192" s="1" t="s">
        <v>20</v>
      </c>
      <c r="D192" s="2">
        <v>44647</v>
      </c>
      <c r="E192" s="5" t="s">
        <v>15</v>
      </c>
      <c r="F192" s="5" t="s">
        <v>38</v>
      </c>
      <c r="G192" s="5" t="s">
        <v>39</v>
      </c>
      <c r="H192" t="s">
        <v>18</v>
      </c>
      <c r="I192" s="4">
        <v>8902</v>
      </c>
      <c r="J192" s="5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13</v>
      </c>
      <c r="C193" s="1" t="s">
        <v>20</v>
      </c>
      <c r="D193" s="2">
        <v>44654</v>
      </c>
      <c r="E193" s="5" t="s">
        <v>15</v>
      </c>
      <c r="F193" s="5" t="s">
        <v>38</v>
      </c>
      <c r="G193" s="5" t="s">
        <v>39</v>
      </c>
      <c r="H193" t="s">
        <v>23</v>
      </c>
      <c r="I193" s="4">
        <v>5130</v>
      </c>
      <c r="J193" s="5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27</v>
      </c>
      <c r="C194" s="1" t="s">
        <v>20</v>
      </c>
      <c r="D194" s="2">
        <v>44661</v>
      </c>
      <c r="E194" s="5" t="s">
        <v>15</v>
      </c>
      <c r="F194" s="5" t="s">
        <v>38</v>
      </c>
      <c r="G194" s="5" t="s">
        <v>39</v>
      </c>
      <c r="H194" t="s">
        <v>18</v>
      </c>
      <c r="I194" s="4">
        <v>8902</v>
      </c>
      <c r="J194" s="5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22</v>
      </c>
      <c r="C195" s="1" t="s">
        <v>14</v>
      </c>
      <c r="D195" s="2">
        <v>44668</v>
      </c>
      <c r="E195" s="5" t="s">
        <v>15</v>
      </c>
      <c r="F195" s="5" t="s">
        <v>38</v>
      </c>
      <c r="G195" s="5" t="s">
        <v>39</v>
      </c>
      <c r="H195" t="s">
        <v>30</v>
      </c>
      <c r="I195" s="4">
        <v>3400</v>
      </c>
      <c r="J195" s="5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22</v>
      </c>
      <c r="C196" s="1" t="s">
        <v>20</v>
      </c>
      <c r="D196" s="2">
        <v>44675</v>
      </c>
      <c r="E196" s="5" t="s">
        <v>15</v>
      </c>
      <c r="F196" s="5" t="s">
        <v>38</v>
      </c>
      <c r="G196" s="5" t="s">
        <v>39</v>
      </c>
      <c r="H196" t="s">
        <v>31</v>
      </c>
      <c r="I196" s="4">
        <v>5300</v>
      </c>
      <c r="J196" s="5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13</v>
      </c>
      <c r="C197" s="1" t="s">
        <v>14</v>
      </c>
      <c r="D197" s="2">
        <v>44682</v>
      </c>
      <c r="E197" s="5" t="s">
        <v>15</v>
      </c>
      <c r="F197" s="5" t="s">
        <v>38</v>
      </c>
      <c r="G197" s="5" t="s">
        <v>39</v>
      </c>
      <c r="H197" t="s">
        <v>18</v>
      </c>
      <c r="I197" s="4">
        <v>8902</v>
      </c>
      <c r="J197" s="5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13</v>
      </c>
      <c r="C198" s="1" t="s">
        <v>20</v>
      </c>
      <c r="D198" s="2">
        <v>44689</v>
      </c>
      <c r="E198" s="5" t="s">
        <v>15</v>
      </c>
      <c r="F198" s="5" t="s">
        <v>38</v>
      </c>
      <c r="G198" s="5" t="s">
        <v>39</v>
      </c>
      <c r="H198" t="s">
        <v>23</v>
      </c>
      <c r="I198" s="4">
        <v>5130</v>
      </c>
      <c r="J198" s="5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24</v>
      </c>
      <c r="C199" s="1" t="s">
        <v>14</v>
      </c>
      <c r="D199" s="2">
        <v>44696</v>
      </c>
      <c r="E199" s="5" t="s">
        <v>15</v>
      </c>
      <c r="F199" s="5" t="s">
        <v>38</v>
      </c>
      <c r="G199" s="5" t="s">
        <v>39</v>
      </c>
      <c r="H199" t="s">
        <v>25</v>
      </c>
      <c r="I199" s="4">
        <v>300</v>
      </c>
      <c r="J199" s="5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27</v>
      </c>
      <c r="C200" s="1" t="s">
        <v>20</v>
      </c>
      <c r="D200" s="2">
        <v>44703</v>
      </c>
      <c r="E200" s="5" t="s">
        <v>15</v>
      </c>
      <c r="F200" s="5" t="s">
        <v>38</v>
      </c>
      <c r="G200" s="5" t="s">
        <v>39</v>
      </c>
      <c r="H200" t="s">
        <v>32</v>
      </c>
      <c r="I200" s="4">
        <v>3200</v>
      </c>
      <c r="J200" s="5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13</v>
      </c>
      <c r="C201" s="1" t="s">
        <v>20</v>
      </c>
      <c r="D201" s="2">
        <v>44710</v>
      </c>
      <c r="E201" s="5" t="s">
        <v>15</v>
      </c>
      <c r="F201" s="5" t="s">
        <v>38</v>
      </c>
      <c r="G201" s="5" t="s">
        <v>39</v>
      </c>
      <c r="H201" t="s">
        <v>18</v>
      </c>
      <c r="I201" s="4">
        <v>8902</v>
      </c>
      <c r="J201" s="5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22</v>
      </c>
      <c r="C202" s="1" t="s">
        <v>20</v>
      </c>
      <c r="D202" s="2">
        <v>44717</v>
      </c>
      <c r="E202" s="5" t="s">
        <v>15</v>
      </c>
      <c r="F202" s="5" t="s">
        <v>38</v>
      </c>
      <c r="G202" s="5" t="s">
        <v>39</v>
      </c>
      <c r="H202" t="s">
        <v>25</v>
      </c>
      <c r="I202" s="4">
        <v>300</v>
      </c>
      <c r="J202" s="5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24</v>
      </c>
      <c r="C203" s="1" t="s">
        <v>14</v>
      </c>
      <c r="D203" s="2">
        <v>44724</v>
      </c>
      <c r="E203" s="5" t="s">
        <v>15</v>
      </c>
      <c r="F203" s="5" t="s">
        <v>38</v>
      </c>
      <c r="G203" s="5" t="s">
        <v>39</v>
      </c>
      <c r="H203" t="s">
        <v>32</v>
      </c>
      <c r="I203" s="4">
        <v>3200</v>
      </c>
      <c r="J203" s="5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13</v>
      </c>
      <c r="C204" s="1" t="s">
        <v>20</v>
      </c>
      <c r="D204" s="2">
        <v>44731</v>
      </c>
      <c r="E204" s="5" t="s">
        <v>15</v>
      </c>
      <c r="F204" s="5" t="s">
        <v>38</v>
      </c>
      <c r="G204" s="5" t="s">
        <v>39</v>
      </c>
      <c r="H204" t="s">
        <v>33</v>
      </c>
      <c r="I204" s="4">
        <v>4600</v>
      </c>
      <c r="J204" s="5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24</v>
      </c>
      <c r="C205" s="1" t="s">
        <v>14</v>
      </c>
      <c r="D205" s="2">
        <v>44738</v>
      </c>
      <c r="E205" s="5" t="s">
        <v>15</v>
      </c>
      <c r="F205" s="5" t="s">
        <v>38</v>
      </c>
      <c r="G205" s="5" t="s">
        <v>39</v>
      </c>
      <c r="H205" t="s">
        <v>21</v>
      </c>
      <c r="I205" s="4">
        <v>1200</v>
      </c>
      <c r="J205" s="5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27</v>
      </c>
      <c r="C206" s="1" t="s">
        <v>14</v>
      </c>
      <c r="D206" s="2">
        <v>44745</v>
      </c>
      <c r="E206" s="5" t="s">
        <v>15</v>
      </c>
      <c r="F206" s="5" t="s">
        <v>38</v>
      </c>
      <c r="G206" s="5" t="s">
        <v>39</v>
      </c>
      <c r="H206" t="s">
        <v>33</v>
      </c>
      <c r="I206" s="4">
        <v>4600</v>
      </c>
      <c r="J206" s="5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34</v>
      </c>
      <c r="C207" s="1" t="s">
        <v>20</v>
      </c>
      <c r="D207" s="2">
        <v>44752</v>
      </c>
      <c r="E207" s="5" t="s">
        <v>15</v>
      </c>
      <c r="F207" s="5" t="s">
        <v>38</v>
      </c>
      <c r="G207" s="5" t="s">
        <v>39</v>
      </c>
      <c r="H207" t="s">
        <v>29</v>
      </c>
      <c r="I207" s="4">
        <v>5340</v>
      </c>
      <c r="J207" s="5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13</v>
      </c>
      <c r="C208" s="1" t="s">
        <v>20</v>
      </c>
      <c r="D208" s="2">
        <v>44759</v>
      </c>
      <c r="E208" s="5" t="s">
        <v>15</v>
      </c>
      <c r="F208" s="5" t="s">
        <v>38</v>
      </c>
      <c r="G208" s="5" t="s">
        <v>39</v>
      </c>
      <c r="H208" t="s">
        <v>31</v>
      </c>
      <c r="I208" s="4">
        <v>5300</v>
      </c>
      <c r="J208" s="5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13</v>
      </c>
      <c r="C209" s="1" t="s">
        <v>20</v>
      </c>
      <c r="D209" s="2">
        <v>44766</v>
      </c>
      <c r="E209" s="5" t="s">
        <v>15</v>
      </c>
      <c r="F209" s="5" t="s">
        <v>38</v>
      </c>
      <c r="G209" s="5" t="s">
        <v>39</v>
      </c>
      <c r="H209" t="s">
        <v>28</v>
      </c>
      <c r="I209" s="4">
        <v>1500</v>
      </c>
      <c r="J209" s="5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22</v>
      </c>
      <c r="C210" s="1" t="s">
        <v>20</v>
      </c>
      <c r="D210" s="2">
        <v>44766</v>
      </c>
      <c r="E210" s="5" t="s">
        <v>15</v>
      </c>
      <c r="F210" s="5" t="s">
        <v>38</v>
      </c>
      <c r="G210" s="5" t="s">
        <v>39</v>
      </c>
      <c r="H210" t="s">
        <v>32</v>
      </c>
      <c r="I210" s="4">
        <v>3200</v>
      </c>
      <c r="J210" s="5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13</v>
      </c>
      <c r="C211" s="1" t="s">
        <v>14</v>
      </c>
      <c r="D211" s="2">
        <v>44773</v>
      </c>
      <c r="E211" s="5" t="s">
        <v>15</v>
      </c>
      <c r="F211" s="5" t="s">
        <v>38</v>
      </c>
      <c r="G211" s="5" t="s">
        <v>39</v>
      </c>
      <c r="H211" t="s">
        <v>28</v>
      </c>
      <c r="I211" s="4">
        <v>1500</v>
      </c>
      <c r="J211" s="5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24</v>
      </c>
      <c r="C212" s="1" t="s">
        <v>14</v>
      </c>
      <c r="D212" s="2">
        <v>44780</v>
      </c>
      <c r="E212" s="5" t="s">
        <v>15</v>
      </c>
      <c r="F212" s="5" t="s">
        <v>38</v>
      </c>
      <c r="G212" s="5" t="s">
        <v>39</v>
      </c>
      <c r="H212" t="s">
        <v>19</v>
      </c>
      <c r="I212" s="4">
        <v>500</v>
      </c>
      <c r="J212" s="5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13</v>
      </c>
      <c r="C213" s="1" t="s">
        <v>20</v>
      </c>
      <c r="D213" s="2">
        <v>44787</v>
      </c>
      <c r="E213" s="5" t="s">
        <v>15</v>
      </c>
      <c r="F213" s="5" t="s">
        <v>38</v>
      </c>
      <c r="G213" s="5" t="s">
        <v>39</v>
      </c>
      <c r="H213" t="s">
        <v>25</v>
      </c>
      <c r="I213" s="4">
        <v>300</v>
      </c>
      <c r="J213" s="5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27</v>
      </c>
      <c r="C214" s="1" t="s">
        <v>14</v>
      </c>
      <c r="D214" s="2">
        <v>44794</v>
      </c>
      <c r="E214" s="5" t="s">
        <v>15</v>
      </c>
      <c r="F214" s="5" t="s">
        <v>38</v>
      </c>
      <c r="G214" s="5" t="s">
        <v>39</v>
      </c>
      <c r="H214" t="s">
        <v>26</v>
      </c>
      <c r="I214" s="4">
        <v>1700</v>
      </c>
      <c r="J214" s="5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13</v>
      </c>
      <c r="C215" s="1" t="s">
        <v>20</v>
      </c>
      <c r="D215" s="2">
        <v>44801</v>
      </c>
      <c r="E215" s="5" t="s">
        <v>15</v>
      </c>
      <c r="F215" s="5" t="s">
        <v>38</v>
      </c>
      <c r="G215" s="5" t="s">
        <v>39</v>
      </c>
      <c r="H215" t="s">
        <v>30</v>
      </c>
      <c r="I215" s="4">
        <v>3400</v>
      </c>
      <c r="J215" s="5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13</v>
      </c>
      <c r="C216" s="1" t="s">
        <v>20</v>
      </c>
      <c r="D216" s="2">
        <v>44808</v>
      </c>
      <c r="E216" s="5" t="s">
        <v>15</v>
      </c>
      <c r="F216" s="5" t="s">
        <v>38</v>
      </c>
      <c r="G216" s="5" t="s">
        <v>39</v>
      </c>
      <c r="H216" t="s">
        <v>25</v>
      </c>
      <c r="I216" s="4">
        <v>300</v>
      </c>
      <c r="J216" s="5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13</v>
      </c>
      <c r="C217" s="1" t="s">
        <v>20</v>
      </c>
      <c r="D217" s="2">
        <v>44815</v>
      </c>
      <c r="E217" s="5" t="s">
        <v>15</v>
      </c>
      <c r="F217" s="5" t="s">
        <v>38</v>
      </c>
      <c r="G217" s="5" t="s">
        <v>39</v>
      </c>
      <c r="H217" t="s">
        <v>19</v>
      </c>
      <c r="I217" s="4">
        <v>500</v>
      </c>
      <c r="J217" s="5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27</v>
      </c>
      <c r="C218" s="1" t="s">
        <v>20</v>
      </c>
      <c r="D218" s="2">
        <v>44822</v>
      </c>
      <c r="E218" s="5" t="s">
        <v>15</v>
      </c>
      <c r="F218" s="5" t="s">
        <v>38</v>
      </c>
      <c r="G218" s="5" t="s">
        <v>39</v>
      </c>
      <c r="H218" t="s">
        <v>32</v>
      </c>
      <c r="I218" s="4">
        <v>3200</v>
      </c>
      <c r="J218" s="5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13</v>
      </c>
      <c r="C219" s="1" t="s">
        <v>20</v>
      </c>
      <c r="D219" s="2">
        <v>44829</v>
      </c>
      <c r="E219" s="5" t="s">
        <v>15</v>
      </c>
      <c r="F219" s="5" t="s">
        <v>38</v>
      </c>
      <c r="G219" s="5" t="s">
        <v>39</v>
      </c>
      <c r="H219" t="s">
        <v>19</v>
      </c>
      <c r="I219" s="4">
        <v>500</v>
      </c>
      <c r="J219" s="5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27</v>
      </c>
      <c r="C220" s="1" t="s">
        <v>20</v>
      </c>
      <c r="D220" s="2">
        <v>44836</v>
      </c>
      <c r="E220" s="5" t="s">
        <v>15</v>
      </c>
      <c r="F220" s="5" t="s">
        <v>38</v>
      </c>
      <c r="G220" s="5" t="s">
        <v>39</v>
      </c>
      <c r="H220" t="s">
        <v>26</v>
      </c>
      <c r="I220" s="4">
        <v>1700</v>
      </c>
      <c r="J220" s="5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13</v>
      </c>
      <c r="C221" s="1" t="s">
        <v>20</v>
      </c>
      <c r="D221" s="2">
        <v>44843</v>
      </c>
      <c r="E221" s="5" t="s">
        <v>15</v>
      </c>
      <c r="F221" s="5" t="s">
        <v>38</v>
      </c>
      <c r="G221" s="5" t="s">
        <v>39</v>
      </c>
      <c r="H221" t="s">
        <v>18</v>
      </c>
      <c r="I221" s="4">
        <v>8902</v>
      </c>
      <c r="J221" s="5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22</v>
      </c>
      <c r="C222" s="1" t="s">
        <v>20</v>
      </c>
      <c r="D222" s="2">
        <v>44850</v>
      </c>
      <c r="E222" s="5" t="s">
        <v>15</v>
      </c>
      <c r="F222" s="5" t="s">
        <v>38</v>
      </c>
      <c r="G222" s="5" t="s">
        <v>39</v>
      </c>
      <c r="H222" t="s">
        <v>29</v>
      </c>
      <c r="I222" s="4">
        <v>5340</v>
      </c>
      <c r="J222" s="5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13</v>
      </c>
      <c r="C223" s="1" t="s">
        <v>20</v>
      </c>
      <c r="D223" s="2">
        <v>44857</v>
      </c>
      <c r="E223" s="5" t="s">
        <v>15</v>
      </c>
      <c r="F223" s="5" t="s">
        <v>38</v>
      </c>
      <c r="G223" s="5" t="s">
        <v>39</v>
      </c>
      <c r="H223" t="s">
        <v>18</v>
      </c>
      <c r="I223" s="4">
        <v>8902</v>
      </c>
      <c r="J223" s="5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27</v>
      </c>
      <c r="C224" s="1" t="s">
        <v>14</v>
      </c>
      <c r="D224" s="2">
        <v>44864</v>
      </c>
      <c r="E224" s="5" t="s">
        <v>15</v>
      </c>
      <c r="F224" s="5" t="s">
        <v>38</v>
      </c>
      <c r="G224" s="5" t="s">
        <v>39</v>
      </c>
      <c r="H224" t="s">
        <v>19</v>
      </c>
      <c r="I224" s="4">
        <v>500</v>
      </c>
      <c r="J224" s="5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34</v>
      </c>
      <c r="C225" s="1" t="s">
        <v>20</v>
      </c>
      <c r="D225" s="2">
        <v>44871</v>
      </c>
      <c r="E225" s="5" t="s">
        <v>15</v>
      </c>
      <c r="F225" s="5" t="s">
        <v>38</v>
      </c>
      <c r="G225" s="5" t="s">
        <v>39</v>
      </c>
      <c r="H225" t="s">
        <v>21</v>
      </c>
      <c r="I225" s="4">
        <v>1200</v>
      </c>
      <c r="J225" s="5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24</v>
      </c>
      <c r="C226" s="1" t="s">
        <v>14</v>
      </c>
      <c r="D226" s="2">
        <v>44878</v>
      </c>
      <c r="E226" s="5" t="s">
        <v>15</v>
      </c>
      <c r="F226" s="5" t="s">
        <v>38</v>
      </c>
      <c r="G226" s="5" t="s">
        <v>39</v>
      </c>
      <c r="H226" t="s">
        <v>35</v>
      </c>
      <c r="I226" s="4">
        <v>4500</v>
      </c>
      <c r="J226" s="5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13</v>
      </c>
      <c r="C227" s="1" t="s">
        <v>20</v>
      </c>
      <c r="D227" s="2">
        <v>44885</v>
      </c>
      <c r="E227" s="5" t="s">
        <v>15</v>
      </c>
      <c r="F227" s="5" t="s">
        <v>38</v>
      </c>
      <c r="G227" s="5" t="s">
        <v>39</v>
      </c>
      <c r="H227" t="s">
        <v>18</v>
      </c>
      <c r="I227" s="4">
        <v>8902</v>
      </c>
      <c r="J227" s="5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34</v>
      </c>
      <c r="C228" s="1" t="s">
        <v>20</v>
      </c>
      <c r="D228" s="2">
        <v>44892</v>
      </c>
      <c r="E228" s="5" t="s">
        <v>15</v>
      </c>
      <c r="F228" s="5" t="s">
        <v>38</v>
      </c>
      <c r="G228" s="5" t="s">
        <v>39</v>
      </c>
      <c r="H228" t="s">
        <v>31</v>
      </c>
      <c r="I228" s="4">
        <v>5300</v>
      </c>
      <c r="J228" s="5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24</v>
      </c>
      <c r="C229" s="1" t="s">
        <v>20</v>
      </c>
      <c r="D229" s="2">
        <v>44899</v>
      </c>
      <c r="E229" s="5" t="s">
        <v>15</v>
      </c>
      <c r="F229" s="5" t="s">
        <v>38</v>
      </c>
      <c r="G229" s="5" t="s">
        <v>39</v>
      </c>
      <c r="H229" t="s">
        <v>31</v>
      </c>
      <c r="I229" s="4">
        <v>5300</v>
      </c>
      <c r="J229" s="5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13</v>
      </c>
      <c r="C230" s="1" t="s">
        <v>20</v>
      </c>
      <c r="D230" s="2">
        <v>44906</v>
      </c>
      <c r="E230" s="5" t="s">
        <v>15</v>
      </c>
      <c r="F230" s="5" t="s">
        <v>38</v>
      </c>
      <c r="G230" s="5" t="s">
        <v>39</v>
      </c>
      <c r="H230" t="s">
        <v>33</v>
      </c>
      <c r="I230" s="4">
        <v>4600</v>
      </c>
      <c r="J230" s="5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22</v>
      </c>
      <c r="C231" s="1" t="s">
        <v>14</v>
      </c>
      <c r="D231" s="2">
        <v>44913</v>
      </c>
      <c r="E231" s="5" t="s">
        <v>15</v>
      </c>
      <c r="F231" s="5" t="s">
        <v>38</v>
      </c>
      <c r="G231" s="5" t="s">
        <v>39</v>
      </c>
      <c r="H231" t="s">
        <v>32</v>
      </c>
      <c r="I231" s="4">
        <v>3200</v>
      </c>
      <c r="J231" s="5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13</v>
      </c>
      <c r="C232" s="1" t="s">
        <v>14</v>
      </c>
      <c r="D232" s="2">
        <v>44920</v>
      </c>
      <c r="E232" s="5" t="s">
        <v>15</v>
      </c>
      <c r="F232" s="5" t="s">
        <v>38</v>
      </c>
      <c r="G232" s="5" t="s">
        <v>39</v>
      </c>
      <c r="H232" t="s">
        <v>23</v>
      </c>
      <c r="I232" s="4">
        <v>5130</v>
      </c>
      <c r="J232" s="5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22</v>
      </c>
      <c r="C233" s="1" t="s">
        <v>20</v>
      </c>
      <c r="D233" s="2">
        <v>44927</v>
      </c>
      <c r="E233" s="5" t="s">
        <v>15</v>
      </c>
      <c r="F233" s="5" t="s">
        <v>38</v>
      </c>
      <c r="G233" s="5" t="s">
        <v>39</v>
      </c>
      <c r="H233" t="s">
        <v>35</v>
      </c>
      <c r="I233" s="4">
        <v>4500</v>
      </c>
      <c r="J233" s="5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34</v>
      </c>
      <c r="C234" s="1" t="s">
        <v>20</v>
      </c>
      <c r="D234" s="2">
        <v>44934</v>
      </c>
      <c r="E234" s="5" t="s">
        <v>15</v>
      </c>
      <c r="F234" s="5" t="s">
        <v>38</v>
      </c>
      <c r="G234" s="5" t="s">
        <v>39</v>
      </c>
      <c r="H234" t="s">
        <v>25</v>
      </c>
      <c r="I234" s="4">
        <v>300</v>
      </c>
      <c r="J234" s="5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13</v>
      </c>
      <c r="C235" s="1" t="s">
        <v>14</v>
      </c>
      <c r="D235" s="2">
        <v>44941</v>
      </c>
      <c r="E235" s="5" t="s">
        <v>15</v>
      </c>
      <c r="F235" s="5" t="s">
        <v>38</v>
      </c>
      <c r="G235" s="5" t="s">
        <v>39</v>
      </c>
      <c r="H235" t="s">
        <v>18</v>
      </c>
      <c r="I235" s="4">
        <v>8902</v>
      </c>
      <c r="J235" s="5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13</v>
      </c>
      <c r="C236" s="1" t="s">
        <v>14</v>
      </c>
      <c r="D236" s="2">
        <v>44948</v>
      </c>
      <c r="E236" s="5" t="s">
        <v>15</v>
      </c>
      <c r="F236" s="5" t="s">
        <v>38</v>
      </c>
      <c r="G236" s="5" t="s">
        <v>39</v>
      </c>
      <c r="H236" t="s">
        <v>33</v>
      </c>
      <c r="I236" s="4">
        <v>4600</v>
      </c>
      <c r="J236" s="5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13</v>
      </c>
      <c r="C237" s="1" t="s">
        <v>14</v>
      </c>
      <c r="D237" s="2">
        <v>44955</v>
      </c>
      <c r="E237" s="5" t="s">
        <v>15</v>
      </c>
      <c r="F237" s="5" t="s">
        <v>38</v>
      </c>
      <c r="G237" s="5" t="s">
        <v>39</v>
      </c>
      <c r="H237" t="s">
        <v>30</v>
      </c>
      <c r="I237" s="4">
        <v>3400</v>
      </c>
      <c r="J237" s="5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34</v>
      </c>
      <c r="C238" s="1" t="s">
        <v>20</v>
      </c>
      <c r="D238" s="2">
        <v>44962</v>
      </c>
      <c r="E238" s="5" t="s">
        <v>15</v>
      </c>
      <c r="F238" s="5" t="s">
        <v>38</v>
      </c>
      <c r="G238" s="5" t="s">
        <v>39</v>
      </c>
      <c r="H238" t="s">
        <v>29</v>
      </c>
      <c r="I238" s="4">
        <v>5340</v>
      </c>
      <c r="J238" s="5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13</v>
      </c>
      <c r="C239" s="1" t="s">
        <v>14</v>
      </c>
      <c r="D239" s="2">
        <v>44969</v>
      </c>
      <c r="E239" s="5" t="s">
        <v>15</v>
      </c>
      <c r="F239" s="5" t="s">
        <v>38</v>
      </c>
      <c r="G239" s="5" t="s">
        <v>39</v>
      </c>
      <c r="H239" t="s">
        <v>26</v>
      </c>
      <c r="I239" s="4">
        <v>1700</v>
      </c>
      <c r="J239" s="5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27</v>
      </c>
      <c r="C240" s="1" t="s">
        <v>14</v>
      </c>
      <c r="D240" s="2">
        <v>44976</v>
      </c>
      <c r="E240" s="5" t="s">
        <v>15</v>
      </c>
      <c r="F240" s="5" t="s">
        <v>38</v>
      </c>
      <c r="G240" s="5" t="s">
        <v>39</v>
      </c>
      <c r="H240" t="s">
        <v>32</v>
      </c>
      <c r="I240" s="4">
        <v>3200</v>
      </c>
      <c r="J240" s="5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27</v>
      </c>
      <c r="C241" s="1" t="s">
        <v>20</v>
      </c>
      <c r="D241" s="2">
        <v>44983</v>
      </c>
      <c r="E241" s="5" t="s">
        <v>15</v>
      </c>
      <c r="F241" s="5" t="s">
        <v>38</v>
      </c>
      <c r="G241" s="5" t="s">
        <v>39</v>
      </c>
      <c r="H241" t="s">
        <v>19</v>
      </c>
      <c r="I241" s="4">
        <v>500</v>
      </c>
      <c r="J241" s="5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27</v>
      </c>
      <c r="C242" s="1" t="s">
        <v>20</v>
      </c>
      <c r="D242" s="2">
        <v>44990</v>
      </c>
      <c r="E242" s="5" t="s">
        <v>15</v>
      </c>
      <c r="F242" s="5" t="s">
        <v>38</v>
      </c>
      <c r="G242" s="5" t="s">
        <v>39</v>
      </c>
      <c r="H242" t="s">
        <v>31</v>
      </c>
      <c r="I242" s="4">
        <v>5300</v>
      </c>
      <c r="J242" s="5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13</v>
      </c>
      <c r="C243" s="1" t="s">
        <v>20</v>
      </c>
      <c r="D243" s="2">
        <v>44997</v>
      </c>
      <c r="E243" s="5" t="s">
        <v>15</v>
      </c>
      <c r="F243" s="5" t="s">
        <v>38</v>
      </c>
      <c r="G243" s="5" t="s">
        <v>39</v>
      </c>
      <c r="H243" t="s">
        <v>32</v>
      </c>
      <c r="I243" s="4">
        <v>3200</v>
      </c>
      <c r="J243" s="5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34</v>
      </c>
      <c r="C244" s="1" t="s">
        <v>14</v>
      </c>
      <c r="D244" s="2">
        <v>45004</v>
      </c>
      <c r="E244" s="5" t="s">
        <v>15</v>
      </c>
      <c r="F244" s="5" t="s">
        <v>38</v>
      </c>
      <c r="G244" s="5" t="s">
        <v>39</v>
      </c>
      <c r="H244" t="s">
        <v>19</v>
      </c>
      <c r="I244" s="4">
        <v>500</v>
      </c>
      <c r="J244" s="5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27</v>
      </c>
      <c r="C245" s="1" t="s">
        <v>14</v>
      </c>
      <c r="D245" s="2">
        <v>45011</v>
      </c>
      <c r="E245" s="5" t="s">
        <v>15</v>
      </c>
      <c r="F245" s="5" t="s">
        <v>38</v>
      </c>
      <c r="G245" s="5" t="s">
        <v>39</v>
      </c>
      <c r="H245" t="s">
        <v>32</v>
      </c>
      <c r="I245" s="4">
        <v>3200</v>
      </c>
      <c r="J245" s="5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13</v>
      </c>
      <c r="C246" s="1" t="s">
        <v>20</v>
      </c>
      <c r="D246" s="2">
        <v>45018</v>
      </c>
      <c r="E246" s="5" t="s">
        <v>15</v>
      </c>
      <c r="F246" s="5" t="s">
        <v>38</v>
      </c>
      <c r="G246" s="5" t="s">
        <v>39</v>
      </c>
      <c r="H246" t="s">
        <v>35</v>
      </c>
      <c r="I246" s="4">
        <v>4500</v>
      </c>
      <c r="J246" s="5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27</v>
      </c>
      <c r="C247" s="1" t="s">
        <v>20</v>
      </c>
      <c r="D247" s="2">
        <v>45025</v>
      </c>
      <c r="E247" s="5" t="s">
        <v>15</v>
      </c>
      <c r="F247" s="5" t="s">
        <v>38</v>
      </c>
      <c r="G247" s="5" t="s">
        <v>39</v>
      </c>
      <c r="H247" t="s">
        <v>35</v>
      </c>
      <c r="I247" s="4">
        <v>4500</v>
      </c>
      <c r="J247" s="5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22</v>
      </c>
      <c r="C248" s="1" t="s">
        <v>20</v>
      </c>
      <c r="D248" s="2">
        <v>45032</v>
      </c>
      <c r="E248" s="5" t="s">
        <v>15</v>
      </c>
      <c r="F248" s="5" t="s">
        <v>38</v>
      </c>
      <c r="G248" s="5" t="s">
        <v>39</v>
      </c>
      <c r="H248" t="s">
        <v>35</v>
      </c>
      <c r="I248" s="4">
        <v>4500</v>
      </c>
      <c r="J248" s="5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34</v>
      </c>
      <c r="C249" s="1" t="s">
        <v>20</v>
      </c>
      <c r="D249" s="2">
        <v>45039</v>
      </c>
      <c r="E249" s="5" t="s">
        <v>15</v>
      </c>
      <c r="F249" s="5" t="s">
        <v>38</v>
      </c>
      <c r="G249" s="5" t="s">
        <v>39</v>
      </c>
      <c r="H249" t="s">
        <v>35</v>
      </c>
      <c r="I249" s="4">
        <v>4500</v>
      </c>
      <c r="J249" s="5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22</v>
      </c>
      <c r="C250" s="1" t="s">
        <v>20</v>
      </c>
      <c r="D250" s="2">
        <v>45046</v>
      </c>
      <c r="E250" s="5" t="s">
        <v>15</v>
      </c>
      <c r="F250" s="5" t="s">
        <v>38</v>
      </c>
      <c r="G250" s="5" t="s">
        <v>39</v>
      </c>
      <c r="H250" t="s">
        <v>21</v>
      </c>
      <c r="I250" s="4">
        <v>1200</v>
      </c>
      <c r="J250" s="5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24</v>
      </c>
      <c r="C251" s="1" t="s">
        <v>20</v>
      </c>
      <c r="D251" s="2">
        <v>45053</v>
      </c>
      <c r="E251" s="5" t="s">
        <v>15</v>
      </c>
      <c r="F251" s="5" t="s">
        <v>38</v>
      </c>
      <c r="G251" s="5" t="s">
        <v>39</v>
      </c>
      <c r="H251" t="s">
        <v>30</v>
      </c>
      <c r="I251" s="4">
        <v>3400</v>
      </c>
      <c r="J251" s="5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27</v>
      </c>
      <c r="C252" s="1" t="s">
        <v>14</v>
      </c>
      <c r="D252" s="2">
        <v>45060</v>
      </c>
      <c r="E252" s="5" t="s">
        <v>15</v>
      </c>
      <c r="F252" s="5" t="s">
        <v>38</v>
      </c>
      <c r="G252" s="5" t="s">
        <v>39</v>
      </c>
      <c r="H252" t="s">
        <v>19</v>
      </c>
      <c r="I252" s="4">
        <v>500</v>
      </c>
      <c r="J252" s="5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27</v>
      </c>
      <c r="C253" s="1" t="s">
        <v>20</v>
      </c>
      <c r="D253" s="2">
        <v>45067</v>
      </c>
      <c r="E253" s="5" t="s">
        <v>15</v>
      </c>
      <c r="F253" s="5" t="s">
        <v>38</v>
      </c>
      <c r="G253" s="5" t="s">
        <v>39</v>
      </c>
      <c r="H253" t="s">
        <v>30</v>
      </c>
      <c r="I253" s="4">
        <v>3400</v>
      </c>
      <c r="J253" s="5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13</v>
      </c>
      <c r="C254" s="1" t="s">
        <v>20</v>
      </c>
      <c r="D254" s="2">
        <v>45074</v>
      </c>
      <c r="E254" s="5" t="s">
        <v>15</v>
      </c>
      <c r="F254" s="5" t="s">
        <v>38</v>
      </c>
      <c r="G254" s="5" t="s">
        <v>39</v>
      </c>
      <c r="H254" t="s">
        <v>33</v>
      </c>
      <c r="I254" s="4">
        <v>4600</v>
      </c>
      <c r="J254" s="5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27</v>
      </c>
      <c r="C255" s="1" t="s">
        <v>14</v>
      </c>
      <c r="D255" s="2">
        <v>45081</v>
      </c>
      <c r="E255" s="5" t="s">
        <v>15</v>
      </c>
      <c r="F255" s="5" t="s">
        <v>38</v>
      </c>
      <c r="G255" s="5" t="s">
        <v>39</v>
      </c>
      <c r="H255" t="s">
        <v>19</v>
      </c>
      <c r="I255" s="4">
        <v>500</v>
      </c>
      <c r="J255" s="5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24</v>
      </c>
      <c r="C256" s="1" t="s">
        <v>20</v>
      </c>
      <c r="D256" s="2">
        <v>45088</v>
      </c>
      <c r="E256" s="5" t="s">
        <v>15</v>
      </c>
      <c r="F256" s="5" t="s">
        <v>38</v>
      </c>
      <c r="G256" s="5" t="s">
        <v>39</v>
      </c>
      <c r="H256" t="s">
        <v>23</v>
      </c>
      <c r="I256" s="4">
        <v>5130</v>
      </c>
      <c r="J256" s="5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34</v>
      </c>
      <c r="C257" s="1" t="s">
        <v>14</v>
      </c>
      <c r="D257" s="2">
        <v>45095</v>
      </c>
      <c r="E257" s="5" t="s">
        <v>15</v>
      </c>
      <c r="F257" s="5" t="s">
        <v>38</v>
      </c>
      <c r="G257" s="5" t="s">
        <v>39</v>
      </c>
      <c r="H257" t="s">
        <v>28</v>
      </c>
      <c r="I257" s="4">
        <v>1500</v>
      </c>
      <c r="J257" s="5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13</v>
      </c>
      <c r="C258" s="1" t="s">
        <v>20</v>
      </c>
      <c r="D258" s="2">
        <v>45102</v>
      </c>
      <c r="E258" s="5" t="s">
        <v>15</v>
      </c>
      <c r="F258" s="5" t="s">
        <v>38</v>
      </c>
      <c r="G258" s="5" t="s">
        <v>39</v>
      </c>
      <c r="H258" t="s">
        <v>32</v>
      </c>
      <c r="I258" s="4">
        <v>3200</v>
      </c>
      <c r="J258" s="5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13</v>
      </c>
      <c r="C259" s="1" t="s">
        <v>20</v>
      </c>
      <c r="D259" s="2">
        <v>45109</v>
      </c>
      <c r="E259" s="5" t="s">
        <v>15</v>
      </c>
      <c r="F259" s="5" t="s">
        <v>38</v>
      </c>
      <c r="G259" s="5" t="s">
        <v>39</v>
      </c>
      <c r="H259" t="s">
        <v>29</v>
      </c>
      <c r="I259" s="4">
        <v>5340</v>
      </c>
      <c r="J259" s="5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27</v>
      </c>
      <c r="C260" s="1" t="s">
        <v>14</v>
      </c>
      <c r="D260" s="2">
        <v>45116</v>
      </c>
      <c r="E260" s="5" t="s">
        <v>15</v>
      </c>
      <c r="F260" s="5" t="s">
        <v>38</v>
      </c>
      <c r="G260" s="5" t="s">
        <v>39</v>
      </c>
      <c r="H260" t="s">
        <v>29</v>
      </c>
      <c r="I260" s="4">
        <v>5340</v>
      </c>
      <c r="J260" s="5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13</v>
      </c>
      <c r="C261" s="1" t="s">
        <v>14</v>
      </c>
      <c r="D261" s="2">
        <v>45123</v>
      </c>
      <c r="E261" s="5" t="s">
        <v>15</v>
      </c>
      <c r="F261" s="5" t="s">
        <v>38</v>
      </c>
      <c r="G261" s="5" t="s">
        <v>39</v>
      </c>
      <c r="H261" t="s">
        <v>19</v>
      </c>
      <c r="I261" s="4">
        <v>500</v>
      </c>
      <c r="J261" s="5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13</v>
      </c>
      <c r="C262" s="1" t="s">
        <v>14</v>
      </c>
      <c r="D262" s="2">
        <v>45130</v>
      </c>
      <c r="E262" s="5" t="s">
        <v>15</v>
      </c>
      <c r="F262" s="5" t="s">
        <v>38</v>
      </c>
      <c r="G262" s="5" t="s">
        <v>39</v>
      </c>
      <c r="H262" t="s">
        <v>29</v>
      </c>
      <c r="I262" s="4">
        <v>5340</v>
      </c>
      <c r="J262" s="5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34</v>
      </c>
      <c r="C263" s="1" t="s">
        <v>20</v>
      </c>
      <c r="D263" s="2">
        <v>45137</v>
      </c>
      <c r="E263" s="5" t="s">
        <v>15</v>
      </c>
      <c r="F263" s="5" t="s">
        <v>38</v>
      </c>
      <c r="G263" s="5" t="s">
        <v>39</v>
      </c>
      <c r="H263" t="s">
        <v>21</v>
      </c>
      <c r="I263" s="4">
        <v>1200</v>
      </c>
      <c r="J263" s="5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13</v>
      </c>
      <c r="C264" s="1" t="s">
        <v>14</v>
      </c>
      <c r="D264" s="2">
        <v>45144</v>
      </c>
      <c r="E264" s="5" t="s">
        <v>15</v>
      </c>
      <c r="F264" s="5" t="s">
        <v>38</v>
      </c>
      <c r="G264" s="5" t="s">
        <v>39</v>
      </c>
      <c r="H264" t="s">
        <v>31</v>
      </c>
      <c r="I264" s="4">
        <v>5300</v>
      </c>
      <c r="J264" s="5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22</v>
      </c>
      <c r="C265" s="1" t="s">
        <v>20</v>
      </c>
      <c r="D265" s="2">
        <v>45151</v>
      </c>
      <c r="E265" s="5" t="s">
        <v>15</v>
      </c>
      <c r="F265" s="5" t="s">
        <v>38</v>
      </c>
      <c r="G265" s="5" t="s">
        <v>39</v>
      </c>
      <c r="H265" t="s">
        <v>18</v>
      </c>
      <c r="I265" s="4">
        <v>8902</v>
      </c>
      <c r="J265" s="5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27</v>
      </c>
      <c r="C266" s="1" t="s">
        <v>20</v>
      </c>
      <c r="D266" s="2">
        <v>45158</v>
      </c>
      <c r="E266" s="5" t="s">
        <v>15</v>
      </c>
      <c r="F266" s="5" t="s">
        <v>38</v>
      </c>
      <c r="G266" s="5" t="s">
        <v>39</v>
      </c>
      <c r="H266" t="s">
        <v>18</v>
      </c>
      <c r="I266" s="4">
        <v>8902</v>
      </c>
      <c r="J266" s="5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22</v>
      </c>
      <c r="C267" s="1" t="s">
        <v>20</v>
      </c>
      <c r="D267" s="2">
        <v>45165</v>
      </c>
      <c r="E267" s="5" t="s">
        <v>15</v>
      </c>
      <c r="F267" s="5" t="s">
        <v>38</v>
      </c>
      <c r="G267" s="5" t="s">
        <v>39</v>
      </c>
      <c r="H267" t="s">
        <v>35</v>
      </c>
      <c r="I267" s="4">
        <v>4500</v>
      </c>
      <c r="J267" s="5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13</v>
      </c>
      <c r="C268" s="1" t="s">
        <v>14</v>
      </c>
      <c r="D268" s="2">
        <v>44562</v>
      </c>
      <c r="E268" s="5" t="s">
        <v>15</v>
      </c>
      <c r="F268" s="5" t="s">
        <v>38</v>
      </c>
      <c r="G268" s="5" t="s">
        <v>39</v>
      </c>
      <c r="H268" t="s">
        <v>18</v>
      </c>
      <c r="I268" s="4">
        <v>8902</v>
      </c>
      <c r="J268" s="5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13</v>
      </c>
      <c r="C269" s="1" t="s">
        <v>14</v>
      </c>
      <c r="D269" s="2">
        <v>44577</v>
      </c>
      <c r="E269" s="5" t="s">
        <v>15</v>
      </c>
      <c r="F269" s="5" t="s">
        <v>38</v>
      </c>
      <c r="G269" s="5" t="s">
        <v>39</v>
      </c>
      <c r="H269" t="s">
        <v>19</v>
      </c>
      <c r="I269" s="4">
        <v>500</v>
      </c>
      <c r="J269" s="5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13</v>
      </c>
      <c r="C270" s="1" t="s">
        <v>20</v>
      </c>
      <c r="D270" s="2">
        <v>44584</v>
      </c>
      <c r="E270" s="5" t="s">
        <v>15</v>
      </c>
      <c r="F270" s="5" t="s">
        <v>38</v>
      </c>
      <c r="G270" s="5" t="s">
        <v>39</v>
      </c>
      <c r="H270" t="s">
        <v>21</v>
      </c>
      <c r="I270" s="4">
        <v>1200</v>
      </c>
      <c r="J270" s="5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13</v>
      </c>
      <c r="C271" s="1" t="s">
        <v>20</v>
      </c>
      <c r="D271" s="2">
        <v>44591</v>
      </c>
      <c r="E271" s="5" t="s">
        <v>15</v>
      </c>
      <c r="F271" s="5" t="s">
        <v>38</v>
      </c>
      <c r="G271" s="5" t="s">
        <v>39</v>
      </c>
      <c r="H271" t="s">
        <v>19</v>
      </c>
      <c r="I271" s="4">
        <v>500</v>
      </c>
      <c r="J271" s="5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22</v>
      </c>
      <c r="C272" s="1" t="s">
        <v>20</v>
      </c>
      <c r="D272" s="2">
        <v>44598</v>
      </c>
      <c r="E272" s="5" t="s">
        <v>15</v>
      </c>
      <c r="F272" s="5" t="s">
        <v>38</v>
      </c>
      <c r="G272" s="5" t="s">
        <v>39</v>
      </c>
      <c r="H272" t="s">
        <v>18</v>
      </c>
      <c r="I272" s="4">
        <v>8902</v>
      </c>
      <c r="J272" s="5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13</v>
      </c>
      <c r="C273" s="1" t="s">
        <v>14</v>
      </c>
      <c r="D273" s="2">
        <v>44605</v>
      </c>
      <c r="E273" s="5" t="s">
        <v>15</v>
      </c>
      <c r="F273" s="5" t="s">
        <v>38</v>
      </c>
      <c r="G273" s="5" t="s">
        <v>39</v>
      </c>
      <c r="H273" t="s">
        <v>23</v>
      </c>
      <c r="I273" s="4">
        <v>5130</v>
      </c>
      <c r="J273" s="5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13</v>
      </c>
      <c r="C274" s="1" t="s">
        <v>20</v>
      </c>
      <c r="D274" s="2">
        <v>44612</v>
      </c>
      <c r="E274" s="5" t="s">
        <v>15</v>
      </c>
      <c r="F274" s="5" t="s">
        <v>38</v>
      </c>
      <c r="G274" s="5" t="s">
        <v>39</v>
      </c>
      <c r="H274" t="s">
        <v>18</v>
      </c>
      <c r="I274" s="4">
        <v>8902</v>
      </c>
      <c r="J274" s="5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24</v>
      </c>
      <c r="C275" s="1" t="s">
        <v>20</v>
      </c>
      <c r="D275" s="2">
        <v>44619</v>
      </c>
      <c r="E275" s="5" t="s">
        <v>15</v>
      </c>
      <c r="F275" s="5" t="s">
        <v>38</v>
      </c>
      <c r="G275" s="5" t="s">
        <v>39</v>
      </c>
      <c r="H275" t="s">
        <v>25</v>
      </c>
      <c r="I275" s="4">
        <v>300</v>
      </c>
      <c r="J275" s="5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22</v>
      </c>
      <c r="C276" s="1" t="s">
        <v>14</v>
      </c>
      <c r="D276" s="2">
        <v>44626</v>
      </c>
      <c r="E276" s="5" t="s">
        <v>15</v>
      </c>
      <c r="F276" s="5" t="s">
        <v>38</v>
      </c>
      <c r="G276" s="5" t="s">
        <v>39</v>
      </c>
      <c r="H276" t="s">
        <v>26</v>
      </c>
      <c r="I276" s="4">
        <v>1700</v>
      </c>
      <c r="J276" s="5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27</v>
      </c>
      <c r="C277" s="1" t="s">
        <v>14</v>
      </c>
      <c r="D277" s="2">
        <v>44633</v>
      </c>
      <c r="E277" s="5" t="s">
        <v>15</v>
      </c>
      <c r="F277" s="5" t="s">
        <v>38</v>
      </c>
      <c r="G277" s="5" t="s">
        <v>39</v>
      </c>
      <c r="H277" t="s">
        <v>28</v>
      </c>
      <c r="I277" s="4">
        <v>1500</v>
      </c>
      <c r="J277" s="5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22</v>
      </c>
      <c r="C278" s="1" t="s">
        <v>20</v>
      </c>
      <c r="D278" s="2">
        <v>44640</v>
      </c>
      <c r="E278" s="5" t="s">
        <v>15</v>
      </c>
      <c r="F278" s="5" t="s">
        <v>38</v>
      </c>
      <c r="G278" s="5" t="s">
        <v>39</v>
      </c>
      <c r="H278" t="s">
        <v>29</v>
      </c>
      <c r="I278" s="4">
        <v>5340</v>
      </c>
      <c r="J278" s="5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13</v>
      </c>
      <c r="C279" s="1" t="s">
        <v>20</v>
      </c>
      <c r="D279" s="2">
        <v>44647</v>
      </c>
      <c r="E279" s="5" t="s">
        <v>15</v>
      </c>
      <c r="F279" s="5" t="s">
        <v>38</v>
      </c>
      <c r="G279" s="5" t="s">
        <v>39</v>
      </c>
      <c r="H279" t="s">
        <v>18</v>
      </c>
      <c r="I279" s="4">
        <v>8902</v>
      </c>
      <c r="J279" s="5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13</v>
      </c>
      <c r="C280" s="1" t="s">
        <v>20</v>
      </c>
      <c r="D280" s="2">
        <v>44654</v>
      </c>
      <c r="E280" s="5" t="s">
        <v>15</v>
      </c>
      <c r="F280" s="5" t="s">
        <v>38</v>
      </c>
      <c r="G280" s="5" t="s">
        <v>39</v>
      </c>
      <c r="H280" t="s">
        <v>23</v>
      </c>
      <c r="I280" s="4">
        <v>5130</v>
      </c>
      <c r="J280" s="5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27</v>
      </c>
      <c r="C281" s="1" t="s">
        <v>20</v>
      </c>
      <c r="D281" s="2">
        <v>44661</v>
      </c>
      <c r="E281" s="5" t="s">
        <v>15</v>
      </c>
      <c r="F281" s="5" t="s">
        <v>38</v>
      </c>
      <c r="G281" s="5" t="s">
        <v>39</v>
      </c>
      <c r="H281" t="s">
        <v>18</v>
      </c>
      <c r="I281" s="4">
        <v>8902</v>
      </c>
      <c r="J281" s="5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22</v>
      </c>
      <c r="C282" s="1" t="s">
        <v>14</v>
      </c>
      <c r="D282" s="2">
        <v>44668</v>
      </c>
      <c r="E282" s="5" t="s">
        <v>15</v>
      </c>
      <c r="F282" s="5" t="s">
        <v>38</v>
      </c>
      <c r="G282" s="5" t="s">
        <v>39</v>
      </c>
      <c r="H282" t="s">
        <v>30</v>
      </c>
      <c r="I282" s="4">
        <v>3400</v>
      </c>
      <c r="J282" s="5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22</v>
      </c>
      <c r="C283" s="1" t="s">
        <v>20</v>
      </c>
      <c r="D283" s="2">
        <v>44675</v>
      </c>
      <c r="E283" s="5" t="s">
        <v>15</v>
      </c>
      <c r="F283" s="5" t="s">
        <v>38</v>
      </c>
      <c r="G283" s="5" t="s">
        <v>39</v>
      </c>
      <c r="H283" t="s">
        <v>31</v>
      </c>
      <c r="I283" s="4">
        <v>5300</v>
      </c>
      <c r="J283" s="5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13</v>
      </c>
      <c r="C284" s="1" t="s">
        <v>14</v>
      </c>
      <c r="D284" s="2">
        <v>44682</v>
      </c>
      <c r="E284" s="5" t="s">
        <v>15</v>
      </c>
      <c r="F284" s="5" t="s">
        <v>38</v>
      </c>
      <c r="G284" s="5" t="s">
        <v>39</v>
      </c>
      <c r="H284" t="s">
        <v>18</v>
      </c>
      <c r="I284" s="4">
        <v>8902</v>
      </c>
      <c r="J284" s="5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13</v>
      </c>
      <c r="C285" s="1" t="s">
        <v>20</v>
      </c>
      <c r="D285" s="2">
        <v>44689</v>
      </c>
      <c r="E285" s="5" t="s">
        <v>15</v>
      </c>
      <c r="F285" s="5" t="s">
        <v>38</v>
      </c>
      <c r="G285" s="5" t="s">
        <v>39</v>
      </c>
      <c r="H285" t="s">
        <v>23</v>
      </c>
      <c r="I285" s="4">
        <v>5130</v>
      </c>
      <c r="J285" s="5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24</v>
      </c>
      <c r="C286" s="1" t="s">
        <v>14</v>
      </c>
      <c r="D286" s="2">
        <v>44696</v>
      </c>
      <c r="E286" s="5" t="s">
        <v>15</v>
      </c>
      <c r="F286" s="5" t="s">
        <v>38</v>
      </c>
      <c r="G286" s="5" t="s">
        <v>39</v>
      </c>
      <c r="H286" t="s">
        <v>25</v>
      </c>
      <c r="I286" s="4">
        <v>300</v>
      </c>
      <c r="J286" s="5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27</v>
      </c>
      <c r="C287" s="1" t="s">
        <v>20</v>
      </c>
      <c r="D287" s="2">
        <v>44703</v>
      </c>
      <c r="E287" s="5" t="s">
        <v>15</v>
      </c>
      <c r="F287" s="5" t="s">
        <v>38</v>
      </c>
      <c r="G287" s="5" t="s">
        <v>39</v>
      </c>
      <c r="H287" t="s">
        <v>32</v>
      </c>
      <c r="I287" s="4">
        <v>3200</v>
      </c>
      <c r="J287" s="5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13</v>
      </c>
      <c r="C288" s="1" t="s">
        <v>20</v>
      </c>
      <c r="D288" s="2">
        <v>44710</v>
      </c>
      <c r="E288" s="5" t="s">
        <v>15</v>
      </c>
      <c r="F288" s="5" t="s">
        <v>38</v>
      </c>
      <c r="G288" s="5" t="s">
        <v>39</v>
      </c>
      <c r="H288" t="s">
        <v>18</v>
      </c>
      <c r="I288" s="4">
        <v>8902</v>
      </c>
      <c r="J288" s="5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22</v>
      </c>
      <c r="C289" s="1" t="s">
        <v>20</v>
      </c>
      <c r="D289" s="2">
        <v>44717</v>
      </c>
      <c r="E289" s="5" t="s">
        <v>15</v>
      </c>
      <c r="F289" s="5" t="s">
        <v>38</v>
      </c>
      <c r="G289" s="5" t="s">
        <v>39</v>
      </c>
      <c r="H289" t="s">
        <v>25</v>
      </c>
      <c r="I289" s="4">
        <v>300</v>
      </c>
      <c r="J289" s="5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24</v>
      </c>
      <c r="C290" s="1" t="s">
        <v>14</v>
      </c>
      <c r="D290" s="2">
        <v>44724</v>
      </c>
      <c r="E290" s="5" t="s">
        <v>15</v>
      </c>
      <c r="F290" s="5" t="s">
        <v>38</v>
      </c>
      <c r="G290" s="5" t="s">
        <v>39</v>
      </c>
      <c r="H290" t="s">
        <v>32</v>
      </c>
      <c r="I290" s="4">
        <v>3200</v>
      </c>
      <c r="J290" s="5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13</v>
      </c>
      <c r="C291" s="1" t="s">
        <v>20</v>
      </c>
      <c r="D291" s="2">
        <v>44731</v>
      </c>
      <c r="E291" s="5" t="s">
        <v>15</v>
      </c>
      <c r="F291" s="5" t="s">
        <v>38</v>
      </c>
      <c r="G291" s="5" t="s">
        <v>39</v>
      </c>
      <c r="H291" t="s">
        <v>33</v>
      </c>
      <c r="I291" s="4">
        <v>4600</v>
      </c>
      <c r="J291" s="5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24</v>
      </c>
      <c r="C292" s="1" t="s">
        <v>14</v>
      </c>
      <c r="D292" s="2">
        <v>44738</v>
      </c>
      <c r="E292" s="5" t="s">
        <v>15</v>
      </c>
      <c r="F292" s="5" t="s">
        <v>38</v>
      </c>
      <c r="G292" s="5" t="s">
        <v>39</v>
      </c>
      <c r="H292" t="s">
        <v>21</v>
      </c>
      <c r="I292" s="4">
        <v>1200</v>
      </c>
      <c r="J292" s="5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27</v>
      </c>
      <c r="C293" s="1" t="s">
        <v>14</v>
      </c>
      <c r="D293" s="2">
        <v>44745</v>
      </c>
      <c r="E293" s="5" t="s">
        <v>15</v>
      </c>
      <c r="F293" s="5" t="s">
        <v>40</v>
      </c>
      <c r="G293" s="5" t="s">
        <v>41</v>
      </c>
      <c r="H293" t="s">
        <v>33</v>
      </c>
      <c r="I293" s="4">
        <v>4600</v>
      </c>
      <c r="J293" s="5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34</v>
      </c>
      <c r="C294" s="1" t="s">
        <v>20</v>
      </c>
      <c r="D294" s="2">
        <v>44752</v>
      </c>
      <c r="E294" s="5" t="s">
        <v>15</v>
      </c>
      <c r="F294" s="5" t="s">
        <v>40</v>
      </c>
      <c r="G294" s="5" t="s">
        <v>41</v>
      </c>
      <c r="H294" t="s">
        <v>29</v>
      </c>
      <c r="I294" s="4">
        <v>5340</v>
      </c>
      <c r="J294" s="5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13</v>
      </c>
      <c r="C295" s="1" t="s">
        <v>20</v>
      </c>
      <c r="D295" s="2">
        <v>44759</v>
      </c>
      <c r="E295" s="5" t="s">
        <v>15</v>
      </c>
      <c r="F295" s="5" t="s">
        <v>40</v>
      </c>
      <c r="G295" s="5" t="s">
        <v>41</v>
      </c>
      <c r="H295" t="s">
        <v>31</v>
      </c>
      <c r="I295" s="4">
        <v>5300</v>
      </c>
      <c r="J295" s="5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13</v>
      </c>
      <c r="C296" s="1" t="s">
        <v>20</v>
      </c>
      <c r="D296" s="2">
        <v>44766</v>
      </c>
      <c r="E296" s="5" t="s">
        <v>15</v>
      </c>
      <c r="F296" s="5" t="s">
        <v>40</v>
      </c>
      <c r="G296" s="5" t="s">
        <v>41</v>
      </c>
      <c r="H296" t="s">
        <v>28</v>
      </c>
      <c r="I296" s="4">
        <v>1500</v>
      </c>
      <c r="J296" s="5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22</v>
      </c>
      <c r="C297" s="1" t="s">
        <v>20</v>
      </c>
      <c r="D297" s="2">
        <v>44766</v>
      </c>
      <c r="E297" s="5" t="s">
        <v>15</v>
      </c>
      <c r="F297" s="5" t="s">
        <v>40</v>
      </c>
      <c r="G297" s="5" t="s">
        <v>41</v>
      </c>
      <c r="H297" t="s">
        <v>32</v>
      </c>
      <c r="I297" s="4">
        <v>3200</v>
      </c>
      <c r="J297" s="5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13</v>
      </c>
      <c r="C298" s="1" t="s">
        <v>14</v>
      </c>
      <c r="D298" s="2">
        <v>44773</v>
      </c>
      <c r="E298" s="5" t="s">
        <v>15</v>
      </c>
      <c r="F298" s="5" t="s">
        <v>40</v>
      </c>
      <c r="G298" s="5" t="s">
        <v>41</v>
      </c>
      <c r="H298" t="s">
        <v>28</v>
      </c>
      <c r="I298" s="4">
        <v>1500</v>
      </c>
      <c r="J298" s="5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24</v>
      </c>
      <c r="C299" s="1" t="s">
        <v>14</v>
      </c>
      <c r="D299" s="2">
        <v>44780</v>
      </c>
      <c r="E299" s="5" t="s">
        <v>15</v>
      </c>
      <c r="F299" s="5" t="s">
        <v>40</v>
      </c>
      <c r="G299" s="5" t="s">
        <v>41</v>
      </c>
      <c r="H299" t="s">
        <v>19</v>
      </c>
      <c r="I299" s="4">
        <v>500</v>
      </c>
      <c r="J299" s="5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13</v>
      </c>
      <c r="C300" s="1" t="s">
        <v>20</v>
      </c>
      <c r="D300" s="2">
        <v>44787</v>
      </c>
      <c r="E300" s="5" t="s">
        <v>15</v>
      </c>
      <c r="F300" s="5" t="s">
        <v>40</v>
      </c>
      <c r="G300" s="5" t="s">
        <v>41</v>
      </c>
      <c r="H300" t="s">
        <v>25</v>
      </c>
      <c r="I300" s="4">
        <v>300</v>
      </c>
      <c r="J300" s="5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27</v>
      </c>
      <c r="C301" s="1" t="s">
        <v>14</v>
      </c>
      <c r="D301" s="2">
        <v>44794</v>
      </c>
      <c r="E301" s="5" t="s">
        <v>15</v>
      </c>
      <c r="F301" s="5" t="s">
        <v>40</v>
      </c>
      <c r="G301" s="5" t="s">
        <v>41</v>
      </c>
      <c r="H301" t="s">
        <v>26</v>
      </c>
      <c r="I301" s="4">
        <v>1700</v>
      </c>
      <c r="J301" s="5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13</v>
      </c>
      <c r="C302" s="1" t="s">
        <v>20</v>
      </c>
      <c r="D302" s="2">
        <v>44801</v>
      </c>
      <c r="E302" s="5" t="s">
        <v>15</v>
      </c>
      <c r="F302" s="5" t="s">
        <v>40</v>
      </c>
      <c r="G302" s="5" t="s">
        <v>41</v>
      </c>
      <c r="H302" t="s">
        <v>30</v>
      </c>
      <c r="I302" s="4">
        <v>3400</v>
      </c>
      <c r="J302" s="5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13</v>
      </c>
      <c r="C303" s="1" t="s">
        <v>20</v>
      </c>
      <c r="D303" s="2">
        <v>44808</v>
      </c>
      <c r="E303" s="5" t="s">
        <v>15</v>
      </c>
      <c r="F303" s="5" t="s">
        <v>40</v>
      </c>
      <c r="G303" s="5" t="s">
        <v>41</v>
      </c>
      <c r="H303" t="s">
        <v>25</v>
      </c>
      <c r="I303" s="4">
        <v>300</v>
      </c>
      <c r="J303" s="5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13</v>
      </c>
      <c r="C304" s="1" t="s">
        <v>20</v>
      </c>
      <c r="D304" s="2">
        <v>44815</v>
      </c>
      <c r="E304" s="5" t="s">
        <v>15</v>
      </c>
      <c r="F304" s="5" t="s">
        <v>40</v>
      </c>
      <c r="G304" s="5" t="s">
        <v>41</v>
      </c>
      <c r="H304" t="s">
        <v>19</v>
      </c>
      <c r="I304" s="4">
        <v>500</v>
      </c>
      <c r="J304" s="5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27</v>
      </c>
      <c r="C305" s="1" t="s">
        <v>20</v>
      </c>
      <c r="D305" s="2">
        <v>44822</v>
      </c>
      <c r="E305" s="5" t="s">
        <v>15</v>
      </c>
      <c r="F305" s="5" t="s">
        <v>40</v>
      </c>
      <c r="G305" s="5" t="s">
        <v>41</v>
      </c>
      <c r="H305" t="s">
        <v>32</v>
      </c>
      <c r="I305" s="4">
        <v>3200</v>
      </c>
      <c r="J305" s="5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13</v>
      </c>
      <c r="C306" s="1" t="s">
        <v>20</v>
      </c>
      <c r="D306" s="2">
        <v>44829</v>
      </c>
      <c r="E306" s="5" t="s">
        <v>15</v>
      </c>
      <c r="F306" s="5" t="s">
        <v>40</v>
      </c>
      <c r="G306" s="5" t="s">
        <v>41</v>
      </c>
      <c r="H306" t="s">
        <v>19</v>
      </c>
      <c r="I306" s="4">
        <v>500</v>
      </c>
      <c r="J306" s="5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27</v>
      </c>
      <c r="C307" s="1" t="s">
        <v>20</v>
      </c>
      <c r="D307" s="2">
        <v>44836</v>
      </c>
      <c r="E307" s="5" t="s">
        <v>15</v>
      </c>
      <c r="F307" s="5" t="s">
        <v>40</v>
      </c>
      <c r="G307" s="5" t="s">
        <v>41</v>
      </c>
      <c r="H307" t="s">
        <v>26</v>
      </c>
      <c r="I307" s="4">
        <v>1700</v>
      </c>
      <c r="J307" s="5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13</v>
      </c>
      <c r="C308" s="1" t="s">
        <v>20</v>
      </c>
      <c r="D308" s="2">
        <v>44843</v>
      </c>
      <c r="E308" s="5" t="s">
        <v>15</v>
      </c>
      <c r="F308" s="5" t="s">
        <v>40</v>
      </c>
      <c r="G308" s="5" t="s">
        <v>41</v>
      </c>
      <c r="H308" t="s">
        <v>18</v>
      </c>
      <c r="I308" s="4">
        <v>8902</v>
      </c>
      <c r="J308" s="5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22</v>
      </c>
      <c r="C309" s="1" t="s">
        <v>20</v>
      </c>
      <c r="D309" s="2">
        <v>44850</v>
      </c>
      <c r="E309" s="5" t="s">
        <v>15</v>
      </c>
      <c r="F309" s="5" t="s">
        <v>40</v>
      </c>
      <c r="G309" s="5" t="s">
        <v>41</v>
      </c>
      <c r="H309" t="s">
        <v>29</v>
      </c>
      <c r="I309" s="4">
        <v>5340</v>
      </c>
      <c r="J309" s="5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13</v>
      </c>
      <c r="C310" s="1" t="s">
        <v>20</v>
      </c>
      <c r="D310" s="2">
        <v>44857</v>
      </c>
      <c r="E310" s="5" t="s">
        <v>15</v>
      </c>
      <c r="F310" s="5" t="s">
        <v>40</v>
      </c>
      <c r="G310" s="5" t="s">
        <v>41</v>
      </c>
      <c r="H310" t="s">
        <v>18</v>
      </c>
      <c r="I310" s="4">
        <v>8902</v>
      </c>
      <c r="J310" s="5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27</v>
      </c>
      <c r="C311" s="1" t="s">
        <v>14</v>
      </c>
      <c r="D311" s="2">
        <v>44864</v>
      </c>
      <c r="E311" s="5" t="s">
        <v>15</v>
      </c>
      <c r="F311" s="5" t="s">
        <v>40</v>
      </c>
      <c r="G311" s="5" t="s">
        <v>41</v>
      </c>
      <c r="H311" t="s">
        <v>19</v>
      </c>
      <c r="I311" s="4">
        <v>500</v>
      </c>
      <c r="J311" s="5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34</v>
      </c>
      <c r="C312" s="1" t="s">
        <v>20</v>
      </c>
      <c r="D312" s="2">
        <v>44871</v>
      </c>
      <c r="E312" s="5" t="s">
        <v>15</v>
      </c>
      <c r="F312" s="5" t="s">
        <v>40</v>
      </c>
      <c r="G312" s="5" t="s">
        <v>41</v>
      </c>
      <c r="H312" t="s">
        <v>21</v>
      </c>
      <c r="I312" s="4">
        <v>1200</v>
      </c>
      <c r="J312" s="5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24</v>
      </c>
      <c r="C313" s="1" t="s">
        <v>14</v>
      </c>
      <c r="D313" s="2">
        <v>44878</v>
      </c>
      <c r="E313" s="5" t="s">
        <v>15</v>
      </c>
      <c r="F313" s="5" t="s">
        <v>40</v>
      </c>
      <c r="G313" s="5" t="s">
        <v>41</v>
      </c>
      <c r="H313" t="s">
        <v>35</v>
      </c>
      <c r="I313" s="4">
        <v>4500</v>
      </c>
      <c r="J313" s="5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13</v>
      </c>
      <c r="C314" s="1" t="s">
        <v>20</v>
      </c>
      <c r="D314" s="2">
        <v>44885</v>
      </c>
      <c r="E314" s="5" t="s">
        <v>15</v>
      </c>
      <c r="F314" s="5" t="s">
        <v>40</v>
      </c>
      <c r="G314" s="5" t="s">
        <v>41</v>
      </c>
      <c r="H314" t="s">
        <v>18</v>
      </c>
      <c r="I314" s="4">
        <v>8902</v>
      </c>
      <c r="J314" s="5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34</v>
      </c>
      <c r="C315" s="1" t="s">
        <v>20</v>
      </c>
      <c r="D315" s="2">
        <v>44892</v>
      </c>
      <c r="E315" s="5" t="s">
        <v>15</v>
      </c>
      <c r="F315" s="5" t="s">
        <v>40</v>
      </c>
      <c r="G315" s="5" t="s">
        <v>41</v>
      </c>
      <c r="H315" t="s">
        <v>31</v>
      </c>
      <c r="I315" s="4">
        <v>5300</v>
      </c>
      <c r="J315" s="5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24</v>
      </c>
      <c r="C316" s="1" t="s">
        <v>20</v>
      </c>
      <c r="D316" s="2">
        <v>44899</v>
      </c>
      <c r="E316" s="5" t="s">
        <v>15</v>
      </c>
      <c r="F316" s="5" t="s">
        <v>40</v>
      </c>
      <c r="G316" s="5" t="s">
        <v>41</v>
      </c>
      <c r="H316" t="s">
        <v>31</v>
      </c>
      <c r="I316" s="4">
        <v>5300</v>
      </c>
      <c r="J316" s="5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13</v>
      </c>
      <c r="C317" s="1" t="s">
        <v>20</v>
      </c>
      <c r="D317" s="2">
        <v>44906</v>
      </c>
      <c r="E317" s="5" t="s">
        <v>15</v>
      </c>
      <c r="F317" s="5" t="s">
        <v>40</v>
      </c>
      <c r="G317" s="5" t="s">
        <v>41</v>
      </c>
      <c r="H317" t="s">
        <v>33</v>
      </c>
      <c r="I317" s="4">
        <v>4600</v>
      </c>
      <c r="J317" s="5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22</v>
      </c>
      <c r="C318" s="1" t="s">
        <v>14</v>
      </c>
      <c r="D318" s="2">
        <v>44913</v>
      </c>
      <c r="E318" s="5" t="s">
        <v>15</v>
      </c>
      <c r="F318" s="5" t="s">
        <v>40</v>
      </c>
      <c r="G318" s="5" t="s">
        <v>41</v>
      </c>
      <c r="H318" t="s">
        <v>32</v>
      </c>
      <c r="I318" s="4">
        <v>3200</v>
      </c>
      <c r="J318" s="5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13</v>
      </c>
      <c r="C319" s="1" t="s">
        <v>14</v>
      </c>
      <c r="D319" s="2">
        <v>44920</v>
      </c>
      <c r="E319" s="5" t="s">
        <v>15</v>
      </c>
      <c r="F319" s="5" t="s">
        <v>40</v>
      </c>
      <c r="G319" s="5" t="s">
        <v>41</v>
      </c>
      <c r="H319" t="s">
        <v>23</v>
      </c>
      <c r="I319" s="4">
        <v>5130</v>
      </c>
      <c r="J319" s="5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22</v>
      </c>
      <c r="C320" s="1" t="s">
        <v>20</v>
      </c>
      <c r="D320" s="2">
        <v>44927</v>
      </c>
      <c r="E320" s="5" t="s">
        <v>15</v>
      </c>
      <c r="F320" s="5" t="s">
        <v>40</v>
      </c>
      <c r="G320" s="5" t="s">
        <v>41</v>
      </c>
      <c r="H320" t="s">
        <v>35</v>
      </c>
      <c r="I320" s="4">
        <v>4500</v>
      </c>
      <c r="J320" s="5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34</v>
      </c>
      <c r="C321" s="1" t="s">
        <v>20</v>
      </c>
      <c r="D321" s="2">
        <v>44934</v>
      </c>
      <c r="E321" s="5" t="s">
        <v>15</v>
      </c>
      <c r="F321" s="5" t="s">
        <v>40</v>
      </c>
      <c r="G321" s="5" t="s">
        <v>41</v>
      </c>
      <c r="H321" t="s">
        <v>25</v>
      </c>
      <c r="I321" s="4">
        <v>300</v>
      </c>
      <c r="J321" s="5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13</v>
      </c>
      <c r="C322" s="1" t="s">
        <v>14</v>
      </c>
      <c r="D322" s="2">
        <v>44941</v>
      </c>
      <c r="E322" s="5" t="s">
        <v>15</v>
      </c>
      <c r="F322" s="5" t="s">
        <v>40</v>
      </c>
      <c r="G322" s="5" t="s">
        <v>41</v>
      </c>
      <c r="H322" t="s">
        <v>18</v>
      </c>
      <c r="I322" s="4">
        <v>8902</v>
      </c>
      <c r="J322" s="5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13</v>
      </c>
      <c r="C323" s="1" t="s">
        <v>14</v>
      </c>
      <c r="D323" s="2">
        <v>44948</v>
      </c>
      <c r="E323" s="5" t="s">
        <v>15</v>
      </c>
      <c r="F323" s="5" t="s">
        <v>40</v>
      </c>
      <c r="G323" s="5" t="s">
        <v>41</v>
      </c>
      <c r="H323" t="s">
        <v>33</v>
      </c>
      <c r="I323" s="4">
        <v>4600</v>
      </c>
      <c r="J323" s="5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13</v>
      </c>
      <c r="C324" s="1" t="s">
        <v>14</v>
      </c>
      <c r="D324" s="2">
        <v>44955</v>
      </c>
      <c r="E324" s="5" t="s">
        <v>15</v>
      </c>
      <c r="F324" s="5" t="s">
        <v>40</v>
      </c>
      <c r="G324" s="5" t="s">
        <v>41</v>
      </c>
      <c r="H324" t="s">
        <v>30</v>
      </c>
      <c r="I324" s="4">
        <v>3400</v>
      </c>
      <c r="J324" s="5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34</v>
      </c>
      <c r="C325" s="1" t="s">
        <v>20</v>
      </c>
      <c r="D325" s="2">
        <v>44962</v>
      </c>
      <c r="E325" s="5" t="s">
        <v>15</v>
      </c>
      <c r="F325" s="5" t="s">
        <v>40</v>
      </c>
      <c r="G325" s="5" t="s">
        <v>41</v>
      </c>
      <c r="H325" t="s">
        <v>29</v>
      </c>
      <c r="I325" s="4">
        <v>5340</v>
      </c>
      <c r="J325" s="5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13</v>
      </c>
      <c r="C326" s="1" t="s">
        <v>14</v>
      </c>
      <c r="D326" s="2">
        <v>44969</v>
      </c>
      <c r="E326" s="5" t="s">
        <v>15</v>
      </c>
      <c r="F326" s="5" t="s">
        <v>40</v>
      </c>
      <c r="G326" s="5" t="s">
        <v>41</v>
      </c>
      <c r="H326" t="s">
        <v>26</v>
      </c>
      <c r="I326" s="4">
        <v>1700</v>
      </c>
      <c r="J326" s="5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27</v>
      </c>
      <c r="C327" s="1" t="s">
        <v>14</v>
      </c>
      <c r="D327" s="2">
        <v>44976</v>
      </c>
      <c r="E327" s="5" t="s">
        <v>15</v>
      </c>
      <c r="F327" s="5" t="s">
        <v>40</v>
      </c>
      <c r="G327" s="5" t="s">
        <v>41</v>
      </c>
      <c r="H327" t="s">
        <v>32</v>
      </c>
      <c r="I327" s="4">
        <v>3200</v>
      </c>
      <c r="J327" s="5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27</v>
      </c>
      <c r="C328" s="1" t="s">
        <v>20</v>
      </c>
      <c r="D328" s="2">
        <v>44983</v>
      </c>
      <c r="E328" s="5" t="s">
        <v>15</v>
      </c>
      <c r="F328" s="5" t="s">
        <v>40</v>
      </c>
      <c r="G328" s="5" t="s">
        <v>41</v>
      </c>
      <c r="H328" t="s">
        <v>19</v>
      </c>
      <c r="I328" s="4">
        <v>500</v>
      </c>
      <c r="J328" s="5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27</v>
      </c>
      <c r="C329" s="1" t="s">
        <v>20</v>
      </c>
      <c r="D329" s="2">
        <v>44990</v>
      </c>
      <c r="E329" s="5" t="s">
        <v>15</v>
      </c>
      <c r="F329" s="5" t="s">
        <v>40</v>
      </c>
      <c r="G329" s="5" t="s">
        <v>41</v>
      </c>
      <c r="H329" t="s">
        <v>31</v>
      </c>
      <c r="I329" s="4">
        <v>5300</v>
      </c>
      <c r="J329" s="5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13</v>
      </c>
      <c r="C330" s="1" t="s">
        <v>20</v>
      </c>
      <c r="D330" s="2">
        <v>44997</v>
      </c>
      <c r="E330" s="5" t="s">
        <v>15</v>
      </c>
      <c r="F330" s="5" t="s">
        <v>40</v>
      </c>
      <c r="G330" s="5" t="s">
        <v>41</v>
      </c>
      <c r="H330" t="s">
        <v>32</v>
      </c>
      <c r="I330" s="4">
        <v>3200</v>
      </c>
      <c r="J330" s="5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34</v>
      </c>
      <c r="C331" s="1" t="s">
        <v>14</v>
      </c>
      <c r="D331" s="2">
        <v>45004</v>
      </c>
      <c r="E331" s="5" t="s">
        <v>15</v>
      </c>
      <c r="F331" s="5" t="s">
        <v>40</v>
      </c>
      <c r="G331" s="5" t="s">
        <v>41</v>
      </c>
      <c r="H331" t="s">
        <v>19</v>
      </c>
      <c r="I331" s="4">
        <v>500</v>
      </c>
      <c r="J331" s="5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27</v>
      </c>
      <c r="C332" s="1" t="s">
        <v>14</v>
      </c>
      <c r="D332" s="2">
        <v>45011</v>
      </c>
      <c r="E332" s="5" t="s">
        <v>15</v>
      </c>
      <c r="F332" s="5" t="s">
        <v>40</v>
      </c>
      <c r="G332" s="5" t="s">
        <v>41</v>
      </c>
      <c r="H332" t="s">
        <v>32</v>
      </c>
      <c r="I332" s="4">
        <v>3200</v>
      </c>
      <c r="J332" s="5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13</v>
      </c>
      <c r="C333" s="1" t="s">
        <v>20</v>
      </c>
      <c r="D333" s="2">
        <v>45018</v>
      </c>
      <c r="E333" s="5" t="s">
        <v>15</v>
      </c>
      <c r="F333" s="5" t="s">
        <v>40</v>
      </c>
      <c r="G333" s="5" t="s">
        <v>41</v>
      </c>
      <c r="H333" t="s">
        <v>35</v>
      </c>
      <c r="I333" s="4">
        <v>4500</v>
      </c>
      <c r="J333" s="5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27</v>
      </c>
      <c r="C334" s="1" t="s">
        <v>20</v>
      </c>
      <c r="D334" s="2">
        <v>45025</v>
      </c>
      <c r="E334" s="5" t="s">
        <v>15</v>
      </c>
      <c r="F334" s="5" t="s">
        <v>40</v>
      </c>
      <c r="G334" s="5" t="s">
        <v>41</v>
      </c>
      <c r="H334" t="s">
        <v>35</v>
      </c>
      <c r="I334" s="4">
        <v>4500</v>
      </c>
      <c r="J334" s="5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22</v>
      </c>
      <c r="C335" s="1" t="s">
        <v>20</v>
      </c>
      <c r="D335" s="2">
        <v>45032</v>
      </c>
      <c r="E335" s="5" t="s">
        <v>15</v>
      </c>
      <c r="F335" s="5" t="s">
        <v>40</v>
      </c>
      <c r="G335" s="5" t="s">
        <v>41</v>
      </c>
      <c r="H335" t="s">
        <v>35</v>
      </c>
      <c r="I335" s="4">
        <v>4500</v>
      </c>
      <c r="J335" s="5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34</v>
      </c>
      <c r="C336" s="1" t="s">
        <v>20</v>
      </c>
      <c r="D336" s="2">
        <v>45039</v>
      </c>
      <c r="E336" s="5" t="s">
        <v>15</v>
      </c>
      <c r="F336" s="5" t="s">
        <v>40</v>
      </c>
      <c r="G336" s="5" t="s">
        <v>41</v>
      </c>
      <c r="H336" t="s">
        <v>35</v>
      </c>
      <c r="I336" s="4">
        <v>4500</v>
      </c>
      <c r="J336" s="5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22</v>
      </c>
      <c r="C337" s="1" t="s">
        <v>20</v>
      </c>
      <c r="D337" s="2">
        <v>45046</v>
      </c>
      <c r="E337" s="5" t="s">
        <v>15</v>
      </c>
      <c r="F337" s="5" t="s">
        <v>40</v>
      </c>
      <c r="G337" s="5" t="s">
        <v>41</v>
      </c>
      <c r="H337" t="s">
        <v>21</v>
      </c>
      <c r="I337" s="4">
        <v>1200</v>
      </c>
      <c r="J337" s="5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24</v>
      </c>
      <c r="C338" s="1" t="s">
        <v>20</v>
      </c>
      <c r="D338" s="2">
        <v>45053</v>
      </c>
      <c r="E338" s="5" t="s">
        <v>15</v>
      </c>
      <c r="F338" s="5" t="s">
        <v>40</v>
      </c>
      <c r="G338" s="5" t="s">
        <v>41</v>
      </c>
      <c r="H338" t="s">
        <v>30</v>
      </c>
      <c r="I338" s="4">
        <v>3400</v>
      </c>
      <c r="J338" s="5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27</v>
      </c>
      <c r="C339" s="1" t="s">
        <v>14</v>
      </c>
      <c r="D339" s="2">
        <v>45060</v>
      </c>
      <c r="E339" s="5" t="s">
        <v>15</v>
      </c>
      <c r="F339" s="5" t="s">
        <v>40</v>
      </c>
      <c r="G339" s="5" t="s">
        <v>41</v>
      </c>
      <c r="H339" t="s">
        <v>19</v>
      </c>
      <c r="I339" s="4">
        <v>500</v>
      </c>
      <c r="J339" s="5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27</v>
      </c>
      <c r="C340" s="1" t="s">
        <v>20</v>
      </c>
      <c r="D340" s="2">
        <v>45067</v>
      </c>
      <c r="E340" s="5" t="s">
        <v>15</v>
      </c>
      <c r="F340" s="5" t="s">
        <v>40</v>
      </c>
      <c r="G340" s="5" t="s">
        <v>41</v>
      </c>
      <c r="H340" t="s">
        <v>30</v>
      </c>
      <c r="I340" s="4">
        <v>3400</v>
      </c>
      <c r="J340" s="5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13</v>
      </c>
      <c r="C341" s="1" t="s">
        <v>20</v>
      </c>
      <c r="D341" s="2">
        <v>45074</v>
      </c>
      <c r="E341" s="5" t="s">
        <v>15</v>
      </c>
      <c r="F341" s="5" t="s">
        <v>40</v>
      </c>
      <c r="G341" s="5" t="s">
        <v>41</v>
      </c>
      <c r="H341" t="s">
        <v>33</v>
      </c>
      <c r="I341" s="4">
        <v>4600</v>
      </c>
      <c r="J341" s="5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27</v>
      </c>
      <c r="C342" s="1" t="s">
        <v>14</v>
      </c>
      <c r="D342" s="2">
        <v>45081</v>
      </c>
      <c r="E342" s="5" t="s">
        <v>15</v>
      </c>
      <c r="F342" s="5" t="s">
        <v>40</v>
      </c>
      <c r="G342" s="5" t="s">
        <v>41</v>
      </c>
      <c r="H342" t="s">
        <v>19</v>
      </c>
      <c r="I342" s="4">
        <v>500</v>
      </c>
      <c r="J342" s="5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24</v>
      </c>
      <c r="C343" s="1" t="s">
        <v>20</v>
      </c>
      <c r="D343" s="2">
        <v>45088</v>
      </c>
      <c r="E343" s="5" t="s">
        <v>15</v>
      </c>
      <c r="F343" s="5" t="s">
        <v>40</v>
      </c>
      <c r="G343" s="5" t="s">
        <v>41</v>
      </c>
      <c r="H343" t="s">
        <v>23</v>
      </c>
      <c r="I343" s="4">
        <v>5130</v>
      </c>
      <c r="J343" s="5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34</v>
      </c>
      <c r="C344" s="1" t="s">
        <v>14</v>
      </c>
      <c r="D344" s="2">
        <v>45095</v>
      </c>
      <c r="E344" s="5" t="s">
        <v>15</v>
      </c>
      <c r="F344" s="5" t="s">
        <v>40</v>
      </c>
      <c r="G344" s="5" t="s">
        <v>41</v>
      </c>
      <c r="H344" t="s">
        <v>28</v>
      </c>
      <c r="I344" s="4">
        <v>1500</v>
      </c>
      <c r="J344" s="5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13</v>
      </c>
      <c r="C345" s="1" t="s">
        <v>20</v>
      </c>
      <c r="D345" s="2">
        <v>45102</v>
      </c>
      <c r="E345" s="5" t="s">
        <v>15</v>
      </c>
      <c r="F345" s="5" t="s">
        <v>40</v>
      </c>
      <c r="G345" s="5" t="s">
        <v>41</v>
      </c>
      <c r="H345" t="s">
        <v>32</v>
      </c>
      <c r="I345" s="4">
        <v>3200</v>
      </c>
      <c r="J345" s="5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13</v>
      </c>
      <c r="C346" s="1" t="s">
        <v>20</v>
      </c>
      <c r="D346" s="2">
        <v>45109</v>
      </c>
      <c r="E346" s="5" t="s">
        <v>15</v>
      </c>
      <c r="F346" s="5" t="s">
        <v>40</v>
      </c>
      <c r="G346" s="5" t="s">
        <v>41</v>
      </c>
      <c r="H346" t="s">
        <v>29</v>
      </c>
      <c r="I346" s="4">
        <v>5340</v>
      </c>
      <c r="J346" s="5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27</v>
      </c>
      <c r="C347" s="1" t="s">
        <v>14</v>
      </c>
      <c r="D347" s="2">
        <v>45116</v>
      </c>
      <c r="E347" s="5" t="s">
        <v>15</v>
      </c>
      <c r="F347" s="5" t="s">
        <v>40</v>
      </c>
      <c r="G347" s="5" t="s">
        <v>41</v>
      </c>
      <c r="H347" t="s">
        <v>29</v>
      </c>
      <c r="I347" s="4">
        <v>5340</v>
      </c>
      <c r="J347" s="5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13</v>
      </c>
      <c r="C348" s="1" t="s">
        <v>14</v>
      </c>
      <c r="D348" s="2">
        <v>45123</v>
      </c>
      <c r="E348" s="5" t="s">
        <v>15</v>
      </c>
      <c r="F348" s="5" t="s">
        <v>40</v>
      </c>
      <c r="G348" s="5" t="s">
        <v>41</v>
      </c>
      <c r="H348" t="s">
        <v>19</v>
      </c>
      <c r="I348" s="4">
        <v>500</v>
      </c>
      <c r="J348" s="5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13</v>
      </c>
      <c r="C349" s="1" t="s">
        <v>14</v>
      </c>
      <c r="D349" s="2">
        <v>45130</v>
      </c>
      <c r="E349" s="5" t="s">
        <v>15</v>
      </c>
      <c r="F349" s="5" t="s">
        <v>40</v>
      </c>
      <c r="G349" s="5" t="s">
        <v>41</v>
      </c>
      <c r="H349" t="s">
        <v>29</v>
      </c>
      <c r="I349" s="4">
        <v>5340</v>
      </c>
      <c r="J349" s="5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34</v>
      </c>
      <c r="C350" s="1" t="s">
        <v>20</v>
      </c>
      <c r="D350" s="2">
        <v>45137</v>
      </c>
      <c r="E350" s="5" t="s">
        <v>15</v>
      </c>
      <c r="F350" s="5" t="s">
        <v>40</v>
      </c>
      <c r="G350" s="5" t="s">
        <v>41</v>
      </c>
      <c r="H350" t="s">
        <v>21</v>
      </c>
      <c r="I350" s="4">
        <v>1200</v>
      </c>
      <c r="J350" s="5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13</v>
      </c>
      <c r="C351" s="1" t="s">
        <v>14</v>
      </c>
      <c r="D351" s="2">
        <v>45144</v>
      </c>
      <c r="E351" s="5" t="s">
        <v>15</v>
      </c>
      <c r="F351" s="5" t="s">
        <v>40</v>
      </c>
      <c r="G351" s="5" t="s">
        <v>41</v>
      </c>
      <c r="H351" t="s">
        <v>31</v>
      </c>
      <c r="I351" s="4">
        <v>5300</v>
      </c>
      <c r="J351" s="5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22</v>
      </c>
      <c r="C352" s="1" t="s">
        <v>20</v>
      </c>
      <c r="D352" s="2">
        <v>45151</v>
      </c>
      <c r="E352" s="5" t="s">
        <v>15</v>
      </c>
      <c r="F352" s="5" t="s">
        <v>40</v>
      </c>
      <c r="G352" s="5" t="s">
        <v>41</v>
      </c>
      <c r="H352" t="s">
        <v>18</v>
      </c>
      <c r="I352" s="4">
        <v>8902</v>
      </c>
      <c r="J352" s="5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27</v>
      </c>
      <c r="C353" s="1" t="s">
        <v>20</v>
      </c>
      <c r="D353" s="2">
        <v>45158</v>
      </c>
      <c r="E353" s="5" t="s">
        <v>15</v>
      </c>
      <c r="F353" s="5" t="s">
        <v>40</v>
      </c>
      <c r="G353" s="5" t="s">
        <v>41</v>
      </c>
      <c r="H353" t="s">
        <v>18</v>
      </c>
      <c r="I353" s="4">
        <v>8902</v>
      </c>
      <c r="J353" s="5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22</v>
      </c>
      <c r="C354" s="1" t="s">
        <v>20</v>
      </c>
      <c r="D354" s="2">
        <v>45165</v>
      </c>
      <c r="E354" s="5" t="s">
        <v>15</v>
      </c>
      <c r="F354" s="5" t="s">
        <v>40</v>
      </c>
      <c r="G354" s="5" t="s">
        <v>41</v>
      </c>
      <c r="H354" t="s">
        <v>35</v>
      </c>
      <c r="I354" s="4">
        <v>4500</v>
      </c>
      <c r="J354" s="5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22</v>
      </c>
      <c r="C355" s="1" t="s">
        <v>20</v>
      </c>
      <c r="D355" s="2">
        <v>44766</v>
      </c>
      <c r="E355" s="5" t="s">
        <v>42</v>
      </c>
      <c r="F355" s="5" t="s">
        <v>43</v>
      </c>
      <c r="G355" s="5" t="s">
        <v>44</v>
      </c>
      <c r="H355" t="s">
        <v>31</v>
      </c>
      <c r="I355" s="4">
        <v>5300</v>
      </c>
      <c r="J355" s="5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27</v>
      </c>
      <c r="C356" s="1" t="s">
        <v>20</v>
      </c>
      <c r="D356" s="2">
        <v>44773</v>
      </c>
      <c r="E356" s="5" t="s">
        <v>42</v>
      </c>
      <c r="F356" s="5" t="s">
        <v>43</v>
      </c>
      <c r="G356" s="5" t="s">
        <v>44</v>
      </c>
      <c r="H356" t="s">
        <v>21</v>
      </c>
      <c r="I356" s="4">
        <v>1200</v>
      </c>
      <c r="J356" s="5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13</v>
      </c>
      <c r="C357" s="1" t="s">
        <v>20</v>
      </c>
      <c r="D357" s="2">
        <v>44780</v>
      </c>
      <c r="E357" s="5" t="s">
        <v>42</v>
      </c>
      <c r="F357" s="5" t="s">
        <v>43</v>
      </c>
      <c r="G357" s="5" t="s">
        <v>44</v>
      </c>
      <c r="H357" t="s">
        <v>25</v>
      </c>
      <c r="I357" s="4">
        <v>300</v>
      </c>
      <c r="J357" s="5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13</v>
      </c>
      <c r="C358" s="1" t="s">
        <v>14</v>
      </c>
      <c r="D358" s="2">
        <v>44787</v>
      </c>
      <c r="E358" s="5" t="s">
        <v>42</v>
      </c>
      <c r="F358" s="5" t="s">
        <v>43</v>
      </c>
      <c r="G358" s="5" t="s">
        <v>44</v>
      </c>
      <c r="H358" t="s">
        <v>35</v>
      </c>
      <c r="I358" s="4">
        <v>4500</v>
      </c>
      <c r="J358" s="5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13</v>
      </c>
      <c r="C359" s="1" t="s">
        <v>14</v>
      </c>
      <c r="D359" s="2">
        <v>44794</v>
      </c>
      <c r="E359" s="5" t="s">
        <v>42</v>
      </c>
      <c r="F359" s="5" t="s">
        <v>43</v>
      </c>
      <c r="G359" s="5" t="s">
        <v>44</v>
      </c>
      <c r="H359" t="s">
        <v>28</v>
      </c>
      <c r="I359" s="4">
        <v>1500</v>
      </c>
      <c r="J359" s="5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13</v>
      </c>
      <c r="C360" s="1" t="s">
        <v>14</v>
      </c>
      <c r="D360" s="2">
        <v>44801</v>
      </c>
      <c r="E360" s="5" t="s">
        <v>42</v>
      </c>
      <c r="F360" s="5" t="s">
        <v>43</v>
      </c>
      <c r="G360" s="5" t="s">
        <v>44</v>
      </c>
      <c r="H360" t="s">
        <v>35</v>
      </c>
      <c r="I360" s="4">
        <v>4500</v>
      </c>
      <c r="J360" s="5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13</v>
      </c>
      <c r="C361" s="1" t="s">
        <v>20</v>
      </c>
      <c r="D361" s="2">
        <v>44808</v>
      </c>
      <c r="E361" s="5" t="s">
        <v>42</v>
      </c>
      <c r="F361" s="5" t="s">
        <v>43</v>
      </c>
      <c r="G361" s="5" t="s">
        <v>44</v>
      </c>
      <c r="H361" t="s">
        <v>32</v>
      </c>
      <c r="I361" s="4">
        <v>3200</v>
      </c>
      <c r="J361" s="5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13</v>
      </c>
      <c r="C362" s="1" t="s">
        <v>20</v>
      </c>
      <c r="D362" s="2">
        <v>44815</v>
      </c>
      <c r="E362" s="5" t="s">
        <v>42</v>
      </c>
      <c r="F362" s="5" t="s">
        <v>43</v>
      </c>
      <c r="G362" s="5" t="s">
        <v>44</v>
      </c>
      <c r="H362" t="s">
        <v>28</v>
      </c>
      <c r="I362" s="4">
        <v>1500</v>
      </c>
      <c r="J362" s="5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27</v>
      </c>
      <c r="C363" s="1" t="s">
        <v>20</v>
      </c>
      <c r="D363" s="2">
        <v>44822</v>
      </c>
      <c r="E363" s="5" t="s">
        <v>42</v>
      </c>
      <c r="F363" s="5" t="s">
        <v>43</v>
      </c>
      <c r="G363" s="5" t="s">
        <v>44</v>
      </c>
      <c r="H363" t="s">
        <v>19</v>
      </c>
      <c r="I363" s="4">
        <v>500</v>
      </c>
      <c r="J363" s="5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13</v>
      </c>
      <c r="C364" s="1" t="s">
        <v>14</v>
      </c>
      <c r="D364" s="2">
        <v>44829</v>
      </c>
      <c r="E364" s="5" t="s">
        <v>42</v>
      </c>
      <c r="F364" s="5" t="s">
        <v>43</v>
      </c>
      <c r="G364" s="5" t="s">
        <v>44</v>
      </c>
      <c r="H364" t="s">
        <v>19</v>
      </c>
      <c r="I364" s="4">
        <v>500</v>
      </c>
      <c r="J364" s="5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13</v>
      </c>
      <c r="C365" s="1" t="s">
        <v>20</v>
      </c>
      <c r="D365" s="2">
        <v>44836</v>
      </c>
      <c r="E365" s="5" t="s">
        <v>42</v>
      </c>
      <c r="F365" s="5" t="s">
        <v>43</v>
      </c>
      <c r="G365" s="5" t="s">
        <v>44</v>
      </c>
      <c r="H365" t="s">
        <v>31</v>
      </c>
      <c r="I365" s="4">
        <v>5300</v>
      </c>
      <c r="J365" s="5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27</v>
      </c>
      <c r="C366" s="1" t="s">
        <v>20</v>
      </c>
      <c r="D366" s="2">
        <v>44843</v>
      </c>
      <c r="E366" s="5" t="s">
        <v>42</v>
      </c>
      <c r="F366" s="5" t="s">
        <v>43</v>
      </c>
      <c r="G366" s="5" t="s">
        <v>44</v>
      </c>
      <c r="H366" t="s">
        <v>33</v>
      </c>
      <c r="I366" s="4">
        <v>4600</v>
      </c>
      <c r="J366" s="5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27</v>
      </c>
      <c r="C367" s="1" t="s">
        <v>20</v>
      </c>
      <c r="D367" s="2">
        <v>44850</v>
      </c>
      <c r="E367" s="5" t="s">
        <v>42</v>
      </c>
      <c r="F367" s="5" t="s">
        <v>43</v>
      </c>
      <c r="G367" s="5" t="s">
        <v>44</v>
      </c>
      <c r="H367" t="s">
        <v>33</v>
      </c>
      <c r="I367" s="4">
        <v>4600</v>
      </c>
      <c r="J367" s="5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13</v>
      </c>
      <c r="C368" s="1" t="s">
        <v>20</v>
      </c>
      <c r="D368" s="2">
        <v>44857</v>
      </c>
      <c r="E368" s="5" t="s">
        <v>42</v>
      </c>
      <c r="F368" s="5" t="s">
        <v>43</v>
      </c>
      <c r="G368" s="5" t="s">
        <v>44</v>
      </c>
      <c r="H368" t="s">
        <v>21</v>
      </c>
      <c r="I368" s="4">
        <v>1200</v>
      </c>
      <c r="J368" s="5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13</v>
      </c>
      <c r="C369" s="1" t="s">
        <v>14</v>
      </c>
      <c r="D369" s="2">
        <v>44864</v>
      </c>
      <c r="E369" s="5" t="s">
        <v>42</v>
      </c>
      <c r="F369" s="5" t="s">
        <v>43</v>
      </c>
      <c r="G369" s="5" t="s">
        <v>44</v>
      </c>
      <c r="H369" t="s">
        <v>32</v>
      </c>
      <c r="I369" s="4">
        <v>3200</v>
      </c>
      <c r="J369" s="5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13</v>
      </c>
      <c r="C370" s="1" t="s">
        <v>14</v>
      </c>
      <c r="D370" s="2">
        <v>44871</v>
      </c>
      <c r="E370" s="5" t="s">
        <v>42</v>
      </c>
      <c r="F370" s="5" t="s">
        <v>43</v>
      </c>
      <c r="G370" s="5" t="s">
        <v>44</v>
      </c>
      <c r="H370" t="s">
        <v>31</v>
      </c>
      <c r="I370" s="4">
        <v>5300</v>
      </c>
      <c r="J370" s="5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27</v>
      </c>
      <c r="C371" s="1" t="s">
        <v>20</v>
      </c>
      <c r="D371" s="2">
        <v>44878</v>
      </c>
      <c r="E371" s="5" t="s">
        <v>42</v>
      </c>
      <c r="F371" s="5" t="s">
        <v>43</v>
      </c>
      <c r="G371" s="5" t="s">
        <v>44</v>
      </c>
      <c r="H371" t="s">
        <v>19</v>
      </c>
      <c r="I371" s="4">
        <v>500</v>
      </c>
      <c r="J371" s="5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34</v>
      </c>
      <c r="C372" s="1" t="s">
        <v>20</v>
      </c>
      <c r="D372" s="2">
        <v>44885</v>
      </c>
      <c r="E372" s="5" t="s">
        <v>42</v>
      </c>
      <c r="F372" s="5" t="s">
        <v>43</v>
      </c>
      <c r="G372" s="5" t="s">
        <v>44</v>
      </c>
      <c r="H372" t="s">
        <v>23</v>
      </c>
      <c r="I372" s="4">
        <v>5130</v>
      </c>
      <c r="J372" s="5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13</v>
      </c>
      <c r="C373" s="1" t="s">
        <v>14</v>
      </c>
      <c r="D373" s="2">
        <v>44892</v>
      </c>
      <c r="E373" s="5" t="s">
        <v>42</v>
      </c>
      <c r="F373" s="5" t="s">
        <v>43</v>
      </c>
      <c r="G373" s="5" t="s">
        <v>44</v>
      </c>
      <c r="H373" t="s">
        <v>28</v>
      </c>
      <c r="I373" s="4">
        <v>1500</v>
      </c>
      <c r="J373" s="5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27</v>
      </c>
      <c r="C374" s="1" t="s">
        <v>20</v>
      </c>
      <c r="D374" s="2">
        <v>44899</v>
      </c>
      <c r="E374" s="5" t="s">
        <v>42</v>
      </c>
      <c r="F374" s="5" t="s">
        <v>43</v>
      </c>
      <c r="G374" s="5" t="s">
        <v>44</v>
      </c>
      <c r="H374" t="s">
        <v>31</v>
      </c>
      <c r="I374" s="4">
        <v>5300</v>
      </c>
      <c r="J374" s="5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13</v>
      </c>
      <c r="C375" s="1" t="s">
        <v>20</v>
      </c>
      <c r="D375" s="2">
        <v>44906</v>
      </c>
      <c r="E375" s="5" t="s">
        <v>42</v>
      </c>
      <c r="F375" s="5" t="s">
        <v>43</v>
      </c>
      <c r="G375" s="5" t="s">
        <v>44</v>
      </c>
      <c r="H375" t="s">
        <v>29</v>
      </c>
      <c r="I375" s="4">
        <v>5340</v>
      </c>
      <c r="J375" s="5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24</v>
      </c>
      <c r="C376" s="1" t="s">
        <v>20</v>
      </c>
      <c r="D376" s="2">
        <v>44913</v>
      </c>
      <c r="E376" s="5" t="s">
        <v>42</v>
      </c>
      <c r="F376" s="5" t="s">
        <v>43</v>
      </c>
      <c r="G376" s="5" t="s">
        <v>44</v>
      </c>
      <c r="H376" t="s">
        <v>31</v>
      </c>
      <c r="I376" s="4">
        <v>5300</v>
      </c>
      <c r="J376" s="5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27</v>
      </c>
      <c r="C377" s="1" t="s">
        <v>14</v>
      </c>
      <c r="D377" s="2">
        <v>44920</v>
      </c>
      <c r="E377" s="5" t="s">
        <v>42</v>
      </c>
      <c r="F377" s="5" t="s">
        <v>43</v>
      </c>
      <c r="G377" s="5" t="s">
        <v>44</v>
      </c>
      <c r="H377" t="s">
        <v>19</v>
      </c>
      <c r="I377" s="4">
        <v>500</v>
      </c>
      <c r="J377" s="5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13</v>
      </c>
      <c r="C378" s="1" t="s">
        <v>20</v>
      </c>
      <c r="D378" s="2">
        <v>44927</v>
      </c>
      <c r="E378" s="5" t="s">
        <v>42</v>
      </c>
      <c r="F378" s="5" t="s">
        <v>43</v>
      </c>
      <c r="G378" s="5" t="s">
        <v>44</v>
      </c>
      <c r="H378" t="s">
        <v>18</v>
      </c>
      <c r="I378" s="4">
        <v>8902</v>
      </c>
      <c r="J378" s="5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24</v>
      </c>
      <c r="C379" s="1" t="s">
        <v>20</v>
      </c>
      <c r="D379" s="2">
        <v>44934</v>
      </c>
      <c r="E379" s="5" t="s">
        <v>42</v>
      </c>
      <c r="F379" s="5" t="s">
        <v>43</v>
      </c>
      <c r="G379" s="5" t="s">
        <v>44</v>
      </c>
      <c r="H379" t="s">
        <v>29</v>
      </c>
      <c r="I379" s="4">
        <v>5340</v>
      </c>
      <c r="J379" s="5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24</v>
      </c>
      <c r="C380" s="1" t="s">
        <v>14</v>
      </c>
      <c r="D380" s="2">
        <v>44941</v>
      </c>
      <c r="E380" s="5" t="s">
        <v>42</v>
      </c>
      <c r="F380" s="5" t="s">
        <v>43</v>
      </c>
      <c r="G380" s="5" t="s">
        <v>44</v>
      </c>
      <c r="H380" t="s">
        <v>25</v>
      </c>
      <c r="I380" s="4">
        <v>300</v>
      </c>
      <c r="J380" s="5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13</v>
      </c>
      <c r="C381" s="1" t="s">
        <v>14</v>
      </c>
      <c r="D381" s="2">
        <v>44948</v>
      </c>
      <c r="E381" s="5" t="s">
        <v>42</v>
      </c>
      <c r="F381" s="5" t="s">
        <v>43</v>
      </c>
      <c r="G381" s="5" t="s">
        <v>44</v>
      </c>
      <c r="H381" t="s">
        <v>32</v>
      </c>
      <c r="I381" s="4">
        <v>3200</v>
      </c>
      <c r="J381" s="5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34</v>
      </c>
      <c r="C382" s="1" t="s">
        <v>20</v>
      </c>
      <c r="D382" s="2">
        <v>44955</v>
      </c>
      <c r="E382" s="5" t="s">
        <v>42</v>
      </c>
      <c r="F382" s="5" t="s">
        <v>43</v>
      </c>
      <c r="G382" s="5" t="s">
        <v>44</v>
      </c>
      <c r="H382" t="s">
        <v>31</v>
      </c>
      <c r="I382" s="4">
        <v>5300</v>
      </c>
      <c r="J382" s="5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27</v>
      </c>
      <c r="C383" s="1" t="s">
        <v>14</v>
      </c>
      <c r="D383" s="2">
        <v>44962</v>
      </c>
      <c r="E383" s="5" t="s">
        <v>42</v>
      </c>
      <c r="F383" s="5" t="s">
        <v>43</v>
      </c>
      <c r="G383" s="5" t="s">
        <v>44</v>
      </c>
      <c r="H383" t="s">
        <v>30</v>
      </c>
      <c r="I383" s="4">
        <v>3400</v>
      </c>
      <c r="J383" s="5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13</v>
      </c>
      <c r="C384" s="1" t="s">
        <v>20</v>
      </c>
      <c r="D384" s="2">
        <v>44969</v>
      </c>
      <c r="E384" s="5" t="s">
        <v>42</v>
      </c>
      <c r="F384" s="5" t="s">
        <v>43</v>
      </c>
      <c r="G384" s="5" t="s">
        <v>44</v>
      </c>
      <c r="H384" t="s">
        <v>32</v>
      </c>
      <c r="I384" s="4">
        <v>3200</v>
      </c>
      <c r="J384" s="5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13</v>
      </c>
      <c r="C385" s="1" t="s">
        <v>20</v>
      </c>
      <c r="D385" s="2">
        <v>44976</v>
      </c>
      <c r="E385" s="5" t="s">
        <v>42</v>
      </c>
      <c r="F385" s="5" t="s">
        <v>43</v>
      </c>
      <c r="G385" s="5" t="s">
        <v>44</v>
      </c>
      <c r="H385" t="s">
        <v>19</v>
      </c>
      <c r="I385" s="4">
        <v>500</v>
      </c>
      <c r="J385" s="5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13</v>
      </c>
      <c r="C386" s="1" t="s">
        <v>20</v>
      </c>
      <c r="D386" s="2">
        <v>44983</v>
      </c>
      <c r="E386" s="5" t="s">
        <v>42</v>
      </c>
      <c r="F386" s="5" t="s">
        <v>43</v>
      </c>
      <c r="G386" s="5" t="s">
        <v>44</v>
      </c>
      <c r="H386" t="s">
        <v>33</v>
      </c>
      <c r="I386" s="4">
        <v>4600</v>
      </c>
      <c r="J386" s="5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24</v>
      </c>
      <c r="C387" s="1" t="s">
        <v>20</v>
      </c>
      <c r="D387" s="2">
        <v>44990</v>
      </c>
      <c r="E387" s="5" t="s">
        <v>42</v>
      </c>
      <c r="F387" s="5" t="s">
        <v>43</v>
      </c>
      <c r="G387" s="5" t="s">
        <v>44</v>
      </c>
      <c r="H387" t="s">
        <v>23</v>
      </c>
      <c r="I387" s="4">
        <v>5130</v>
      </c>
      <c r="J387" s="5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13</v>
      </c>
      <c r="C388" s="1" t="s">
        <v>20</v>
      </c>
      <c r="D388" s="2">
        <v>44997</v>
      </c>
      <c r="E388" s="5" t="s">
        <v>42</v>
      </c>
      <c r="F388" s="5" t="s">
        <v>43</v>
      </c>
      <c r="G388" s="5" t="s">
        <v>44</v>
      </c>
      <c r="H388" t="s">
        <v>18</v>
      </c>
      <c r="I388" s="4">
        <v>8902</v>
      </c>
      <c r="J388" s="5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27</v>
      </c>
      <c r="C389" s="1" t="s">
        <v>20</v>
      </c>
      <c r="D389" s="2">
        <v>45004</v>
      </c>
      <c r="E389" s="5" t="s">
        <v>42</v>
      </c>
      <c r="F389" s="5" t="s">
        <v>43</v>
      </c>
      <c r="G389" s="5" t="s">
        <v>44</v>
      </c>
      <c r="H389" t="s">
        <v>18</v>
      </c>
      <c r="I389" s="4">
        <v>8902</v>
      </c>
      <c r="J389" s="5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27</v>
      </c>
      <c r="C390" s="1" t="s">
        <v>20</v>
      </c>
      <c r="D390" s="2">
        <v>45011</v>
      </c>
      <c r="E390" s="5" t="s">
        <v>42</v>
      </c>
      <c r="F390" s="5" t="s">
        <v>43</v>
      </c>
      <c r="G390" s="5" t="s">
        <v>44</v>
      </c>
      <c r="H390" t="s">
        <v>18</v>
      </c>
      <c r="I390" s="4">
        <v>8902</v>
      </c>
      <c r="J390" s="5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27</v>
      </c>
      <c r="C391" s="1" t="s">
        <v>20</v>
      </c>
      <c r="D391" s="2">
        <v>45018</v>
      </c>
      <c r="E391" s="5" t="s">
        <v>42</v>
      </c>
      <c r="F391" s="5" t="s">
        <v>43</v>
      </c>
      <c r="G391" s="5" t="s">
        <v>44</v>
      </c>
      <c r="H391" t="s">
        <v>19</v>
      </c>
      <c r="I391" s="4">
        <v>500</v>
      </c>
      <c r="J391" s="5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34</v>
      </c>
      <c r="C392" s="1" t="s">
        <v>20</v>
      </c>
      <c r="D392" s="2">
        <v>45025</v>
      </c>
      <c r="E392" s="5" t="s">
        <v>42</v>
      </c>
      <c r="F392" s="5" t="s">
        <v>43</v>
      </c>
      <c r="G392" s="5" t="s">
        <v>44</v>
      </c>
      <c r="H392" t="s">
        <v>18</v>
      </c>
      <c r="I392" s="4">
        <v>8902</v>
      </c>
      <c r="J392" s="5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13</v>
      </c>
      <c r="C393" s="1" t="s">
        <v>20</v>
      </c>
      <c r="D393" s="2">
        <v>45032</v>
      </c>
      <c r="E393" s="5" t="s">
        <v>42</v>
      </c>
      <c r="F393" s="5" t="s">
        <v>43</v>
      </c>
      <c r="G393" s="5" t="s">
        <v>44</v>
      </c>
      <c r="H393" t="s">
        <v>21</v>
      </c>
      <c r="I393" s="4">
        <v>1200</v>
      </c>
      <c r="J393" s="5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13</v>
      </c>
      <c r="C394" s="1" t="s">
        <v>20</v>
      </c>
      <c r="D394" s="2">
        <v>45039</v>
      </c>
      <c r="E394" s="5" t="s">
        <v>42</v>
      </c>
      <c r="F394" s="5" t="s">
        <v>43</v>
      </c>
      <c r="G394" s="5" t="s">
        <v>44</v>
      </c>
      <c r="H394" t="s">
        <v>28</v>
      </c>
      <c r="I394" s="4">
        <v>1500</v>
      </c>
      <c r="J394" s="5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24</v>
      </c>
      <c r="C395" s="1" t="s">
        <v>20</v>
      </c>
      <c r="D395" s="2">
        <v>45046</v>
      </c>
      <c r="E395" s="5" t="s">
        <v>42</v>
      </c>
      <c r="F395" s="5" t="s">
        <v>43</v>
      </c>
      <c r="G395" s="5" t="s">
        <v>44</v>
      </c>
      <c r="H395" t="s">
        <v>29</v>
      </c>
      <c r="I395" s="4">
        <v>5340</v>
      </c>
      <c r="J395" s="5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24</v>
      </c>
      <c r="C396" s="1" t="s">
        <v>20</v>
      </c>
      <c r="D396" s="2">
        <v>45053</v>
      </c>
      <c r="E396" s="5" t="s">
        <v>42</v>
      </c>
      <c r="F396" s="5" t="s">
        <v>43</v>
      </c>
      <c r="G396" s="5" t="s">
        <v>44</v>
      </c>
      <c r="H396" t="s">
        <v>32</v>
      </c>
      <c r="I396" s="4">
        <v>3200</v>
      </c>
      <c r="J396" s="5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13</v>
      </c>
      <c r="C397" s="1" t="s">
        <v>14</v>
      </c>
      <c r="D397" s="2">
        <v>45060</v>
      </c>
      <c r="E397" s="5" t="s">
        <v>42</v>
      </c>
      <c r="F397" s="5" t="s">
        <v>43</v>
      </c>
      <c r="G397" s="5" t="s">
        <v>44</v>
      </c>
      <c r="H397" t="s">
        <v>31</v>
      </c>
      <c r="I397" s="4">
        <v>5300</v>
      </c>
      <c r="J397" s="5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24</v>
      </c>
      <c r="C398" s="1" t="s">
        <v>20</v>
      </c>
      <c r="D398" s="2">
        <v>45067</v>
      </c>
      <c r="E398" s="5" t="s">
        <v>42</v>
      </c>
      <c r="F398" s="5" t="s">
        <v>43</v>
      </c>
      <c r="G398" s="5" t="s">
        <v>44</v>
      </c>
      <c r="H398" t="s">
        <v>28</v>
      </c>
      <c r="I398" s="4">
        <v>1500</v>
      </c>
      <c r="J398" s="5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22</v>
      </c>
      <c r="C399" s="1" t="s">
        <v>20</v>
      </c>
      <c r="D399" s="2">
        <v>45074</v>
      </c>
      <c r="E399" s="5" t="s">
        <v>42</v>
      </c>
      <c r="F399" s="5" t="s">
        <v>43</v>
      </c>
      <c r="G399" s="5" t="s">
        <v>44</v>
      </c>
      <c r="H399" t="s">
        <v>33</v>
      </c>
      <c r="I399" s="4">
        <v>4600</v>
      </c>
      <c r="J399" s="5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27</v>
      </c>
      <c r="C400" s="1" t="s">
        <v>20</v>
      </c>
      <c r="D400" s="2">
        <v>45081</v>
      </c>
      <c r="E400" s="5" t="s">
        <v>42</v>
      </c>
      <c r="F400" s="5" t="s">
        <v>43</v>
      </c>
      <c r="G400" s="5" t="s">
        <v>44</v>
      </c>
      <c r="H400" t="s">
        <v>26</v>
      </c>
      <c r="I400" s="4">
        <v>1700</v>
      </c>
      <c r="J400" s="5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27</v>
      </c>
      <c r="C401" s="1" t="s">
        <v>14</v>
      </c>
      <c r="D401" s="2">
        <v>45088</v>
      </c>
      <c r="E401" s="5" t="s">
        <v>42</v>
      </c>
      <c r="F401" s="5" t="s">
        <v>43</v>
      </c>
      <c r="G401" s="5" t="s">
        <v>44</v>
      </c>
      <c r="H401" t="s">
        <v>19</v>
      </c>
      <c r="I401" s="4">
        <v>500</v>
      </c>
      <c r="J401" s="5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13</v>
      </c>
      <c r="C402" s="1" t="s">
        <v>20</v>
      </c>
      <c r="D402" s="2">
        <v>45095</v>
      </c>
      <c r="E402" s="5" t="s">
        <v>42</v>
      </c>
      <c r="F402" s="5" t="s">
        <v>43</v>
      </c>
      <c r="G402" s="5" t="s">
        <v>44</v>
      </c>
      <c r="H402" t="s">
        <v>25</v>
      </c>
      <c r="I402" s="4">
        <v>300</v>
      </c>
      <c r="J402" s="5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13</v>
      </c>
      <c r="C403" s="1" t="s">
        <v>20</v>
      </c>
      <c r="D403" s="2">
        <v>45102</v>
      </c>
      <c r="E403" s="5" t="s">
        <v>42</v>
      </c>
      <c r="F403" s="5" t="s">
        <v>43</v>
      </c>
      <c r="G403" s="5" t="s">
        <v>44</v>
      </c>
      <c r="H403" t="s">
        <v>32</v>
      </c>
      <c r="I403" s="4">
        <v>3200</v>
      </c>
      <c r="J403" s="5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27</v>
      </c>
      <c r="C404" s="1" t="s">
        <v>14</v>
      </c>
      <c r="D404" s="2">
        <v>45109</v>
      </c>
      <c r="E404" s="5" t="s">
        <v>42</v>
      </c>
      <c r="F404" s="5" t="s">
        <v>43</v>
      </c>
      <c r="G404" s="5" t="s">
        <v>44</v>
      </c>
      <c r="H404" t="s">
        <v>19</v>
      </c>
      <c r="I404" s="4">
        <v>500</v>
      </c>
      <c r="J404" s="5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27</v>
      </c>
      <c r="C405" s="1" t="s">
        <v>20</v>
      </c>
      <c r="D405" s="2">
        <v>45116</v>
      </c>
      <c r="E405" s="5" t="s">
        <v>42</v>
      </c>
      <c r="F405" s="5" t="s">
        <v>43</v>
      </c>
      <c r="G405" s="5" t="s">
        <v>44</v>
      </c>
      <c r="H405" t="s">
        <v>21</v>
      </c>
      <c r="I405" s="4">
        <v>1200</v>
      </c>
      <c r="J405" s="5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34</v>
      </c>
      <c r="C406" s="1" t="s">
        <v>20</v>
      </c>
      <c r="D406" s="2">
        <v>45123</v>
      </c>
      <c r="E406" s="5" t="s">
        <v>42</v>
      </c>
      <c r="F406" s="5" t="s">
        <v>43</v>
      </c>
      <c r="G406" s="5" t="s">
        <v>44</v>
      </c>
      <c r="H406" t="s">
        <v>26</v>
      </c>
      <c r="I406" s="4">
        <v>1700</v>
      </c>
      <c r="J406" s="5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13</v>
      </c>
      <c r="C407" s="1" t="s">
        <v>20</v>
      </c>
      <c r="D407" s="2">
        <v>45130</v>
      </c>
      <c r="E407" s="5" t="s">
        <v>42</v>
      </c>
      <c r="F407" s="5" t="s">
        <v>43</v>
      </c>
      <c r="G407" s="5" t="s">
        <v>44</v>
      </c>
      <c r="H407" t="s">
        <v>30</v>
      </c>
      <c r="I407" s="4">
        <v>3400</v>
      </c>
      <c r="J407" s="5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13</v>
      </c>
      <c r="C408" s="1" t="s">
        <v>20</v>
      </c>
      <c r="D408" s="2">
        <v>45137</v>
      </c>
      <c r="E408" s="5" t="s">
        <v>42</v>
      </c>
      <c r="F408" s="5" t="s">
        <v>43</v>
      </c>
      <c r="G408" s="5" t="s">
        <v>44</v>
      </c>
      <c r="H408" t="s">
        <v>32</v>
      </c>
      <c r="I408" s="4">
        <v>3200</v>
      </c>
      <c r="J408" s="5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34</v>
      </c>
      <c r="C409" s="1" t="s">
        <v>20</v>
      </c>
      <c r="D409" s="2">
        <v>45139</v>
      </c>
      <c r="E409" s="5" t="s">
        <v>42</v>
      </c>
      <c r="F409" s="5" t="s">
        <v>43</v>
      </c>
      <c r="G409" s="5" t="s">
        <v>44</v>
      </c>
      <c r="H409" t="s">
        <v>30</v>
      </c>
      <c r="I409" s="4">
        <v>3400</v>
      </c>
      <c r="J409" s="5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27</v>
      </c>
      <c r="C410" s="1" t="s">
        <v>20</v>
      </c>
      <c r="D410" s="2">
        <v>45144</v>
      </c>
      <c r="E410" s="5" t="s">
        <v>42</v>
      </c>
      <c r="F410" s="5" t="s">
        <v>43</v>
      </c>
      <c r="G410" s="5" t="s">
        <v>44</v>
      </c>
      <c r="H410" t="s">
        <v>26</v>
      </c>
      <c r="I410" s="4">
        <v>1700</v>
      </c>
      <c r="J410" s="5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13</v>
      </c>
      <c r="C411" s="1" t="s">
        <v>20</v>
      </c>
      <c r="D411" s="2">
        <v>45146</v>
      </c>
      <c r="E411" s="5" t="s">
        <v>42</v>
      </c>
      <c r="F411" s="5" t="s">
        <v>43</v>
      </c>
      <c r="G411" s="5" t="s">
        <v>44</v>
      </c>
      <c r="H411" t="s">
        <v>33</v>
      </c>
      <c r="I411" s="4">
        <v>4600</v>
      </c>
      <c r="J411" s="5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27</v>
      </c>
      <c r="C412" s="1" t="s">
        <v>20</v>
      </c>
      <c r="D412" s="2">
        <v>45151</v>
      </c>
      <c r="E412" s="5" t="s">
        <v>42</v>
      </c>
      <c r="F412" s="5" t="s">
        <v>43</v>
      </c>
      <c r="G412" s="5" t="s">
        <v>44</v>
      </c>
      <c r="H412" t="s">
        <v>26</v>
      </c>
      <c r="I412" s="4">
        <v>1700</v>
      </c>
      <c r="J412" s="5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27</v>
      </c>
      <c r="C413" s="1" t="s">
        <v>20</v>
      </c>
      <c r="D413" s="2">
        <v>45153</v>
      </c>
      <c r="E413" s="5" t="s">
        <v>42</v>
      </c>
      <c r="F413" s="5" t="s">
        <v>43</v>
      </c>
      <c r="G413" s="5" t="s">
        <v>44</v>
      </c>
      <c r="H413" t="s">
        <v>35</v>
      </c>
      <c r="I413" s="4">
        <v>4500</v>
      </c>
      <c r="J413" s="5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27</v>
      </c>
      <c r="C414" s="1" t="s">
        <v>14</v>
      </c>
      <c r="D414" s="2">
        <v>45158</v>
      </c>
      <c r="E414" s="5" t="s">
        <v>42</v>
      </c>
      <c r="F414" s="5" t="s">
        <v>43</v>
      </c>
      <c r="G414" s="5" t="s">
        <v>44</v>
      </c>
      <c r="H414" t="s">
        <v>21</v>
      </c>
      <c r="I414" s="4">
        <v>1200</v>
      </c>
      <c r="J414" s="5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13</v>
      </c>
      <c r="C415" s="1" t="s">
        <v>14</v>
      </c>
      <c r="D415" s="2">
        <v>45160</v>
      </c>
      <c r="E415" s="5" t="s">
        <v>42</v>
      </c>
      <c r="F415" s="5" t="s">
        <v>43</v>
      </c>
      <c r="G415" s="5" t="s">
        <v>44</v>
      </c>
      <c r="H415" t="s">
        <v>18</v>
      </c>
      <c r="I415" s="4">
        <v>8902</v>
      </c>
      <c r="J415" s="5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27</v>
      </c>
      <c r="C416" s="1" t="s">
        <v>14</v>
      </c>
      <c r="D416" s="2">
        <v>45165</v>
      </c>
      <c r="E416" s="5" t="s">
        <v>42</v>
      </c>
      <c r="F416" s="5" t="s">
        <v>43</v>
      </c>
      <c r="G416" s="5" t="s">
        <v>44</v>
      </c>
      <c r="H416" t="s">
        <v>25</v>
      </c>
      <c r="I416" s="4">
        <v>300</v>
      </c>
      <c r="J416" s="5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27</v>
      </c>
      <c r="C417" s="1" t="s">
        <v>20</v>
      </c>
      <c r="D417" s="2">
        <v>45165</v>
      </c>
      <c r="E417" s="5" t="s">
        <v>42</v>
      </c>
      <c r="F417" s="5" t="s">
        <v>43</v>
      </c>
      <c r="G417" s="5" t="s">
        <v>44</v>
      </c>
      <c r="H417" t="s">
        <v>25</v>
      </c>
      <c r="I417" s="4">
        <v>300</v>
      </c>
      <c r="J417" s="5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27</v>
      </c>
      <c r="C418" s="1" t="s">
        <v>20</v>
      </c>
      <c r="D418" s="2">
        <v>45165</v>
      </c>
      <c r="E418" s="5" t="s">
        <v>42</v>
      </c>
      <c r="F418" s="5" t="s">
        <v>43</v>
      </c>
      <c r="G418" s="5" t="s">
        <v>44</v>
      </c>
      <c r="H418" t="s">
        <v>21</v>
      </c>
      <c r="I418" s="4">
        <v>1200</v>
      </c>
      <c r="J418" s="5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13</v>
      </c>
      <c r="C419" s="1" t="s">
        <v>14</v>
      </c>
      <c r="D419" s="2">
        <v>45165</v>
      </c>
      <c r="E419" s="5" t="s">
        <v>42</v>
      </c>
      <c r="F419" s="5" t="s">
        <v>43</v>
      </c>
      <c r="G419" s="5" t="s">
        <v>44</v>
      </c>
      <c r="H419" t="s">
        <v>32</v>
      </c>
      <c r="I419" s="4">
        <v>3200</v>
      </c>
      <c r="J419" s="5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13</v>
      </c>
      <c r="C420" s="1" t="s">
        <v>20</v>
      </c>
      <c r="D420" s="2">
        <v>45165</v>
      </c>
      <c r="E420" s="5" t="s">
        <v>42</v>
      </c>
      <c r="F420" s="5" t="s">
        <v>43</v>
      </c>
      <c r="G420" s="5" t="s">
        <v>44</v>
      </c>
      <c r="H420" t="s">
        <v>30</v>
      </c>
      <c r="I420" s="4">
        <v>3400</v>
      </c>
      <c r="J420" s="5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24</v>
      </c>
      <c r="C421" s="1" t="s">
        <v>20</v>
      </c>
      <c r="D421" s="2">
        <v>45165</v>
      </c>
      <c r="E421" s="5" t="s">
        <v>42</v>
      </c>
      <c r="F421" s="5" t="s">
        <v>43</v>
      </c>
      <c r="G421" s="5" t="s">
        <v>44</v>
      </c>
      <c r="H421" t="s">
        <v>23</v>
      </c>
      <c r="I421" s="4">
        <v>5130</v>
      </c>
      <c r="J421" s="5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34</v>
      </c>
      <c r="C422" s="1" t="s">
        <v>20</v>
      </c>
      <c r="D422" s="2">
        <v>44899</v>
      </c>
      <c r="E422" s="5" t="s">
        <v>42</v>
      </c>
      <c r="F422" s="5" t="s">
        <v>45</v>
      </c>
      <c r="G422" s="5" t="s">
        <v>46</v>
      </c>
      <c r="H422" t="s">
        <v>28</v>
      </c>
      <c r="I422" s="4">
        <v>1500</v>
      </c>
      <c r="J422" s="5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13</v>
      </c>
      <c r="C423" s="1" t="s">
        <v>20</v>
      </c>
      <c r="D423" s="2">
        <v>44906</v>
      </c>
      <c r="E423" s="5" t="s">
        <v>42</v>
      </c>
      <c r="F423" s="5" t="s">
        <v>45</v>
      </c>
      <c r="G423" s="5" t="s">
        <v>46</v>
      </c>
      <c r="H423" t="s">
        <v>23</v>
      </c>
      <c r="I423" s="4">
        <v>5130</v>
      </c>
      <c r="J423" s="5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24</v>
      </c>
      <c r="C424" s="1" t="s">
        <v>14</v>
      </c>
      <c r="D424" s="2">
        <v>44913</v>
      </c>
      <c r="E424" s="5" t="s">
        <v>42</v>
      </c>
      <c r="F424" s="5" t="s">
        <v>45</v>
      </c>
      <c r="G424" s="5" t="s">
        <v>46</v>
      </c>
      <c r="H424" t="s">
        <v>35</v>
      </c>
      <c r="I424" s="4">
        <v>4500</v>
      </c>
      <c r="J424" s="5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27</v>
      </c>
      <c r="C425" s="1" t="s">
        <v>20</v>
      </c>
      <c r="D425" s="2">
        <v>44920</v>
      </c>
      <c r="E425" s="5" t="s">
        <v>42</v>
      </c>
      <c r="F425" s="5" t="s">
        <v>45</v>
      </c>
      <c r="G425" s="5" t="s">
        <v>46</v>
      </c>
      <c r="H425" t="s">
        <v>32</v>
      </c>
      <c r="I425" s="4">
        <v>3200</v>
      </c>
      <c r="J425" s="5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27</v>
      </c>
      <c r="C426" s="1" t="s">
        <v>14</v>
      </c>
      <c r="D426" s="2">
        <v>44927</v>
      </c>
      <c r="E426" s="5" t="s">
        <v>42</v>
      </c>
      <c r="F426" s="5" t="s">
        <v>45</v>
      </c>
      <c r="G426" s="5" t="s">
        <v>46</v>
      </c>
      <c r="H426" t="s">
        <v>32</v>
      </c>
      <c r="I426" s="4">
        <v>3200</v>
      </c>
      <c r="J426" s="5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13</v>
      </c>
      <c r="C427" s="1" t="s">
        <v>20</v>
      </c>
      <c r="D427" s="2">
        <v>44934</v>
      </c>
      <c r="E427" s="5" t="s">
        <v>42</v>
      </c>
      <c r="F427" s="5" t="s">
        <v>45</v>
      </c>
      <c r="G427" s="5" t="s">
        <v>46</v>
      </c>
      <c r="H427" t="s">
        <v>28</v>
      </c>
      <c r="I427" s="4">
        <v>1500</v>
      </c>
      <c r="J427" s="5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24</v>
      </c>
      <c r="C428" s="1" t="s">
        <v>20</v>
      </c>
      <c r="D428" s="2">
        <v>44941</v>
      </c>
      <c r="E428" s="5" t="s">
        <v>42</v>
      </c>
      <c r="F428" s="5" t="s">
        <v>45</v>
      </c>
      <c r="G428" s="5" t="s">
        <v>46</v>
      </c>
      <c r="H428" t="s">
        <v>18</v>
      </c>
      <c r="I428" s="4">
        <v>8902</v>
      </c>
      <c r="J428" s="5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13</v>
      </c>
      <c r="C429" s="1" t="s">
        <v>14</v>
      </c>
      <c r="D429" s="2">
        <v>44948</v>
      </c>
      <c r="E429" s="5" t="s">
        <v>42</v>
      </c>
      <c r="F429" s="5" t="s">
        <v>45</v>
      </c>
      <c r="G429" s="5" t="s">
        <v>46</v>
      </c>
      <c r="H429" t="s">
        <v>26</v>
      </c>
      <c r="I429" s="4">
        <v>1700</v>
      </c>
      <c r="J429" s="5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13</v>
      </c>
      <c r="C430" s="1" t="s">
        <v>20</v>
      </c>
      <c r="D430" s="2">
        <v>44955</v>
      </c>
      <c r="E430" s="5" t="s">
        <v>42</v>
      </c>
      <c r="F430" s="5" t="s">
        <v>45</v>
      </c>
      <c r="G430" s="5" t="s">
        <v>46</v>
      </c>
      <c r="H430" t="s">
        <v>30</v>
      </c>
      <c r="I430" s="4">
        <v>3400</v>
      </c>
      <c r="J430" s="5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24</v>
      </c>
      <c r="C431" s="1" t="s">
        <v>20</v>
      </c>
      <c r="D431" s="2">
        <v>44962</v>
      </c>
      <c r="E431" s="5" t="s">
        <v>42</v>
      </c>
      <c r="F431" s="5" t="s">
        <v>45</v>
      </c>
      <c r="G431" s="5" t="s">
        <v>46</v>
      </c>
      <c r="H431" t="s">
        <v>21</v>
      </c>
      <c r="I431" s="4">
        <v>1200</v>
      </c>
      <c r="J431" s="5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22</v>
      </c>
      <c r="C432" s="1" t="s">
        <v>20</v>
      </c>
      <c r="D432" s="2">
        <v>44969</v>
      </c>
      <c r="E432" s="5" t="s">
        <v>42</v>
      </c>
      <c r="F432" s="5" t="s">
        <v>45</v>
      </c>
      <c r="G432" s="5" t="s">
        <v>46</v>
      </c>
      <c r="H432" t="s">
        <v>35</v>
      </c>
      <c r="I432" s="4">
        <v>4500</v>
      </c>
      <c r="J432" s="5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13</v>
      </c>
      <c r="C433" s="1" t="s">
        <v>20</v>
      </c>
      <c r="D433" s="2">
        <v>44976</v>
      </c>
      <c r="E433" s="5" t="s">
        <v>42</v>
      </c>
      <c r="F433" s="5" t="s">
        <v>45</v>
      </c>
      <c r="G433" s="5" t="s">
        <v>46</v>
      </c>
      <c r="H433" t="s">
        <v>21</v>
      </c>
      <c r="I433" s="4">
        <v>1200</v>
      </c>
      <c r="J433" s="5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34</v>
      </c>
      <c r="C434" s="1" t="s">
        <v>14</v>
      </c>
      <c r="D434" s="2">
        <v>44983</v>
      </c>
      <c r="E434" s="5" t="s">
        <v>42</v>
      </c>
      <c r="F434" s="5" t="s">
        <v>45</v>
      </c>
      <c r="G434" s="5" t="s">
        <v>46</v>
      </c>
      <c r="H434" t="s">
        <v>23</v>
      </c>
      <c r="I434" s="4">
        <v>5130</v>
      </c>
      <c r="J434" s="5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22</v>
      </c>
      <c r="C435" s="1" t="s">
        <v>20</v>
      </c>
      <c r="D435" s="2">
        <v>44990</v>
      </c>
      <c r="E435" s="5" t="s">
        <v>42</v>
      </c>
      <c r="F435" s="5" t="s">
        <v>45</v>
      </c>
      <c r="G435" s="5" t="s">
        <v>46</v>
      </c>
      <c r="H435" t="s">
        <v>21</v>
      </c>
      <c r="I435" s="4">
        <v>1200</v>
      </c>
      <c r="J435" s="5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13</v>
      </c>
      <c r="C436" s="1" t="s">
        <v>14</v>
      </c>
      <c r="D436" s="2">
        <v>44997</v>
      </c>
      <c r="E436" s="5" t="s">
        <v>42</v>
      </c>
      <c r="F436" s="5" t="s">
        <v>45</v>
      </c>
      <c r="G436" s="5" t="s">
        <v>46</v>
      </c>
      <c r="H436" t="s">
        <v>25</v>
      </c>
      <c r="I436" s="4">
        <v>300</v>
      </c>
      <c r="J436" s="5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13</v>
      </c>
      <c r="C437" s="1" t="s">
        <v>20</v>
      </c>
      <c r="D437" s="2">
        <v>45004</v>
      </c>
      <c r="E437" s="5" t="s">
        <v>42</v>
      </c>
      <c r="F437" s="5" t="s">
        <v>45</v>
      </c>
      <c r="G437" s="5" t="s">
        <v>46</v>
      </c>
      <c r="H437" t="s">
        <v>33</v>
      </c>
      <c r="I437" s="4">
        <v>4600</v>
      </c>
      <c r="J437" s="5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27</v>
      </c>
      <c r="C438" s="1" t="s">
        <v>20</v>
      </c>
      <c r="D438" s="2">
        <v>45011</v>
      </c>
      <c r="E438" s="5" t="s">
        <v>42</v>
      </c>
      <c r="F438" s="5" t="s">
        <v>45</v>
      </c>
      <c r="G438" s="5" t="s">
        <v>46</v>
      </c>
      <c r="H438" t="s">
        <v>30</v>
      </c>
      <c r="I438" s="4">
        <v>3400</v>
      </c>
      <c r="J438" s="5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13</v>
      </c>
      <c r="C439" s="1" t="s">
        <v>14</v>
      </c>
      <c r="D439" s="2">
        <v>45018</v>
      </c>
      <c r="E439" s="5" t="s">
        <v>42</v>
      </c>
      <c r="F439" s="5" t="s">
        <v>45</v>
      </c>
      <c r="G439" s="5" t="s">
        <v>46</v>
      </c>
      <c r="H439" t="s">
        <v>25</v>
      </c>
      <c r="I439" s="4">
        <v>300</v>
      </c>
      <c r="J439" s="5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27</v>
      </c>
      <c r="C440" s="1" t="s">
        <v>14</v>
      </c>
      <c r="D440" s="2">
        <v>45025</v>
      </c>
      <c r="E440" s="5" t="s">
        <v>42</v>
      </c>
      <c r="F440" s="5" t="s">
        <v>45</v>
      </c>
      <c r="G440" s="5" t="s">
        <v>46</v>
      </c>
      <c r="H440" t="s">
        <v>30</v>
      </c>
      <c r="I440" s="4">
        <v>3400</v>
      </c>
      <c r="J440" s="5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13</v>
      </c>
      <c r="C441" s="1" t="s">
        <v>20</v>
      </c>
      <c r="D441" s="2">
        <v>45032</v>
      </c>
      <c r="E441" s="5" t="s">
        <v>42</v>
      </c>
      <c r="F441" s="5" t="s">
        <v>45</v>
      </c>
      <c r="G441" s="5" t="s">
        <v>46</v>
      </c>
      <c r="H441" t="s">
        <v>21</v>
      </c>
      <c r="I441" s="4">
        <v>1200</v>
      </c>
      <c r="J441" s="5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27</v>
      </c>
      <c r="C442" s="1" t="s">
        <v>20</v>
      </c>
      <c r="D442" s="2">
        <v>45039</v>
      </c>
      <c r="E442" s="5" t="s">
        <v>42</v>
      </c>
      <c r="F442" s="5" t="s">
        <v>45</v>
      </c>
      <c r="G442" s="5" t="s">
        <v>46</v>
      </c>
      <c r="H442" t="s">
        <v>29</v>
      </c>
      <c r="I442" s="4">
        <v>5340</v>
      </c>
      <c r="J442" s="5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27</v>
      </c>
      <c r="C443" s="1" t="s">
        <v>20</v>
      </c>
      <c r="D443" s="2">
        <v>45046</v>
      </c>
      <c r="E443" s="5" t="s">
        <v>42</v>
      </c>
      <c r="F443" s="5" t="s">
        <v>45</v>
      </c>
      <c r="G443" s="5" t="s">
        <v>46</v>
      </c>
      <c r="H443" t="s">
        <v>18</v>
      </c>
      <c r="I443" s="4">
        <v>8902</v>
      </c>
      <c r="J443" s="5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13</v>
      </c>
      <c r="C444" s="1" t="s">
        <v>20</v>
      </c>
      <c r="D444" s="2">
        <v>45053</v>
      </c>
      <c r="E444" s="5" t="s">
        <v>42</v>
      </c>
      <c r="F444" s="5" t="s">
        <v>45</v>
      </c>
      <c r="G444" s="5" t="s">
        <v>46</v>
      </c>
      <c r="H444" t="s">
        <v>29</v>
      </c>
      <c r="I444" s="4">
        <v>5340</v>
      </c>
      <c r="J444" s="5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27</v>
      </c>
      <c r="C445" s="1" t="s">
        <v>20</v>
      </c>
      <c r="D445" s="2">
        <v>45060</v>
      </c>
      <c r="E445" s="5" t="s">
        <v>42</v>
      </c>
      <c r="F445" s="5" t="s">
        <v>45</v>
      </c>
      <c r="G445" s="5" t="s">
        <v>46</v>
      </c>
      <c r="H445" t="s">
        <v>19</v>
      </c>
      <c r="I445" s="4">
        <v>500</v>
      </c>
      <c r="J445" s="5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13</v>
      </c>
      <c r="C446" s="1" t="s">
        <v>20</v>
      </c>
      <c r="D446" s="2">
        <v>45067</v>
      </c>
      <c r="E446" s="5" t="s">
        <v>42</v>
      </c>
      <c r="F446" s="5" t="s">
        <v>45</v>
      </c>
      <c r="G446" s="5" t="s">
        <v>46</v>
      </c>
      <c r="H446" t="s">
        <v>33</v>
      </c>
      <c r="I446" s="4">
        <v>4600</v>
      </c>
      <c r="J446" s="5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13</v>
      </c>
      <c r="C447" s="1" t="s">
        <v>14</v>
      </c>
      <c r="D447" s="2">
        <v>45074</v>
      </c>
      <c r="E447" s="5" t="s">
        <v>42</v>
      </c>
      <c r="F447" s="5" t="s">
        <v>45</v>
      </c>
      <c r="G447" s="5" t="s">
        <v>46</v>
      </c>
      <c r="H447" t="s">
        <v>33</v>
      </c>
      <c r="I447" s="4">
        <v>4600</v>
      </c>
      <c r="J447" s="5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13</v>
      </c>
      <c r="C448" s="1" t="s">
        <v>20</v>
      </c>
      <c r="D448" s="2">
        <v>45081</v>
      </c>
      <c r="E448" s="5" t="s">
        <v>42</v>
      </c>
      <c r="F448" s="5" t="s">
        <v>45</v>
      </c>
      <c r="G448" s="5" t="s">
        <v>46</v>
      </c>
      <c r="H448" t="s">
        <v>32</v>
      </c>
      <c r="I448" s="4">
        <v>3200</v>
      </c>
      <c r="J448" s="5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27</v>
      </c>
      <c r="C449" s="1" t="s">
        <v>20</v>
      </c>
      <c r="D449" s="2">
        <v>45088</v>
      </c>
      <c r="E449" s="5" t="s">
        <v>42</v>
      </c>
      <c r="F449" s="5" t="s">
        <v>45</v>
      </c>
      <c r="G449" s="5" t="s">
        <v>46</v>
      </c>
      <c r="H449" t="s">
        <v>18</v>
      </c>
      <c r="I449" s="4">
        <v>8902</v>
      </c>
      <c r="J449" s="5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13</v>
      </c>
      <c r="C450" s="1" t="s">
        <v>14</v>
      </c>
      <c r="D450" s="2">
        <v>45095</v>
      </c>
      <c r="E450" s="5" t="s">
        <v>42</v>
      </c>
      <c r="F450" s="5" t="s">
        <v>45</v>
      </c>
      <c r="G450" s="5" t="s">
        <v>46</v>
      </c>
      <c r="H450" t="s">
        <v>21</v>
      </c>
      <c r="I450" s="4">
        <v>1200</v>
      </c>
      <c r="J450" s="5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27</v>
      </c>
      <c r="C451" s="1" t="s">
        <v>20</v>
      </c>
      <c r="D451" s="2">
        <v>45102</v>
      </c>
      <c r="E451" s="5" t="s">
        <v>42</v>
      </c>
      <c r="F451" s="5" t="s">
        <v>45</v>
      </c>
      <c r="G451" s="5" t="s">
        <v>46</v>
      </c>
      <c r="H451" t="s">
        <v>29</v>
      </c>
      <c r="I451" s="4">
        <v>5340</v>
      </c>
      <c r="J451" s="5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13</v>
      </c>
      <c r="C452" s="1" t="s">
        <v>20</v>
      </c>
      <c r="D452" s="2">
        <v>45109</v>
      </c>
      <c r="E452" s="5" t="s">
        <v>42</v>
      </c>
      <c r="F452" s="5" t="s">
        <v>45</v>
      </c>
      <c r="G452" s="5" t="s">
        <v>46</v>
      </c>
      <c r="H452" t="s">
        <v>30</v>
      </c>
      <c r="I452" s="4">
        <v>3400</v>
      </c>
      <c r="J452" s="5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13</v>
      </c>
      <c r="C453" s="1" t="s">
        <v>20</v>
      </c>
      <c r="D453" s="2">
        <v>45116</v>
      </c>
      <c r="E453" s="5" t="s">
        <v>42</v>
      </c>
      <c r="F453" s="5" t="s">
        <v>45</v>
      </c>
      <c r="G453" s="5" t="s">
        <v>46</v>
      </c>
      <c r="H453" t="s">
        <v>25</v>
      </c>
      <c r="I453" s="4">
        <v>300</v>
      </c>
      <c r="J453" s="5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13</v>
      </c>
      <c r="C454" s="1" t="s">
        <v>20</v>
      </c>
      <c r="D454" s="2">
        <v>45123</v>
      </c>
      <c r="E454" s="5" t="s">
        <v>42</v>
      </c>
      <c r="F454" s="5" t="s">
        <v>45</v>
      </c>
      <c r="G454" s="5" t="s">
        <v>46</v>
      </c>
      <c r="H454" t="s">
        <v>19</v>
      </c>
      <c r="I454" s="4">
        <v>500</v>
      </c>
      <c r="J454" s="5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22</v>
      </c>
      <c r="C455" s="1" t="s">
        <v>20</v>
      </c>
      <c r="D455" s="2">
        <v>45130</v>
      </c>
      <c r="E455" s="5" t="s">
        <v>42</v>
      </c>
      <c r="F455" s="5" t="s">
        <v>45</v>
      </c>
      <c r="G455" s="5" t="s">
        <v>46</v>
      </c>
      <c r="H455" t="s">
        <v>31</v>
      </c>
      <c r="I455" s="4">
        <v>5300</v>
      </c>
      <c r="J455" s="5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27</v>
      </c>
      <c r="C456" s="1" t="s">
        <v>20</v>
      </c>
      <c r="D456" s="2">
        <v>45137</v>
      </c>
      <c r="E456" s="5" t="s">
        <v>42</v>
      </c>
      <c r="F456" s="5" t="s">
        <v>45</v>
      </c>
      <c r="G456" s="5" t="s">
        <v>46</v>
      </c>
      <c r="H456" t="s">
        <v>32</v>
      </c>
      <c r="I456" s="4">
        <v>3200</v>
      </c>
      <c r="J456" s="5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13</v>
      </c>
      <c r="C457" s="1" t="s">
        <v>14</v>
      </c>
      <c r="D457" s="2">
        <v>45144</v>
      </c>
      <c r="E457" s="5" t="s">
        <v>42</v>
      </c>
      <c r="F457" s="5" t="s">
        <v>45</v>
      </c>
      <c r="G457" s="5" t="s">
        <v>46</v>
      </c>
      <c r="H457" t="s">
        <v>32</v>
      </c>
      <c r="I457" s="4">
        <v>3200</v>
      </c>
      <c r="J457" s="5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34</v>
      </c>
      <c r="C458" s="1" t="s">
        <v>20</v>
      </c>
      <c r="D458" s="2">
        <v>45151</v>
      </c>
      <c r="E458" s="5" t="s">
        <v>42</v>
      </c>
      <c r="F458" s="5" t="s">
        <v>45</v>
      </c>
      <c r="G458" s="5" t="s">
        <v>46</v>
      </c>
      <c r="H458" t="s">
        <v>33</v>
      </c>
      <c r="I458" s="4">
        <v>4600</v>
      </c>
      <c r="J458" s="5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24</v>
      </c>
      <c r="C459" s="1" t="s">
        <v>20</v>
      </c>
      <c r="D459" s="2">
        <v>45158</v>
      </c>
      <c r="E459" s="5" t="s">
        <v>42</v>
      </c>
      <c r="F459" s="5" t="s">
        <v>45</v>
      </c>
      <c r="G459" s="5" t="s">
        <v>46</v>
      </c>
      <c r="H459" t="s">
        <v>23</v>
      </c>
      <c r="I459" s="4">
        <v>5130</v>
      </c>
      <c r="J459" s="5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27</v>
      </c>
      <c r="C460" s="1" t="s">
        <v>20</v>
      </c>
      <c r="D460" s="2">
        <v>45165</v>
      </c>
      <c r="E460" s="5" t="s">
        <v>42</v>
      </c>
      <c r="F460" s="5" t="s">
        <v>45</v>
      </c>
      <c r="G460" s="5" t="s">
        <v>46</v>
      </c>
      <c r="H460" t="s">
        <v>21</v>
      </c>
      <c r="I460" s="4">
        <v>1200</v>
      </c>
      <c r="J460" s="5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27</v>
      </c>
      <c r="C461" s="1" t="s">
        <v>14</v>
      </c>
      <c r="D461" s="2">
        <v>44562</v>
      </c>
      <c r="E461" s="5" t="s">
        <v>42</v>
      </c>
      <c r="F461" s="5" t="s">
        <v>47</v>
      </c>
      <c r="G461" s="5" t="s">
        <v>48</v>
      </c>
      <c r="H461" t="s">
        <v>26</v>
      </c>
      <c r="I461" s="4">
        <v>1700</v>
      </c>
      <c r="J461" s="5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22</v>
      </c>
      <c r="C462" s="1" t="s">
        <v>20</v>
      </c>
      <c r="D462" s="2">
        <v>44577</v>
      </c>
      <c r="E462" s="5" t="s">
        <v>42</v>
      </c>
      <c r="F462" s="5" t="s">
        <v>47</v>
      </c>
      <c r="G462" s="5" t="s">
        <v>48</v>
      </c>
      <c r="H462" t="s">
        <v>28</v>
      </c>
      <c r="I462" s="4">
        <v>1500</v>
      </c>
      <c r="J462" s="5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24</v>
      </c>
      <c r="C463" s="1" t="s">
        <v>14</v>
      </c>
      <c r="D463" s="2">
        <v>44584</v>
      </c>
      <c r="E463" s="5" t="s">
        <v>42</v>
      </c>
      <c r="F463" s="5" t="s">
        <v>47</v>
      </c>
      <c r="G463" s="5" t="s">
        <v>48</v>
      </c>
      <c r="H463" t="s">
        <v>26</v>
      </c>
      <c r="I463" s="4">
        <v>1700</v>
      </c>
      <c r="J463" s="5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24</v>
      </c>
      <c r="C464" s="1" t="s">
        <v>14</v>
      </c>
      <c r="D464" s="2">
        <v>44591</v>
      </c>
      <c r="E464" s="5" t="s">
        <v>42</v>
      </c>
      <c r="F464" s="5" t="s">
        <v>47</v>
      </c>
      <c r="G464" s="5" t="s">
        <v>48</v>
      </c>
      <c r="H464" t="s">
        <v>35</v>
      </c>
      <c r="I464" s="4">
        <v>4500</v>
      </c>
      <c r="J464" s="5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27</v>
      </c>
      <c r="C465" s="1" t="s">
        <v>20</v>
      </c>
      <c r="D465" s="2">
        <v>44598</v>
      </c>
      <c r="E465" s="5" t="s">
        <v>42</v>
      </c>
      <c r="F465" s="5" t="s">
        <v>47</v>
      </c>
      <c r="G465" s="5" t="s">
        <v>48</v>
      </c>
      <c r="H465" t="s">
        <v>33</v>
      </c>
      <c r="I465" s="4">
        <v>4600</v>
      </c>
      <c r="J465" s="5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22</v>
      </c>
      <c r="C466" s="1" t="s">
        <v>20</v>
      </c>
      <c r="D466" s="2">
        <v>44605</v>
      </c>
      <c r="E466" s="5" t="s">
        <v>42</v>
      </c>
      <c r="F466" s="5" t="s">
        <v>47</v>
      </c>
      <c r="G466" s="5" t="s">
        <v>48</v>
      </c>
      <c r="H466" t="s">
        <v>29</v>
      </c>
      <c r="I466" s="4">
        <v>5340</v>
      </c>
      <c r="J466" s="5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13</v>
      </c>
      <c r="C467" s="1" t="s">
        <v>20</v>
      </c>
      <c r="D467" s="2">
        <v>44612</v>
      </c>
      <c r="E467" s="5" t="s">
        <v>42</v>
      </c>
      <c r="F467" s="5" t="s">
        <v>47</v>
      </c>
      <c r="G467" s="5" t="s">
        <v>48</v>
      </c>
      <c r="H467" t="s">
        <v>28</v>
      </c>
      <c r="I467" s="4">
        <v>1500</v>
      </c>
      <c r="J467" s="5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13</v>
      </c>
      <c r="C468" s="1" t="s">
        <v>20</v>
      </c>
      <c r="D468" s="2">
        <v>44619</v>
      </c>
      <c r="E468" s="5" t="s">
        <v>42</v>
      </c>
      <c r="F468" s="5" t="s">
        <v>47</v>
      </c>
      <c r="G468" s="5" t="s">
        <v>48</v>
      </c>
      <c r="H468" t="s">
        <v>33</v>
      </c>
      <c r="I468" s="4">
        <v>4600</v>
      </c>
      <c r="J468" s="5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22</v>
      </c>
      <c r="C469" s="1" t="s">
        <v>14</v>
      </c>
      <c r="D469" s="2">
        <v>44626</v>
      </c>
      <c r="E469" s="5" t="s">
        <v>42</v>
      </c>
      <c r="F469" s="5" t="s">
        <v>47</v>
      </c>
      <c r="G469" s="5" t="s">
        <v>48</v>
      </c>
      <c r="H469" t="s">
        <v>18</v>
      </c>
      <c r="I469" s="4">
        <v>8902</v>
      </c>
      <c r="J469" s="5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13</v>
      </c>
      <c r="C470" s="1" t="s">
        <v>20</v>
      </c>
      <c r="D470" s="2">
        <v>44633</v>
      </c>
      <c r="E470" s="5" t="s">
        <v>42</v>
      </c>
      <c r="F470" s="5" t="s">
        <v>47</v>
      </c>
      <c r="G470" s="5" t="s">
        <v>48</v>
      </c>
      <c r="H470" t="s">
        <v>33</v>
      </c>
      <c r="I470" s="4">
        <v>4600</v>
      </c>
      <c r="J470" s="5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13</v>
      </c>
      <c r="C471" s="1" t="s">
        <v>20</v>
      </c>
      <c r="D471" s="2">
        <v>44640</v>
      </c>
      <c r="E471" s="5" t="s">
        <v>42</v>
      </c>
      <c r="F471" s="5" t="s">
        <v>47</v>
      </c>
      <c r="G471" s="5" t="s">
        <v>48</v>
      </c>
      <c r="H471" t="s">
        <v>25</v>
      </c>
      <c r="I471" s="4">
        <v>300</v>
      </c>
      <c r="J471" s="5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13</v>
      </c>
      <c r="C472" s="1" t="s">
        <v>14</v>
      </c>
      <c r="D472" s="2">
        <v>44647</v>
      </c>
      <c r="E472" s="5" t="s">
        <v>42</v>
      </c>
      <c r="F472" s="5" t="s">
        <v>47</v>
      </c>
      <c r="G472" s="5" t="s">
        <v>48</v>
      </c>
      <c r="H472" t="s">
        <v>32</v>
      </c>
      <c r="I472" s="4">
        <v>3200</v>
      </c>
      <c r="J472" s="5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34</v>
      </c>
      <c r="C473" s="1" t="s">
        <v>14</v>
      </c>
      <c r="D473" s="2">
        <v>44654</v>
      </c>
      <c r="E473" s="5" t="s">
        <v>42</v>
      </c>
      <c r="F473" s="5" t="s">
        <v>47</v>
      </c>
      <c r="G473" s="5" t="s">
        <v>48</v>
      </c>
      <c r="H473" t="s">
        <v>23</v>
      </c>
      <c r="I473" s="4">
        <v>5130</v>
      </c>
      <c r="J473" s="5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13</v>
      </c>
      <c r="C474" s="1" t="s">
        <v>20</v>
      </c>
      <c r="D474" s="2">
        <v>44661</v>
      </c>
      <c r="E474" s="5" t="s">
        <v>42</v>
      </c>
      <c r="F474" s="5" t="s">
        <v>47</v>
      </c>
      <c r="G474" s="5" t="s">
        <v>48</v>
      </c>
      <c r="H474" t="s">
        <v>33</v>
      </c>
      <c r="I474" s="4">
        <v>4600</v>
      </c>
      <c r="J474" s="5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13</v>
      </c>
      <c r="C475" s="1" t="s">
        <v>20</v>
      </c>
      <c r="D475" s="2">
        <v>44668</v>
      </c>
      <c r="E475" s="5" t="s">
        <v>42</v>
      </c>
      <c r="F475" s="5" t="s">
        <v>47</v>
      </c>
      <c r="G475" s="5" t="s">
        <v>48</v>
      </c>
      <c r="H475" t="s">
        <v>28</v>
      </c>
      <c r="I475" s="4">
        <v>1500</v>
      </c>
      <c r="J475" s="5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13</v>
      </c>
      <c r="C476" s="1" t="s">
        <v>20</v>
      </c>
      <c r="D476" s="2">
        <v>44675</v>
      </c>
      <c r="E476" s="5" t="s">
        <v>42</v>
      </c>
      <c r="F476" s="5" t="s">
        <v>47</v>
      </c>
      <c r="G476" s="5" t="s">
        <v>48</v>
      </c>
      <c r="H476" t="s">
        <v>31</v>
      </c>
      <c r="I476" s="4">
        <v>5300</v>
      </c>
      <c r="J476" s="5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13</v>
      </c>
      <c r="C477" s="1" t="s">
        <v>14</v>
      </c>
      <c r="D477" s="2">
        <v>44682</v>
      </c>
      <c r="E477" s="5" t="s">
        <v>42</v>
      </c>
      <c r="F477" s="5" t="s">
        <v>47</v>
      </c>
      <c r="G477" s="5" t="s">
        <v>48</v>
      </c>
      <c r="H477" t="s">
        <v>18</v>
      </c>
      <c r="I477" s="4">
        <v>8902</v>
      </c>
      <c r="J477" s="5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13</v>
      </c>
      <c r="C478" s="1" t="s">
        <v>14</v>
      </c>
      <c r="D478" s="2">
        <v>44689</v>
      </c>
      <c r="E478" s="5" t="s">
        <v>42</v>
      </c>
      <c r="F478" s="5" t="s">
        <v>47</v>
      </c>
      <c r="G478" s="5" t="s">
        <v>48</v>
      </c>
      <c r="H478" t="s">
        <v>21</v>
      </c>
      <c r="I478" s="4">
        <v>1200</v>
      </c>
      <c r="J478" s="5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34</v>
      </c>
      <c r="C479" s="1" t="s">
        <v>20</v>
      </c>
      <c r="D479" s="2">
        <v>44696</v>
      </c>
      <c r="E479" s="5" t="s">
        <v>42</v>
      </c>
      <c r="F479" s="5" t="s">
        <v>47</v>
      </c>
      <c r="G479" s="5" t="s">
        <v>48</v>
      </c>
      <c r="H479" t="s">
        <v>23</v>
      </c>
      <c r="I479" s="4">
        <v>5130</v>
      </c>
      <c r="J479" s="5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13</v>
      </c>
      <c r="C480" s="1" t="s">
        <v>20</v>
      </c>
      <c r="D480" s="2">
        <v>44703</v>
      </c>
      <c r="E480" s="5" t="s">
        <v>42</v>
      </c>
      <c r="F480" s="5" t="s">
        <v>47</v>
      </c>
      <c r="G480" s="5" t="s">
        <v>48</v>
      </c>
      <c r="H480" t="s">
        <v>28</v>
      </c>
      <c r="I480" s="4">
        <v>1500</v>
      </c>
      <c r="J480" s="5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27</v>
      </c>
      <c r="C481" s="1" t="s">
        <v>20</v>
      </c>
      <c r="D481" s="2">
        <v>44710</v>
      </c>
      <c r="E481" s="5" t="s">
        <v>42</v>
      </c>
      <c r="F481" s="5" t="s">
        <v>47</v>
      </c>
      <c r="G481" s="5" t="s">
        <v>48</v>
      </c>
      <c r="H481" t="s">
        <v>23</v>
      </c>
      <c r="I481" s="4">
        <v>5130</v>
      </c>
      <c r="J481" s="5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27</v>
      </c>
      <c r="C482" s="1" t="s">
        <v>20</v>
      </c>
      <c r="D482" s="2">
        <v>44717</v>
      </c>
      <c r="E482" s="5" t="s">
        <v>42</v>
      </c>
      <c r="F482" s="5" t="s">
        <v>47</v>
      </c>
      <c r="G482" s="5" t="s">
        <v>48</v>
      </c>
      <c r="H482" t="s">
        <v>35</v>
      </c>
      <c r="I482" s="4">
        <v>4500</v>
      </c>
      <c r="J482" s="5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13</v>
      </c>
      <c r="C483" s="1" t="s">
        <v>14</v>
      </c>
      <c r="D483" s="2">
        <v>44724</v>
      </c>
      <c r="E483" s="5" t="s">
        <v>42</v>
      </c>
      <c r="F483" s="5" t="s">
        <v>47</v>
      </c>
      <c r="G483" s="5" t="s">
        <v>48</v>
      </c>
      <c r="H483" t="s">
        <v>31</v>
      </c>
      <c r="I483" s="4">
        <v>5300</v>
      </c>
      <c r="J483" s="5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13</v>
      </c>
      <c r="C484" s="1" t="s">
        <v>20</v>
      </c>
      <c r="D484" s="2">
        <v>44731</v>
      </c>
      <c r="E484" s="5" t="s">
        <v>42</v>
      </c>
      <c r="F484" s="5" t="s">
        <v>47</v>
      </c>
      <c r="G484" s="5" t="s">
        <v>48</v>
      </c>
      <c r="H484" t="s">
        <v>25</v>
      </c>
      <c r="I484" s="4">
        <v>300</v>
      </c>
      <c r="J484" s="5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34</v>
      </c>
      <c r="C485" s="1" t="s">
        <v>14</v>
      </c>
      <c r="D485" s="2">
        <v>44738</v>
      </c>
      <c r="E485" s="5" t="s">
        <v>42</v>
      </c>
      <c r="F485" s="5" t="s">
        <v>47</v>
      </c>
      <c r="G485" s="5" t="s">
        <v>48</v>
      </c>
      <c r="H485" t="s">
        <v>19</v>
      </c>
      <c r="I485" s="4">
        <v>500</v>
      </c>
      <c r="J485" s="5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24</v>
      </c>
      <c r="C486" s="1" t="s">
        <v>14</v>
      </c>
      <c r="D486" s="2">
        <v>44745</v>
      </c>
      <c r="E486" s="5" t="s">
        <v>42</v>
      </c>
      <c r="F486" s="5" t="s">
        <v>47</v>
      </c>
      <c r="G486" s="5" t="s">
        <v>48</v>
      </c>
      <c r="H486" t="s">
        <v>25</v>
      </c>
      <c r="I486" s="4">
        <v>300</v>
      </c>
      <c r="J486" s="5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27</v>
      </c>
      <c r="C487" s="1" t="s">
        <v>20</v>
      </c>
      <c r="D487" s="2">
        <v>44752</v>
      </c>
      <c r="E487" s="5" t="s">
        <v>42</v>
      </c>
      <c r="F487" s="5" t="s">
        <v>47</v>
      </c>
      <c r="G487" s="5" t="s">
        <v>48</v>
      </c>
      <c r="H487" t="s">
        <v>28</v>
      </c>
      <c r="I487" s="4">
        <v>1500</v>
      </c>
      <c r="J487" s="5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13</v>
      </c>
      <c r="C488" s="1" t="s">
        <v>20</v>
      </c>
      <c r="D488" s="2">
        <v>44759</v>
      </c>
      <c r="E488" s="5" t="s">
        <v>42</v>
      </c>
      <c r="F488" s="5" t="s">
        <v>47</v>
      </c>
      <c r="G488" s="5" t="s">
        <v>48</v>
      </c>
      <c r="H488" t="s">
        <v>28</v>
      </c>
      <c r="I488" s="4">
        <v>1500</v>
      </c>
      <c r="J488" s="5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13</v>
      </c>
      <c r="C489" s="1" t="s">
        <v>20</v>
      </c>
      <c r="D489" s="2">
        <v>44766</v>
      </c>
      <c r="E489" s="5" t="s">
        <v>42</v>
      </c>
      <c r="F489" s="5" t="s">
        <v>47</v>
      </c>
      <c r="G489" s="5" t="s">
        <v>48</v>
      </c>
      <c r="H489" t="s">
        <v>21</v>
      </c>
      <c r="I489" s="4">
        <v>1200</v>
      </c>
      <c r="J489" s="5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27</v>
      </c>
      <c r="C490" s="1" t="s">
        <v>20</v>
      </c>
      <c r="D490" s="2">
        <v>44766</v>
      </c>
      <c r="E490" s="5" t="s">
        <v>42</v>
      </c>
      <c r="F490" s="5" t="s">
        <v>47</v>
      </c>
      <c r="G490" s="5" t="s">
        <v>48</v>
      </c>
      <c r="H490" t="s">
        <v>19</v>
      </c>
      <c r="I490" s="4">
        <v>500</v>
      </c>
      <c r="J490" s="5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22</v>
      </c>
      <c r="C491" s="1" t="s">
        <v>14</v>
      </c>
      <c r="D491" s="2">
        <v>44773</v>
      </c>
      <c r="E491" s="5" t="s">
        <v>42</v>
      </c>
      <c r="F491" s="5" t="s">
        <v>47</v>
      </c>
      <c r="G491" s="5" t="s">
        <v>48</v>
      </c>
      <c r="H491" t="s">
        <v>32</v>
      </c>
      <c r="I491" s="4">
        <v>3200</v>
      </c>
      <c r="J491" s="5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34</v>
      </c>
      <c r="C492" s="1" t="s">
        <v>20</v>
      </c>
      <c r="D492" s="2">
        <v>44780</v>
      </c>
      <c r="E492" s="5" t="s">
        <v>42</v>
      </c>
      <c r="F492" s="5" t="s">
        <v>47</v>
      </c>
      <c r="G492" s="5" t="s">
        <v>48</v>
      </c>
      <c r="H492" t="s">
        <v>31</v>
      </c>
      <c r="I492" s="4">
        <v>5300</v>
      </c>
      <c r="J492" s="5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34</v>
      </c>
      <c r="C493" s="1" t="s">
        <v>20</v>
      </c>
      <c r="D493" s="2">
        <v>44787</v>
      </c>
      <c r="E493" s="5" t="s">
        <v>42</v>
      </c>
      <c r="F493" s="5" t="s">
        <v>47</v>
      </c>
      <c r="G493" s="5" t="s">
        <v>48</v>
      </c>
      <c r="H493" t="s">
        <v>23</v>
      </c>
      <c r="I493" s="4">
        <v>5130</v>
      </c>
      <c r="J493" s="5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13</v>
      </c>
      <c r="C494" s="1" t="s">
        <v>20</v>
      </c>
      <c r="D494" s="2">
        <v>44794</v>
      </c>
      <c r="E494" s="5" t="s">
        <v>42</v>
      </c>
      <c r="F494" s="5" t="s">
        <v>47</v>
      </c>
      <c r="G494" s="5" t="s">
        <v>48</v>
      </c>
      <c r="H494" t="s">
        <v>29</v>
      </c>
      <c r="I494" s="4">
        <v>5340</v>
      </c>
      <c r="J494" s="5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22</v>
      </c>
      <c r="C495" s="1" t="s">
        <v>20</v>
      </c>
      <c r="D495" s="2">
        <v>44801</v>
      </c>
      <c r="E495" s="5" t="s">
        <v>42</v>
      </c>
      <c r="F495" s="5" t="s">
        <v>47</v>
      </c>
      <c r="G495" s="5" t="s">
        <v>48</v>
      </c>
      <c r="H495" t="s">
        <v>21</v>
      </c>
      <c r="I495" s="4">
        <v>1200</v>
      </c>
      <c r="J495" s="5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27</v>
      </c>
      <c r="C496" s="1" t="s">
        <v>20</v>
      </c>
      <c r="D496" s="2">
        <v>44808</v>
      </c>
      <c r="E496" s="5" t="s">
        <v>42</v>
      </c>
      <c r="F496" s="5" t="s">
        <v>47</v>
      </c>
      <c r="G496" s="5" t="s">
        <v>48</v>
      </c>
      <c r="H496" t="s">
        <v>31</v>
      </c>
      <c r="I496" s="4">
        <v>5300</v>
      </c>
      <c r="J496" s="5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13</v>
      </c>
      <c r="C497" s="1" t="s">
        <v>20</v>
      </c>
      <c r="D497" s="2">
        <v>44815</v>
      </c>
      <c r="E497" s="5" t="s">
        <v>42</v>
      </c>
      <c r="F497" s="5" t="s">
        <v>47</v>
      </c>
      <c r="G497" s="5" t="s">
        <v>48</v>
      </c>
      <c r="H497" t="s">
        <v>19</v>
      </c>
      <c r="I497" s="4">
        <v>500</v>
      </c>
      <c r="J497" s="5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27</v>
      </c>
      <c r="C498" s="1" t="s">
        <v>14</v>
      </c>
      <c r="D498" s="2">
        <v>44822</v>
      </c>
      <c r="E498" s="5" t="s">
        <v>42</v>
      </c>
      <c r="F498" s="5" t="s">
        <v>47</v>
      </c>
      <c r="G498" s="5" t="s">
        <v>48</v>
      </c>
      <c r="H498" t="s">
        <v>29</v>
      </c>
      <c r="I498" s="4">
        <v>5340</v>
      </c>
      <c r="J498" s="5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13</v>
      </c>
      <c r="C499" s="1" t="s">
        <v>20</v>
      </c>
      <c r="D499" s="2">
        <v>44829</v>
      </c>
      <c r="E499" s="5" t="s">
        <v>42</v>
      </c>
      <c r="F499" s="5" t="s">
        <v>47</v>
      </c>
      <c r="G499" s="5" t="s">
        <v>48</v>
      </c>
      <c r="H499" t="s">
        <v>18</v>
      </c>
      <c r="I499" s="4">
        <v>8902</v>
      </c>
      <c r="J499" s="5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13</v>
      </c>
      <c r="C500" s="1" t="s">
        <v>20</v>
      </c>
      <c r="D500" s="2">
        <v>44836</v>
      </c>
      <c r="E500" s="5" t="s">
        <v>42</v>
      </c>
      <c r="F500" s="5" t="s">
        <v>47</v>
      </c>
      <c r="G500" s="5" t="s">
        <v>48</v>
      </c>
      <c r="H500" t="s">
        <v>32</v>
      </c>
      <c r="I500" s="4">
        <v>3200</v>
      </c>
      <c r="J500" s="5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27</v>
      </c>
      <c r="C501" s="1" t="s">
        <v>20</v>
      </c>
      <c r="D501" s="2">
        <v>44843</v>
      </c>
      <c r="E501" s="5" t="s">
        <v>42</v>
      </c>
      <c r="F501" s="5" t="s">
        <v>47</v>
      </c>
      <c r="G501" s="5" t="s">
        <v>48</v>
      </c>
      <c r="H501" t="s">
        <v>19</v>
      </c>
      <c r="I501" s="4">
        <v>500</v>
      </c>
      <c r="J501" s="5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13</v>
      </c>
      <c r="C502" s="1" t="s">
        <v>20</v>
      </c>
      <c r="D502" s="2">
        <v>44850</v>
      </c>
      <c r="E502" s="5" t="s">
        <v>42</v>
      </c>
      <c r="F502" s="5" t="s">
        <v>47</v>
      </c>
      <c r="G502" s="5" t="s">
        <v>48</v>
      </c>
      <c r="H502" t="s">
        <v>29</v>
      </c>
      <c r="I502" s="4">
        <v>5340</v>
      </c>
      <c r="J502" s="5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27</v>
      </c>
      <c r="C503" s="1" t="s">
        <v>20</v>
      </c>
      <c r="D503" s="2">
        <v>44857</v>
      </c>
      <c r="E503" s="5" t="s">
        <v>42</v>
      </c>
      <c r="F503" s="5" t="s">
        <v>47</v>
      </c>
      <c r="G503" s="5" t="s">
        <v>48</v>
      </c>
      <c r="H503" t="s">
        <v>19</v>
      </c>
      <c r="I503" s="4">
        <v>500</v>
      </c>
      <c r="J503" s="5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13</v>
      </c>
      <c r="C504" s="1" t="s">
        <v>14</v>
      </c>
      <c r="D504" s="2">
        <v>44864</v>
      </c>
      <c r="E504" s="5" t="s">
        <v>42</v>
      </c>
      <c r="F504" s="5" t="s">
        <v>47</v>
      </c>
      <c r="G504" s="5" t="s">
        <v>48</v>
      </c>
      <c r="H504" t="s">
        <v>23</v>
      </c>
      <c r="I504" s="4">
        <v>5130</v>
      </c>
      <c r="J504" s="5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27</v>
      </c>
      <c r="C505" s="1" t="s">
        <v>20</v>
      </c>
      <c r="D505" s="2">
        <v>44871</v>
      </c>
      <c r="E505" s="5" t="s">
        <v>42</v>
      </c>
      <c r="F505" s="5" t="s">
        <v>47</v>
      </c>
      <c r="G505" s="5" t="s">
        <v>48</v>
      </c>
      <c r="H505" t="s">
        <v>28</v>
      </c>
      <c r="I505" s="4">
        <v>1500</v>
      </c>
      <c r="J505" s="5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13</v>
      </c>
      <c r="C506" s="1" t="s">
        <v>20</v>
      </c>
      <c r="D506" s="2">
        <v>44878</v>
      </c>
      <c r="E506" s="5" t="s">
        <v>42</v>
      </c>
      <c r="F506" s="5" t="s">
        <v>47</v>
      </c>
      <c r="G506" s="5" t="s">
        <v>48</v>
      </c>
      <c r="H506" t="s">
        <v>33</v>
      </c>
      <c r="I506" s="4">
        <v>4600</v>
      </c>
      <c r="J506" s="5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24</v>
      </c>
      <c r="C507" s="1" t="s">
        <v>14</v>
      </c>
      <c r="D507" s="2">
        <v>44885</v>
      </c>
      <c r="E507" s="5" t="s">
        <v>42</v>
      </c>
      <c r="F507" s="5" t="s">
        <v>47</v>
      </c>
      <c r="G507" s="5" t="s">
        <v>48</v>
      </c>
      <c r="H507" t="s">
        <v>29</v>
      </c>
      <c r="I507" s="4">
        <v>5340</v>
      </c>
      <c r="J507" s="5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22</v>
      </c>
      <c r="C508" s="1" t="s">
        <v>20</v>
      </c>
      <c r="D508" s="2">
        <v>44892</v>
      </c>
      <c r="E508" s="5" t="s">
        <v>42</v>
      </c>
      <c r="F508" s="5" t="s">
        <v>47</v>
      </c>
      <c r="G508" s="5" t="s">
        <v>48</v>
      </c>
      <c r="H508" t="s">
        <v>21</v>
      </c>
      <c r="I508" s="4">
        <v>1200</v>
      </c>
      <c r="J508" s="5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24</v>
      </c>
      <c r="C509" s="1" t="s">
        <v>20</v>
      </c>
      <c r="D509" s="2">
        <v>44899</v>
      </c>
      <c r="E509" s="5" t="s">
        <v>42</v>
      </c>
      <c r="F509" s="5" t="s">
        <v>47</v>
      </c>
      <c r="G509" s="5" t="s">
        <v>48</v>
      </c>
      <c r="H509" t="s">
        <v>28</v>
      </c>
      <c r="I509" s="4">
        <v>1500</v>
      </c>
      <c r="J509" s="5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22</v>
      </c>
      <c r="C510" s="1" t="s">
        <v>20</v>
      </c>
      <c r="D510" s="2">
        <v>44906</v>
      </c>
      <c r="E510" s="5" t="s">
        <v>42</v>
      </c>
      <c r="F510" s="5" t="s">
        <v>47</v>
      </c>
      <c r="G510" s="5" t="s">
        <v>48</v>
      </c>
      <c r="H510" t="s">
        <v>19</v>
      </c>
      <c r="I510" s="4">
        <v>500</v>
      </c>
      <c r="J510" s="5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34</v>
      </c>
      <c r="C511" s="1" t="s">
        <v>20</v>
      </c>
      <c r="D511" s="2">
        <v>44913</v>
      </c>
      <c r="E511" s="5" t="s">
        <v>42</v>
      </c>
      <c r="F511" s="5" t="s">
        <v>47</v>
      </c>
      <c r="G511" s="5" t="s">
        <v>48</v>
      </c>
      <c r="H511" t="s">
        <v>28</v>
      </c>
      <c r="I511" s="4">
        <v>1500</v>
      </c>
      <c r="J511" s="5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22</v>
      </c>
      <c r="C512" s="1" t="s">
        <v>20</v>
      </c>
      <c r="D512" s="2">
        <v>44920</v>
      </c>
      <c r="E512" s="5" t="s">
        <v>42</v>
      </c>
      <c r="F512" s="5" t="s">
        <v>47</v>
      </c>
      <c r="G512" s="5" t="s">
        <v>48</v>
      </c>
      <c r="H512" t="s">
        <v>25</v>
      </c>
      <c r="I512" s="4">
        <v>300</v>
      </c>
      <c r="J512" s="5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27</v>
      </c>
      <c r="C513" s="1" t="s">
        <v>14</v>
      </c>
      <c r="D513" s="2">
        <v>44927</v>
      </c>
      <c r="E513" s="5" t="s">
        <v>42</v>
      </c>
      <c r="F513" s="5" t="s">
        <v>47</v>
      </c>
      <c r="G513" s="5" t="s">
        <v>48</v>
      </c>
      <c r="H513" t="s">
        <v>18</v>
      </c>
      <c r="I513" s="4">
        <v>8902</v>
      </c>
      <c r="J513" s="5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27</v>
      </c>
      <c r="C514" s="1" t="s">
        <v>20</v>
      </c>
      <c r="D514" s="2">
        <v>44934</v>
      </c>
      <c r="E514" s="5" t="s">
        <v>42</v>
      </c>
      <c r="F514" s="5" t="s">
        <v>47</v>
      </c>
      <c r="G514" s="5" t="s">
        <v>48</v>
      </c>
      <c r="H514" t="s">
        <v>35</v>
      </c>
      <c r="I514" s="4">
        <v>4500</v>
      </c>
      <c r="J514" s="5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24</v>
      </c>
      <c r="C515" s="1" t="s">
        <v>20</v>
      </c>
      <c r="D515" s="2">
        <v>44941</v>
      </c>
      <c r="E515" s="5" t="s">
        <v>42</v>
      </c>
      <c r="F515" s="5" t="s">
        <v>47</v>
      </c>
      <c r="G515" s="5" t="s">
        <v>48</v>
      </c>
      <c r="H515" t="s">
        <v>21</v>
      </c>
      <c r="I515" s="4">
        <v>1200</v>
      </c>
      <c r="J515" s="5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13</v>
      </c>
      <c r="C516" s="1" t="s">
        <v>14</v>
      </c>
      <c r="D516" s="2">
        <v>44948</v>
      </c>
      <c r="E516" s="5" t="s">
        <v>42</v>
      </c>
      <c r="F516" s="5" t="s">
        <v>47</v>
      </c>
      <c r="G516" s="5" t="s">
        <v>48</v>
      </c>
      <c r="H516" t="s">
        <v>19</v>
      </c>
      <c r="I516" s="4">
        <v>500</v>
      </c>
      <c r="J516" s="5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13</v>
      </c>
      <c r="C517" s="1" t="s">
        <v>14</v>
      </c>
      <c r="D517" s="2">
        <v>44955</v>
      </c>
      <c r="E517" s="5" t="s">
        <v>42</v>
      </c>
      <c r="F517" s="5" t="s">
        <v>47</v>
      </c>
      <c r="G517" s="5" t="s">
        <v>48</v>
      </c>
      <c r="H517" t="s">
        <v>33</v>
      </c>
      <c r="I517" s="4">
        <v>4600</v>
      </c>
      <c r="J517" s="5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34</v>
      </c>
      <c r="C518" s="1" t="s">
        <v>14</v>
      </c>
      <c r="D518" s="2">
        <v>44962</v>
      </c>
      <c r="E518" s="5" t="s">
        <v>42</v>
      </c>
      <c r="F518" s="5" t="s">
        <v>47</v>
      </c>
      <c r="G518" s="5" t="s">
        <v>48</v>
      </c>
      <c r="H518" t="s">
        <v>33</v>
      </c>
      <c r="I518" s="4">
        <v>4600</v>
      </c>
      <c r="J518" s="5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27</v>
      </c>
      <c r="C519" s="1" t="s">
        <v>20</v>
      </c>
      <c r="D519" s="2">
        <v>44969</v>
      </c>
      <c r="E519" s="5" t="s">
        <v>42</v>
      </c>
      <c r="F519" s="5" t="s">
        <v>47</v>
      </c>
      <c r="G519" s="5" t="s">
        <v>48</v>
      </c>
      <c r="H519" t="s">
        <v>18</v>
      </c>
      <c r="I519" s="4">
        <v>8902</v>
      </c>
      <c r="J519" s="5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13</v>
      </c>
      <c r="C520" s="1" t="s">
        <v>14</v>
      </c>
      <c r="D520" s="2">
        <v>44976</v>
      </c>
      <c r="E520" s="5" t="s">
        <v>42</v>
      </c>
      <c r="F520" s="5" t="s">
        <v>47</v>
      </c>
      <c r="G520" s="5" t="s">
        <v>48</v>
      </c>
      <c r="H520" t="s">
        <v>25</v>
      </c>
      <c r="I520" s="4">
        <v>300</v>
      </c>
      <c r="J520" s="5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24</v>
      </c>
      <c r="C521" s="1" t="s">
        <v>20</v>
      </c>
      <c r="D521" s="2">
        <v>44983</v>
      </c>
      <c r="E521" s="5" t="s">
        <v>42</v>
      </c>
      <c r="F521" s="5" t="s">
        <v>47</v>
      </c>
      <c r="G521" s="5" t="s">
        <v>48</v>
      </c>
      <c r="H521" t="s">
        <v>32</v>
      </c>
      <c r="I521" s="4">
        <v>3200</v>
      </c>
      <c r="J521" s="5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27</v>
      </c>
      <c r="C522" s="1" t="s">
        <v>20</v>
      </c>
      <c r="D522" s="2">
        <v>44990</v>
      </c>
      <c r="E522" s="5" t="s">
        <v>42</v>
      </c>
      <c r="F522" s="5" t="s">
        <v>47</v>
      </c>
      <c r="G522" s="5" t="s">
        <v>48</v>
      </c>
      <c r="H522" t="s">
        <v>35</v>
      </c>
      <c r="I522" s="4">
        <v>4500</v>
      </c>
      <c r="J522" s="5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34</v>
      </c>
      <c r="C523" s="1" t="s">
        <v>20</v>
      </c>
      <c r="D523" s="2">
        <v>44997</v>
      </c>
      <c r="E523" s="5" t="s">
        <v>42</v>
      </c>
      <c r="F523" s="5" t="s">
        <v>47</v>
      </c>
      <c r="G523" s="5" t="s">
        <v>48</v>
      </c>
      <c r="H523" t="s">
        <v>26</v>
      </c>
      <c r="I523" s="4">
        <v>1700</v>
      </c>
      <c r="J523" s="5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22</v>
      </c>
      <c r="C524" s="1" t="s">
        <v>20</v>
      </c>
      <c r="D524" s="2">
        <v>45004</v>
      </c>
      <c r="E524" s="5" t="s">
        <v>42</v>
      </c>
      <c r="F524" s="5" t="s">
        <v>47</v>
      </c>
      <c r="G524" s="5" t="s">
        <v>48</v>
      </c>
      <c r="H524" t="s">
        <v>32</v>
      </c>
      <c r="I524" s="4">
        <v>3200</v>
      </c>
      <c r="J524" s="5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27</v>
      </c>
      <c r="C525" s="1" t="s">
        <v>14</v>
      </c>
      <c r="D525" s="2">
        <v>45011</v>
      </c>
      <c r="E525" s="5" t="s">
        <v>42</v>
      </c>
      <c r="F525" s="5" t="s">
        <v>47</v>
      </c>
      <c r="G525" s="5" t="s">
        <v>48</v>
      </c>
      <c r="H525" t="s">
        <v>25</v>
      </c>
      <c r="I525" s="4">
        <v>300</v>
      </c>
      <c r="J525" s="5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13</v>
      </c>
      <c r="C526" s="1" t="s">
        <v>20</v>
      </c>
      <c r="D526" s="2">
        <v>45018</v>
      </c>
      <c r="E526" s="5" t="s">
        <v>42</v>
      </c>
      <c r="F526" s="5" t="s">
        <v>47</v>
      </c>
      <c r="G526" s="5" t="s">
        <v>48</v>
      </c>
      <c r="H526" t="s">
        <v>30</v>
      </c>
      <c r="I526" s="4">
        <v>3400</v>
      </c>
      <c r="J526" s="5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13</v>
      </c>
      <c r="C527" s="1" t="s">
        <v>14</v>
      </c>
      <c r="D527" s="2">
        <v>45025</v>
      </c>
      <c r="E527" s="5" t="s">
        <v>42</v>
      </c>
      <c r="F527" s="5" t="s">
        <v>47</v>
      </c>
      <c r="G527" s="5" t="s">
        <v>48</v>
      </c>
      <c r="H527" t="s">
        <v>33</v>
      </c>
      <c r="I527" s="4">
        <v>4600</v>
      </c>
      <c r="J527" s="5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27</v>
      </c>
      <c r="C528" s="1" t="s">
        <v>20</v>
      </c>
      <c r="D528" s="2">
        <v>45032</v>
      </c>
      <c r="E528" s="5" t="s">
        <v>42</v>
      </c>
      <c r="F528" s="5" t="s">
        <v>47</v>
      </c>
      <c r="G528" s="5" t="s">
        <v>48</v>
      </c>
      <c r="H528" t="s">
        <v>30</v>
      </c>
      <c r="I528" s="4">
        <v>3400</v>
      </c>
      <c r="J528" s="5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13</v>
      </c>
      <c r="C529" s="1" t="s">
        <v>20</v>
      </c>
      <c r="D529" s="2">
        <v>45039</v>
      </c>
      <c r="E529" s="5" t="s">
        <v>42</v>
      </c>
      <c r="F529" s="5" t="s">
        <v>47</v>
      </c>
      <c r="G529" s="5" t="s">
        <v>48</v>
      </c>
      <c r="H529" t="s">
        <v>26</v>
      </c>
      <c r="I529" s="4">
        <v>1700</v>
      </c>
      <c r="J529" s="5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22</v>
      </c>
      <c r="C530" s="1" t="s">
        <v>14</v>
      </c>
      <c r="D530" s="2">
        <v>45046</v>
      </c>
      <c r="E530" s="5" t="s">
        <v>42</v>
      </c>
      <c r="F530" s="5" t="s">
        <v>47</v>
      </c>
      <c r="G530" s="5" t="s">
        <v>48</v>
      </c>
      <c r="H530" t="s">
        <v>32</v>
      </c>
      <c r="I530" s="4">
        <v>3200</v>
      </c>
      <c r="J530" s="5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13</v>
      </c>
      <c r="C531" s="1" t="s">
        <v>20</v>
      </c>
      <c r="D531" s="2">
        <v>45053</v>
      </c>
      <c r="E531" s="5" t="s">
        <v>42</v>
      </c>
      <c r="F531" s="5" t="s">
        <v>47</v>
      </c>
      <c r="G531" s="5" t="s">
        <v>48</v>
      </c>
      <c r="H531" t="s">
        <v>18</v>
      </c>
      <c r="I531" s="4">
        <v>8902</v>
      </c>
      <c r="J531" s="5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13</v>
      </c>
      <c r="C532" s="1" t="s">
        <v>20</v>
      </c>
      <c r="D532" s="2">
        <v>45060</v>
      </c>
      <c r="E532" s="5" t="s">
        <v>42</v>
      </c>
      <c r="F532" s="5" t="s">
        <v>47</v>
      </c>
      <c r="G532" s="5" t="s">
        <v>48</v>
      </c>
      <c r="H532" t="s">
        <v>35</v>
      </c>
      <c r="I532" s="4">
        <v>4500</v>
      </c>
      <c r="J532" s="5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13</v>
      </c>
      <c r="C533" s="1" t="s">
        <v>20</v>
      </c>
      <c r="D533" s="2">
        <v>45067</v>
      </c>
      <c r="E533" s="5" t="s">
        <v>42</v>
      </c>
      <c r="F533" s="5" t="s">
        <v>47</v>
      </c>
      <c r="G533" s="5" t="s">
        <v>48</v>
      </c>
      <c r="H533" t="s">
        <v>23</v>
      </c>
      <c r="I533" s="4">
        <v>5130</v>
      </c>
      <c r="J533" s="5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22</v>
      </c>
      <c r="C534" s="1" t="s">
        <v>20</v>
      </c>
      <c r="D534" s="2">
        <v>45074</v>
      </c>
      <c r="E534" s="5" t="s">
        <v>42</v>
      </c>
      <c r="F534" s="5" t="s">
        <v>47</v>
      </c>
      <c r="G534" s="5" t="s">
        <v>48</v>
      </c>
      <c r="H534" t="s">
        <v>18</v>
      </c>
      <c r="I534" s="4">
        <v>8902</v>
      </c>
      <c r="J534" s="5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22</v>
      </c>
      <c r="C535" s="1" t="s">
        <v>14</v>
      </c>
      <c r="D535" s="2">
        <v>45081</v>
      </c>
      <c r="E535" s="5" t="s">
        <v>42</v>
      </c>
      <c r="F535" s="5" t="s">
        <v>47</v>
      </c>
      <c r="G535" s="5" t="s">
        <v>48</v>
      </c>
      <c r="H535" t="s">
        <v>25</v>
      </c>
      <c r="I535" s="4">
        <v>300</v>
      </c>
      <c r="J535" s="5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27</v>
      </c>
      <c r="C536" s="1" t="s">
        <v>20</v>
      </c>
      <c r="D536" s="2">
        <v>45088</v>
      </c>
      <c r="E536" s="5" t="s">
        <v>42</v>
      </c>
      <c r="F536" s="5" t="s">
        <v>47</v>
      </c>
      <c r="G536" s="5" t="s">
        <v>48</v>
      </c>
      <c r="H536" t="s">
        <v>28</v>
      </c>
      <c r="I536" s="4">
        <v>1500</v>
      </c>
      <c r="J536" s="5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27</v>
      </c>
      <c r="C537" s="1" t="s">
        <v>14</v>
      </c>
      <c r="D537" s="2">
        <v>45095</v>
      </c>
      <c r="E537" s="5" t="s">
        <v>42</v>
      </c>
      <c r="F537" s="5" t="s">
        <v>47</v>
      </c>
      <c r="G537" s="5" t="s">
        <v>48</v>
      </c>
      <c r="H537" t="s">
        <v>28</v>
      </c>
      <c r="I537" s="4">
        <v>1500</v>
      </c>
      <c r="J537" s="5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13</v>
      </c>
      <c r="C538" s="1" t="s">
        <v>20</v>
      </c>
      <c r="D538" s="2">
        <v>45102</v>
      </c>
      <c r="E538" s="5" t="s">
        <v>42</v>
      </c>
      <c r="F538" s="5" t="s">
        <v>47</v>
      </c>
      <c r="G538" s="5" t="s">
        <v>48</v>
      </c>
      <c r="H538" t="s">
        <v>21</v>
      </c>
      <c r="I538" s="4">
        <v>1200</v>
      </c>
      <c r="J538" s="5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27</v>
      </c>
      <c r="C539" s="1" t="s">
        <v>20</v>
      </c>
      <c r="D539" s="2">
        <v>45109</v>
      </c>
      <c r="E539" s="5" t="s">
        <v>42</v>
      </c>
      <c r="F539" s="5" t="s">
        <v>47</v>
      </c>
      <c r="G539" s="5" t="s">
        <v>48</v>
      </c>
      <c r="H539" t="s">
        <v>19</v>
      </c>
      <c r="I539" s="4">
        <v>500</v>
      </c>
      <c r="J539" s="5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13</v>
      </c>
      <c r="C540" s="1" t="s">
        <v>20</v>
      </c>
      <c r="D540" s="2">
        <v>45116</v>
      </c>
      <c r="E540" s="5" t="s">
        <v>42</v>
      </c>
      <c r="F540" s="5" t="s">
        <v>47</v>
      </c>
      <c r="G540" s="5" t="s">
        <v>48</v>
      </c>
      <c r="H540" t="s">
        <v>28</v>
      </c>
      <c r="I540" s="4">
        <v>1500</v>
      </c>
      <c r="J540" s="5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24</v>
      </c>
      <c r="C541" s="1" t="s">
        <v>14</v>
      </c>
      <c r="D541" s="2">
        <v>45123</v>
      </c>
      <c r="E541" s="5" t="s">
        <v>42</v>
      </c>
      <c r="F541" s="5" t="s">
        <v>47</v>
      </c>
      <c r="G541" s="5" t="s">
        <v>48</v>
      </c>
      <c r="H541" t="s">
        <v>19</v>
      </c>
      <c r="I541" s="4">
        <v>500</v>
      </c>
      <c r="J541" s="5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13</v>
      </c>
      <c r="C542" s="1" t="s">
        <v>20</v>
      </c>
      <c r="D542" s="2">
        <v>45130</v>
      </c>
      <c r="E542" s="5" t="s">
        <v>42</v>
      </c>
      <c r="F542" s="5" t="s">
        <v>47</v>
      </c>
      <c r="G542" s="5" t="s">
        <v>48</v>
      </c>
      <c r="H542" t="s">
        <v>19</v>
      </c>
      <c r="I542" s="4">
        <v>500</v>
      </c>
      <c r="J542" s="5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27</v>
      </c>
      <c r="C543" s="1" t="s">
        <v>20</v>
      </c>
      <c r="D543" s="2">
        <v>45137</v>
      </c>
      <c r="E543" s="5" t="s">
        <v>42</v>
      </c>
      <c r="F543" s="5" t="s">
        <v>47</v>
      </c>
      <c r="G543" s="5" t="s">
        <v>48</v>
      </c>
      <c r="H543" t="s">
        <v>31</v>
      </c>
      <c r="I543" s="4">
        <v>5300</v>
      </c>
      <c r="J543" s="5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27</v>
      </c>
      <c r="C544" s="1" t="s">
        <v>14</v>
      </c>
      <c r="D544" s="2">
        <v>45144</v>
      </c>
      <c r="E544" s="5" t="s">
        <v>42</v>
      </c>
      <c r="F544" s="5" t="s">
        <v>47</v>
      </c>
      <c r="G544" s="5" t="s">
        <v>48</v>
      </c>
      <c r="H544" t="s">
        <v>31</v>
      </c>
      <c r="I544" s="4">
        <v>5300</v>
      </c>
      <c r="J544" s="5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34</v>
      </c>
      <c r="C545" s="1" t="s">
        <v>14</v>
      </c>
      <c r="D545" s="2">
        <v>45151</v>
      </c>
      <c r="E545" s="5" t="s">
        <v>42</v>
      </c>
      <c r="F545" s="5" t="s">
        <v>47</v>
      </c>
      <c r="G545" s="5" t="s">
        <v>48</v>
      </c>
      <c r="H545" t="s">
        <v>33</v>
      </c>
      <c r="I545" s="4">
        <v>4600</v>
      </c>
      <c r="J545" s="5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27</v>
      </c>
      <c r="C546" s="1" t="s">
        <v>20</v>
      </c>
      <c r="D546" s="2">
        <v>45158</v>
      </c>
      <c r="E546" s="5" t="s">
        <v>42</v>
      </c>
      <c r="F546" s="5" t="s">
        <v>47</v>
      </c>
      <c r="G546" s="5" t="s">
        <v>48</v>
      </c>
      <c r="H546" t="s">
        <v>18</v>
      </c>
      <c r="I546" s="4">
        <v>8902</v>
      </c>
      <c r="J546" s="5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13</v>
      </c>
      <c r="C547" s="1" t="s">
        <v>20</v>
      </c>
      <c r="D547" s="2">
        <v>45165</v>
      </c>
      <c r="E547" s="5" t="s">
        <v>42</v>
      </c>
      <c r="F547" s="5" t="s">
        <v>47</v>
      </c>
      <c r="G547" s="5" t="s">
        <v>48</v>
      </c>
      <c r="H547" t="s">
        <v>33</v>
      </c>
      <c r="I547" s="4">
        <v>4600</v>
      </c>
      <c r="J547" s="5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22</v>
      </c>
      <c r="C548" s="1" t="s">
        <v>20</v>
      </c>
      <c r="D548" s="2">
        <v>44766</v>
      </c>
      <c r="E548" s="5" t="s">
        <v>42</v>
      </c>
      <c r="F548" s="5" t="s">
        <v>45</v>
      </c>
      <c r="G548" s="5" t="s">
        <v>46</v>
      </c>
      <c r="H548" t="s">
        <v>31</v>
      </c>
      <c r="I548" s="4">
        <v>5300</v>
      </c>
      <c r="J548" s="5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27</v>
      </c>
      <c r="C549" s="1" t="s">
        <v>20</v>
      </c>
      <c r="D549" s="2">
        <v>44773</v>
      </c>
      <c r="E549" s="5" t="s">
        <v>42</v>
      </c>
      <c r="F549" s="5" t="s">
        <v>45</v>
      </c>
      <c r="G549" s="5" t="s">
        <v>46</v>
      </c>
      <c r="H549" t="s">
        <v>21</v>
      </c>
      <c r="I549" s="4">
        <v>1200</v>
      </c>
      <c r="J549" s="5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13</v>
      </c>
      <c r="C550" s="1" t="s">
        <v>20</v>
      </c>
      <c r="D550" s="2">
        <v>44780</v>
      </c>
      <c r="E550" s="5" t="s">
        <v>42</v>
      </c>
      <c r="F550" s="5" t="s">
        <v>45</v>
      </c>
      <c r="G550" s="5" t="s">
        <v>46</v>
      </c>
      <c r="H550" t="s">
        <v>25</v>
      </c>
      <c r="I550" s="4">
        <v>300</v>
      </c>
      <c r="J550" s="5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13</v>
      </c>
      <c r="C551" s="1" t="s">
        <v>14</v>
      </c>
      <c r="D551" s="2">
        <v>44787</v>
      </c>
      <c r="E551" s="5" t="s">
        <v>42</v>
      </c>
      <c r="F551" s="5" t="s">
        <v>45</v>
      </c>
      <c r="G551" s="5" t="s">
        <v>46</v>
      </c>
      <c r="H551" t="s">
        <v>35</v>
      </c>
      <c r="I551" s="4">
        <v>4500</v>
      </c>
      <c r="J551" s="5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13</v>
      </c>
      <c r="C552" s="1" t="s">
        <v>14</v>
      </c>
      <c r="D552" s="2">
        <v>44794</v>
      </c>
      <c r="E552" s="5" t="s">
        <v>42</v>
      </c>
      <c r="F552" s="5" t="s">
        <v>45</v>
      </c>
      <c r="G552" s="5" t="s">
        <v>46</v>
      </c>
      <c r="H552" t="s">
        <v>28</v>
      </c>
      <c r="I552" s="4">
        <v>1500</v>
      </c>
      <c r="J552" s="5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13</v>
      </c>
      <c r="C553" s="1" t="s">
        <v>14</v>
      </c>
      <c r="D553" s="2">
        <v>44801</v>
      </c>
      <c r="E553" s="5" t="s">
        <v>42</v>
      </c>
      <c r="F553" s="5" t="s">
        <v>45</v>
      </c>
      <c r="G553" s="5" t="s">
        <v>46</v>
      </c>
      <c r="H553" t="s">
        <v>35</v>
      </c>
      <c r="I553" s="4">
        <v>4500</v>
      </c>
      <c r="J553" s="5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13</v>
      </c>
      <c r="C554" s="1" t="s">
        <v>20</v>
      </c>
      <c r="D554" s="2">
        <v>44808</v>
      </c>
      <c r="E554" s="5" t="s">
        <v>42</v>
      </c>
      <c r="F554" s="5" t="s">
        <v>45</v>
      </c>
      <c r="G554" s="5" t="s">
        <v>46</v>
      </c>
      <c r="H554" t="s">
        <v>32</v>
      </c>
      <c r="I554" s="4">
        <v>3200</v>
      </c>
      <c r="J554" s="5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13</v>
      </c>
      <c r="C555" s="1" t="s">
        <v>20</v>
      </c>
      <c r="D555" s="2">
        <v>44815</v>
      </c>
      <c r="E555" s="5" t="s">
        <v>42</v>
      </c>
      <c r="F555" s="5" t="s">
        <v>45</v>
      </c>
      <c r="G555" s="5" t="s">
        <v>46</v>
      </c>
      <c r="H555" t="s">
        <v>28</v>
      </c>
      <c r="I555" s="4">
        <v>1500</v>
      </c>
      <c r="J555" s="5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27</v>
      </c>
      <c r="C556" s="1" t="s">
        <v>20</v>
      </c>
      <c r="D556" s="2">
        <v>44822</v>
      </c>
      <c r="E556" s="5" t="s">
        <v>42</v>
      </c>
      <c r="F556" s="5" t="s">
        <v>45</v>
      </c>
      <c r="G556" s="5" t="s">
        <v>46</v>
      </c>
      <c r="H556" t="s">
        <v>19</v>
      </c>
      <c r="I556" s="4">
        <v>500</v>
      </c>
      <c r="J556" s="5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13</v>
      </c>
      <c r="C557" s="1" t="s">
        <v>14</v>
      </c>
      <c r="D557" s="2">
        <v>44829</v>
      </c>
      <c r="E557" s="5" t="s">
        <v>42</v>
      </c>
      <c r="F557" s="5" t="s">
        <v>45</v>
      </c>
      <c r="G557" s="5" t="s">
        <v>46</v>
      </c>
      <c r="H557" t="s">
        <v>19</v>
      </c>
      <c r="I557" s="4">
        <v>500</v>
      </c>
      <c r="J557" s="5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13</v>
      </c>
      <c r="C558" s="1" t="s">
        <v>20</v>
      </c>
      <c r="D558" s="2">
        <v>44836</v>
      </c>
      <c r="E558" s="5" t="s">
        <v>42</v>
      </c>
      <c r="F558" s="5" t="s">
        <v>45</v>
      </c>
      <c r="G558" s="5" t="s">
        <v>46</v>
      </c>
      <c r="H558" t="s">
        <v>31</v>
      </c>
      <c r="I558" s="4">
        <v>5300</v>
      </c>
      <c r="J558" s="5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27</v>
      </c>
      <c r="C559" s="1" t="s">
        <v>20</v>
      </c>
      <c r="D559" s="2">
        <v>44843</v>
      </c>
      <c r="E559" s="5" t="s">
        <v>42</v>
      </c>
      <c r="F559" s="5" t="s">
        <v>45</v>
      </c>
      <c r="G559" s="5" t="s">
        <v>46</v>
      </c>
      <c r="H559" t="s">
        <v>33</v>
      </c>
      <c r="I559" s="4">
        <v>4600</v>
      </c>
      <c r="J559" s="5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27</v>
      </c>
      <c r="C560" s="1" t="s">
        <v>20</v>
      </c>
      <c r="D560" s="2">
        <v>44850</v>
      </c>
      <c r="E560" s="5" t="s">
        <v>42</v>
      </c>
      <c r="F560" s="5" t="s">
        <v>45</v>
      </c>
      <c r="G560" s="5" t="s">
        <v>46</v>
      </c>
      <c r="H560" t="s">
        <v>33</v>
      </c>
      <c r="I560" s="4">
        <v>4600</v>
      </c>
      <c r="J560" s="5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13</v>
      </c>
      <c r="C561" s="1" t="s">
        <v>20</v>
      </c>
      <c r="D561" s="2">
        <v>44857</v>
      </c>
      <c r="E561" s="5" t="s">
        <v>42</v>
      </c>
      <c r="F561" s="5" t="s">
        <v>45</v>
      </c>
      <c r="G561" s="5" t="s">
        <v>46</v>
      </c>
      <c r="H561" t="s">
        <v>21</v>
      </c>
      <c r="I561" s="4">
        <v>1200</v>
      </c>
      <c r="J561" s="5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13</v>
      </c>
      <c r="C562" s="1" t="s">
        <v>14</v>
      </c>
      <c r="D562" s="2">
        <v>44864</v>
      </c>
      <c r="E562" s="5" t="s">
        <v>42</v>
      </c>
      <c r="F562" s="5" t="s">
        <v>45</v>
      </c>
      <c r="G562" s="5" t="s">
        <v>46</v>
      </c>
      <c r="H562" t="s">
        <v>32</v>
      </c>
      <c r="I562" s="4">
        <v>3200</v>
      </c>
      <c r="J562" s="5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13</v>
      </c>
      <c r="C563" s="1" t="s">
        <v>14</v>
      </c>
      <c r="D563" s="2">
        <v>44871</v>
      </c>
      <c r="E563" s="5" t="s">
        <v>42</v>
      </c>
      <c r="F563" s="5" t="s">
        <v>45</v>
      </c>
      <c r="G563" s="5" t="s">
        <v>46</v>
      </c>
      <c r="H563" t="s">
        <v>31</v>
      </c>
      <c r="I563" s="4">
        <v>5300</v>
      </c>
      <c r="J563" s="5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27</v>
      </c>
      <c r="C564" s="1" t="s">
        <v>20</v>
      </c>
      <c r="D564" s="2">
        <v>44878</v>
      </c>
      <c r="E564" s="5" t="s">
        <v>42</v>
      </c>
      <c r="F564" s="5" t="s">
        <v>45</v>
      </c>
      <c r="G564" s="5" t="s">
        <v>46</v>
      </c>
      <c r="H564" t="s">
        <v>19</v>
      </c>
      <c r="I564" s="4">
        <v>500</v>
      </c>
      <c r="J564" s="5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34</v>
      </c>
      <c r="C565" s="1" t="s">
        <v>20</v>
      </c>
      <c r="D565" s="2">
        <v>44885</v>
      </c>
      <c r="E565" s="5" t="s">
        <v>42</v>
      </c>
      <c r="F565" s="5" t="s">
        <v>45</v>
      </c>
      <c r="G565" s="5" t="s">
        <v>46</v>
      </c>
      <c r="H565" t="s">
        <v>23</v>
      </c>
      <c r="I565" s="4">
        <v>5130</v>
      </c>
      <c r="J565" s="5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13</v>
      </c>
      <c r="C566" s="1" t="s">
        <v>14</v>
      </c>
      <c r="D566" s="2">
        <v>44892</v>
      </c>
      <c r="E566" s="5" t="s">
        <v>42</v>
      </c>
      <c r="F566" s="5" t="s">
        <v>45</v>
      </c>
      <c r="G566" s="5" t="s">
        <v>46</v>
      </c>
      <c r="H566" t="s">
        <v>28</v>
      </c>
      <c r="I566" s="4">
        <v>1500</v>
      </c>
      <c r="J566" s="5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27</v>
      </c>
      <c r="C567" s="1" t="s">
        <v>20</v>
      </c>
      <c r="D567" s="2">
        <v>44899</v>
      </c>
      <c r="E567" s="5" t="s">
        <v>42</v>
      </c>
      <c r="F567" s="5" t="s">
        <v>45</v>
      </c>
      <c r="G567" s="5" t="s">
        <v>46</v>
      </c>
      <c r="H567" t="s">
        <v>31</v>
      </c>
      <c r="I567" s="4">
        <v>5300</v>
      </c>
      <c r="J567" s="5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13</v>
      </c>
      <c r="C568" s="1" t="s">
        <v>20</v>
      </c>
      <c r="D568" s="2">
        <v>44906</v>
      </c>
      <c r="E568" s="5" t="s">
        <v>42</v>
      </c>
      <c r="F568" s="5" t="s">
        <v>45</v>
      </c>
      <c r="G568" s="5" t="s">
        <v>46</v>
      </c>
      <c r="H568" t="s">
        <v>29</v>
      </c>
      <c r="I568" s="4">
        <v>5340</v>
      </c>
      <c r="J568" s="5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24</v>
      </c>
      <c r="C569" s="1" t="s">
        <v>20</v>
      </c>
      <c r="D569" s="2">
        <v>44913</v>
      </c>
      <c r="E569" s="5" t="s">
        <v>42</v>
      </c>
      <c r="F569" s="5" t="s">
        <v>45</v>
      </c>
      <c r="G569" s="5" t="s">
        <v>46</v>
      </c>
      <c r="H569" t="s">
        <v>31</v>
      </c>
      <c r="I569" s="4">
        <v>5300</v>
      </c>
      <c r="J569" s="5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27</v>
      </c>
      <c r="C570" s="1" t="s">
        <v>14</v>
      </c>
      <c r="D570" s="2">
        <v>44920</v>
      </c>
      <c r="E570" s="5" t="s">
        <v>42</v>
      </c>
      <c r="F570" s="5" t="s">
        <v>45</v>
      </c>
      <c r="G570" s="5" t="s">
        <v>46</v>
      </c>
      <c r="H570" t="s">
        <v>19</v>
      </c>
      <c r="I570" s="4">
        <v>500</v>
      </c>
      <c r="J570" s="5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13</v>
      </c>
      <c r="C571" s="1" t="s">
        <v>20</v>
      </c>
      <c r="D571" s="2">
        <v>44927</v>
      </c>
      <c r="E571" s="5" t="s">
        <v>42</v>
      </c>
      <c r="F571" s="5" t="s">
        <v>45</v>
      </c>
      <c r="G571" s="5" t="s">
        <v>46</v>
      </c>
      <c r="H571" t="s">
        <v>18</v>
      </c>
      <c r="I571" s="4">
        <v>8902</v>
      </c>
      <c r="J571" s="5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24</v>
      </c>
      <c r="C572" s="1" t="s">
        <v>20</v>
      </c>
      <c r="D572" s="2">
        <v>44934</v>
      </c>
      <c r="E572" s="5" t="s">
        <v>42</v>
      </c>
      <c r="F572" s="5" t="s">
        <v>45</v>
      </c>
      <c r="G572" s="5" t="s">
        <v>46</v>
      </c>
      <c r="H572" t="s">
        <v>29</v>
      </c>
      <c r="I572" s="4">
        <v>5340</v>
      </c>
      <c r="J572" s="5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24</v>
      </c>
      <c r="C573" s="1" t="s">
        <v>14</v>
      </c>
      <c r="D573" s="2">
        <v>44941</v>
      </c>
      <c r="E573" s="5" t="s">
        <v>42</v>
      </c>
      <c r="F573" s="5" t="s">
        <v>45</v>
      </c>
      <c r="G573" s="5" t="s">
        <v>46</v>
      </c>
      <c r="H573" t="s">
        <v>25</v>
      </c>
      <c r="I573" s="4">
        <v>300</v>
      </c>
      <c r="J573" s="5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13</v>
      </c>
      <c r="C574" s="1" t="s">
        <v>14</v>
      </c>
      <c r="D574" s="2">
        <v>44948</v>
      </c>
      <c r="E574" s="5" t="s">
        <v>42</v>
      </c>
      <c r="F574" s="5" t="s">
        <v>45</v>
      </c>
      <c r="G574" s="5" t="s">
        <v>46</v>
      </c>
      <c r="H574" t="s">
        <v>32</v>
      </c>
      <c r="I574" s="4">
        <v>3200</v>
      </c>
      <c r="J574" s="5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34</v>
      </c>
      <c r="C575" s="1" t="s">
        <v>20</v>
      </c>
      <c r="D575" s="2">
        <v>44955</v>
      </c>
      <c r="E575" s="5" t="s">
        <v>42</v>
      </c>
      <c r="F575" s="5" t="s">
        <v>45</v>
      </c>
      <c r="G575" s="5" t="s">
        <v>46</v>
      </c>
      <c r="H575" t="s">
        <v>31</v>
      </c>
      <c r="I575" s="4">
        <v>5300</v>
      </c>
      <c r="J575" s="5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27</v>
      </c>
      <c r="C576" s="1" t="s">
        <v>14</v>
      </c>
      <c r="D576" s="2">
        <v>44962</v>
      </c>
      <c r="E576" s="5" t="s">
        <v>42</v>
      </c>
      <c r="F576" s="5" t="s">
        <v>45</v>
      </c>
      <c r="G576" s="5" t="s">
        <v>46</v>
      </c>
      <c r="H576" t="s">
        <v>30</v>
      </c>
      <c r="I576" s="4">
        <v>3400</v>
      </c>
      <c r="J576" s="5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13</v>
      </c>
      <c r="C577" s="1" t="s">
        <v>20</v>
      </c>
      <c r="D577" s="2">
        <v>44969</v>
      </c>
      <c r="E577" s="5" t="s">
        <v>42</v>
      </c>
      <c r="F577" s="5" t="s">
        <v>45</v>
      </c>
      <c r="G577" s="5" t="s">
        <v>46</v>
      </c>
      <c r="H577" t="s">
        <v>32</v>
      </c>
      <c r="I577" s="4">
        <v>3200</v>
      </c>
      <c r="J577" s="5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13</v>
      </c>
      <c r="C578" s="1" t="s">
        <v>20</v>
      </c>
      <c r="D578" s="2">
        <v>44976</v>
      </c>
      <c r="E578" s="5" t="s">
        <v>42</v>
      </c>
      <c r="F578" s="5" t="s">
        <v>45</v>
      </c>
      <c r="G578" s="5" t="s">
        <v>46</v>
      </c>
      <c r="H578" t="s">
        <v>19</v>
      </c>
      <c r="I578" s="4">
        <v>500</v>
      </c>
      <c r="J578" s="5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13</v>
      </c>
      <c r="C579" s="1" t="s">
        <v>20</v>
      </c>
      <c r="D579" s="2">
        <v>44983</v>
      </c>
      <c r="E579" s="5" t="s">
        <v>42</v>
      </c>
      <c r="F579" s="5" t="s">
        <v>45</v>
      </c>
      <c r="G579" s="5" t="s">
        <v>46</v>
      </c>
      <c r="H579" t="s">
        <v>33</v>
      </c>
      <c r="I579" s="4">
        <v>4600</v>
      </c>
      <c r="J579" s="5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24</v>
      </c>
      <c r="C580" s="1" t="s">
        <v>20</v>
      </c>
      <c r="D580" s="2">
        <v>44990</v>
      </c>
      <c r="E580" s="5" t="s">
        <v>42</v>
      </c>
      <c r="F580" s="5" t="s">
        <v>45</v>
      </c>
      <c r="G580" s="5" t="s">
        <v>46</v>
      </c>
      <c r="H580" t="s">
        <v>23</v>
      </c>
      <c r="I580" s="4">
        <v>5130</v>
      </c>
      <c r="J580" s="5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13</v>
      </c>
      <c r="C581" s="1" t="s">
        <v>20</v>
      </c>
      <c r="D581" s="2">
        <v>44997</v>
      </c>
      <c r="E581" s="5" t="s">
        <v>42</v>
      </c>
      <c r="F581" s="5" t="s">
        <v>45</v>
      </c>
      <c r="G581" s="5" t="s">
        <v>46</v>
      </c>
      <c r="H581" t="s">
        <v>18</v>
      </c>
      <c r="I581" s="4">
        <v>8902</v>
      </c>
      <c r="J581" s="5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27</v>
      </c>
      <c r="C582" s="1" t="s">
        <v>20</v>
      </c>
      <c r="D582" s="2">
        <v>45004</v>
      </c>
      <c r="E582" s="5" t="s">
        <v>42</v>
      </c>
      <c r="F582" s="5" t="s">
        <v>45</v>
      </c>
      <c r="G582" s="5" t="s">
        <v>46</v>
      </c>
      <c r="H582" t="s">
        <v>18</v>
      </c>
      <c r="I582" s="4">
        <v>8902</v>
      </c>
      <c r="J582" s="5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27</v>
      </c>
      <c r="C583" s="1" t="s">
        <v>20</v>
      </c>
      <c r="D583" s="2">
        <v>45011</v>
      </c>
      <c r="E583" s="5" t="s">
        <v>42</v>
      </c>
      <c r="F583" s="5" t="s">
        <v>45</v>
      </c>
      <c r="G583" s="5" t="s">
        <v>46</v>
      </c>
      <c r="H583" t="s">
        <v>18</v>
      </c>
      <c r="I583" s="4">
        <v>8902</v>
      </c>
      <c r="J583" s="5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27</v>
      </c>
      <c r="C584" s="1" t="s">
        <v>20</v>
      </c>
      <c r="D584" s="2">
        <v>45018</v>
      </c>
      <c r="E584" s="5" t="s">
        <v>42</v>
      </c>
      <c r="F584" s="5" t="s">
        <v>45</v>
      </c>
      <c r="G584" s="5" t="s">
        <v>46</v>
      </c>
      <c r="H584" t="s">
        <v>19</v>
      </c>
      <c r="I584" s="4">
        <v>500</v>
      </c>
      <c r="J584" s="5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34</v>
      </c>
      <c r="C585" s="1" t="s">
        <v>20</v>
      </c>
      <c r="D585" s="2">
        <v>45025</v>
      </c>
      <c r="E585" s="5" t="s">
        <v>42</v>
      </c>
      <c r="F585" s="5" t="s">
        <v>45</v>
      </c>
      <c r="G585" s="5" t="s">
        <v>46</v>
      </c>
      <c r="H585" t="s">
        <v>18</v>
      </c>
      <c r="I585" s="4">
        <v>8902</v>
      </c>
      <c r="J585" s="5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13</v>
      </c>
      <c r="C586" s="1" t="s">
        <v>20</v>
      </c>
      <c r="D586" s="2">
        <v>45032</v>
      </c>
      <c r="E586" s="5" t="s">
        <v>42</v>
      </c>
      <c r="F586" s="5" t="s">
        <v>45</v>
      </c>
      <c r="G586" s="5" t="s">
        <v>46</v>
      </c>
      <c r="H586" t="s">
        <v>21</v>
      </c>
      <c r="I586" s="4">
        <v>1200</v>
      </c>
      <c r="J586" s="5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13</v>
      </c>
      <c r="C587" s="1" t="s">
        <v>20</v>
      </c>
      <c r="D587" s="2">
        <v>45039</v>
      </c>
      <c r="E587" s="5" t="s">
        <v>42</v>
      </c>
      <c r="F587" s="5" t="s">
        <v>45</v>
      </c>
      <c r="G587" s="5" t="s">
        <v>46</v>
      </c>
      <c r="H587" t="s">
        <v>28</v>
      </c>
      <c r="I587" s="4">
        <v>1500</v>
      </c>
      <c r="J587" s="5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24</v>
      </c>
      <c r="C588" s="1" t="s">
        <v>20</v>
      </c>
      <c r="D588" s="2">
        <v>45046</v>
      </c>
      <c r="E588" s="5" t="s">
        <v>42</v>
      </c>
      <c r="F588" s="5" t="s">
        <v>45</v>
      </c>
      <c r="G588" s="5" t="s">
        <v>46</v>
      </c>
      <c r="H588" t="s">
        <v>29</v>
      </c>
      <c r="I588" s="4">
        <v>5340</v>
      </c>
      <c r="J588" s="5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24</v>
      </c>
      <c r="C589" s="1" t="s">
        <v>20</v>
      </c>
      <c r="D589" s="2">
        <v>45053</v>
      </c>
      <c r="E589" s="5" t="s">
        <v>42</v>
      </c>
      <c r="F589" s="5" t="s">
        <v>45</v>
      </c>
      <c r="G589" s="5" t="s">
        <v>46</v>
      </c>
      <c r="H589" t="s">
        <v>32</v>
      </c>
      <c r="I589" s="4">
        <v>3200</v>
      </c>
      <c r="J589" s="5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13</v>
      </c>
      <c r="C590" s="1" t="s">
        <v>14</v>
      </c>
      <c r="D590" s="2">
        <v>45060</v>
      </c>
      <c r="E590" s="5" t="s">
        <v>42</v>
      </c>
      <c r="F590" s="5" t="s">
        <v>45</v>
      </c>
      <c r="G590" s="5" t="s">
        <v>46</v>
      </c>
      <c r="H590" t="s">
        <v>31</v>
      </c>
      <c r="I590" s="4">
        <v>5300</v>
      </c>
      <c r="J590" s="5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24</v>
      </c>
      <c r="C591" s="1" t="s">
        <v>20</v>
      </c>
      <c r="D591" s="2">
        <v>45067</v>
      </c>
      <c r="E591" s="5" t="s">
        <v>42</v>
      </c>
      <c r="F591" s="5" t="s">
        <v>45</v>
      </c>
      <c r="G591" s="5" t="s">
        <v>46</v>
      </c>
      <c r="H591" t="s">
        <v>28</v>
      </c>
      <c r="I591" s="4">
        <v>1500</v>
      </c>
      <c r="J591" s="5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22</v>
      </c>
      <c r="C592" s="1" t="s">
        <v>20</v>
      </c>
      <c r="D592" s="2">
        <v>45074</v>
      </c>
      <c r="E592" s="5" t="s">
        <v>42</v>
      </c>
      <c r="F592" s="5" t="s">
        <v>45</v>
      </c>
      <c r="G592" s="5" t="s">
        <v>46</v>
      </c>
      <c r="H592" t="s">
        <v>33</v>
      </c>
      <c r="I592" s="4">
        <v>4600</v>
      </c>
      <c r="J592" s="5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27</v>
      </c>
      <c r="C593" s="1" t="s">
        <v>20</v>
      </c>
      <c r="D593" s="2">
        <v>45081</v>
      </c>
      <c r="E593" s="5" t="s">
        <v>42</v>
      </c>
      <c r="F593" s="5" t="s">
        <v>45</v>
      </c>
      <c r="G593" s="5" t="s">
        <v>46</v>
      </c>
      <c r="H593" t="s">
        <v>26</v>
      </c>
      <c r="I593" s="4">
        <v>1700</v>
      </c>
      <c r="J593" s="5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27</v>
      </c>
      <c r="C594" s="1" t="s">
        <v>14</v>
      </c>
      <c r="D594" s="2">
        <v>45088</v>
      </c>
      <c r="E594" s="5" t="s">
        <v>42</v>
      </c>
      <c r="F594" s="5" t="s">
        <v>45</v>
      </c>
      <c r="G594" s="5" t="s">
        <v>46</v>
      </c>
      <c r="H594" t="s">
        <v>19</v>
      </c>
      <c r="I594" s="4">
        <v>500</v>
      </c>
      <c r="J594" s="5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13</v>
      </c>
      <c r="C595" s="1" t="s">
        <v>20</v>
      </c>
      <c r="D595" s="2">
        <v>45095</v>
      </c>
      <c r="E595" s="5" t="s">
        <v>42</v>
      </c>
      <c r="F595" s="5" t="s">
        <v>45</v>
      </c>
      <c r="G595" s="5" t="s">
        <v>46</v>
      </c>
      <c r="H595" t="s">
        <v>25</v>
      </c>
      <c r="I595" s="4">
        <v>300</v>
      </c>
      <c r="J595" s="5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13</v>
      </c>
      <c r="C596" s="1" t="s">
        <v>20</v>
      </c>
      <c r="D596" s="2">
        <v>45102</v>
      </c>
      <c r="E596" s="5" t="s">
        <v>42</v>
      </c>
      <c r="F596" s="5" t="s">
        <v>45</v>
      </c>
      <c r="G596" s="5" t="s">
        <v>46</v>
      </c>
      <c r="H596" t="s">
        <v>32</v>
      </c>
      <c r="I596" s="4">
        <v>3200</v>
      </c>
      <c r="J596" s="5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27</v>
      </c>
      <c r="C597" s="1" t="s">
        <v>14</v>
      </c>
      <c r="D597" s="2">
        <v>45109</v>
      </c>
      <c r="E597" s="5" t="s">
        <v>42</v>
      </c>
      <c r="F597" s="5" t="s">
        <v>45</v>
      </c>
      <c r="G597" s="5" t="s">
        <v>46</v>
      </c>
      <c r="H597" t="s">
        <v>19</v>
      </c>
      <c r="I597" s="4">
        <v>500</v>
      </c>
      <c r="J597" s="5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27</v>
      </c>
      <c r="C598" s="1" t="s">
        <v>20</v>
      </c>
      <c r="D598" s="2">
        <v>45116</v>
      </c>
      <c r="E598" s="5" t="s">
        <v>42</v>
      </c>
      <c r="F598" s="5" t="s">
        <v>45</v>
      </c>
      <c r="G598" s="5" t="s">
        <v>46</v>
      </c>
      <c r="H598" t="s">
        <v>21</v>
      </c>
      <c r="I598" s="4">
        <v>1200</v>
      </c>
      <c r="J598" s="5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34</v>
      </c>
      <c r="C599" s="1" t="s">
        <v>20</v>
      </c>
      <c r="D599" s="2">
        <v>45123</v>
      </c>
      <c r="E599" s="5" t="s">
        <v>42</v>
      </c>
      <c r="F599" s="5" t="s">
        <v>45</v>
      </c>
      <c r="G599" s="5" t="s">
        <v>46</v>
      </c>
      <c r="H599" t="s">
        <v>26</v>
      </c>
      <c r="I599" s="4">
        <v>1700</v>
      </c>
      <c r="J599" s="5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13</v>
      </c>
      <c r="C600" s="1" t="s">
        <v>20</v>
      </c>
      <c r="D600" s="2">
        <v>45130</v>
      </c>
      <c r="E600" s="5" t="s">
        <v>42</v>
      </c>
      <c r="F600" s="5" t="s">
        <v>45</v>
      </c>
      <c r="G600" s="5" t="s">
        <v>46</v>
      </c>
      <c r="H600" t="s">
        <v>30</v>
      </c>
      <c r="I600" s="4">
        <v>3400</v>
      </c>
      <c r="J600" s="5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13</v>
      </c>
      <c r="C601" s="1" t="s">
        <v>20</v>
      </c>
      <c r="D601" s="2">
        <v>45137</v>
      </c>
      <c r="E601" s="5" t="s">
        <v>42</v>
      </c>
      <c r="F601" s="5" t="s">
        <v>45</v>
      </c>
      <c r="G601" s="5" t="s">
        <v>46</v>
      </c>
      <c r="H601" t="s">
        <v>32</v>
      </c>
      <c r="I601" s="4">
        <v>3200</v>
      </c>
      <c r="J601" s="5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34</v>
      </c>
      <c r="C602" s="1" t="s">
        <v>20</v>
      </c>
      <c r="D602" s="2">
        <v>45139</v>
      </c>
      <c r="E602" s="5" t="s">
        <v>42</v>
      </c>
      <c r="F602" s="5" t="s">
        <v>45</v>
      </c>
      <c r="G602" s="5" t="s">
        <v>46</v>
      </c>
      <c r="H602" t="s">
        <v>30</v>
      </c>
      <c r="I602" s="4">
        <v>3400</v>
      </c>
      <c r="J602" s="5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27</v>
      </c>
      <c r="C603" s="1" t="s">
        <v>20</v>
      </c>
      <c r="D603" s="2">
        <v>45144</v>
      </c>
      <c r="E603" s="5" t="s">
        <v>42</v>
      </c>
      <c r="F603" s="5" t="s">
        <v>45</v>
      </c>
      <c r="G603" s="5" t="s">
        <v>46</v>
      </c>
      <c r="H603" t="s">
        <v>26</v>
      </c>
      <c r="I603" s="4">
        <v>1700</v>
      </c>
      <c r="J603" s="5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13</v>
      </c>
      <c r="C604" s="1" t="s">
        <v>20</v>
      </c>
      <c r="D604" s="2">
        <v>45146</v>
      </c>
      <c r="E604" s="5" t="s">
        <v>42</v>
      </c>
      <c r="F604" s="5" t="s">
        <v>45</v>
      </c>
      <c r="G604" s="5" t="s">
        <v>46</v>
      </c>
      <c r="H604" t="s">
        <v>33</v>
      </c>
      <c r="I604" s="4">
        <v>4600</v>
      </c>
      <c r="J604" s="5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27</v>
      </c>
      <c r="C605" s="1" t="s">
        <v>20</v>
      </c>
      <c r="D605" s="2">
        <v>45151</v>
      </c>
      <c r="E605" s="5" t="s">
        <v>42</v>
      </c>
      <c r="F605" s="5" t="s">
        <v>45</v>
      </c>
      <c r="G605" s="5" t="s">
        <v>46</v>
      </c>
      <c r="H605" t="s">
        <v>26</v>
      </c>
      <c r="I605" s="4">
        <v>1700</v>
      </c>
      <c r="J605" s="5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27</v>
      </c>
      <c r="C606" s="1" t="s">
        <v>20</v>
      </c>
      <c r="D606" s="2">
        <v>45153</v>
      </c>
      <c r="E606" s="5" t="s">
        <v>42</v>
      </c>
      <c r="F606" s="5" t="s">
        <v>45</v>
      </c>
      <c r="G606" s="5" t="s">
        <v>46</v>
      </c>
      <c r="H606" t="s">
        <v>35</v>
      </c>
      <c r="I606" s="4">
        <v>4500</v>
      </c>
      <c r="J606" s="5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27</v>
      </c>
      <c r="C607" s="1" t="s">
        <v>14</v>
      </c>
      <c r="D607" s="2">
        <v>45158</v>
      </c>
      <c r="E607" s="5" t="s">
        <v>42</v>
      </c>
      <c r="F607" s="5" t="s">
        <v>45</v>
      </c>
      <c r="G607" s="5" t="s">
        <v>46</v>
      </c>
      <c r="H607" t="s">
        <v>21</v>
      </c>
      <c r="I607" s="4">
        <v>1200</v>
      </c>
      <c r="J607" s="5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13</v>
      </c>
      <c r="C608" s="1" t="s">
        <v>14</v>
      </c>
      <c r="D608" s="2">
        <v>45160</v>
      </c>
      <c r="E608" s="5" t="s">
        <v>42</v>
      </c>
      <c r="F608" s="5" t="s">
        <v>45</v>
      </c>
      <c r="G608" s="5" t="s">
        <v>46</v>
      </c>
      <c r="H608" t="s">
        <v>18</v>
      </c>
      <c r="I608" s="4">
        <v>8902</v>
      </c>
      <c r="J608" s="5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27</v>
      </c>
      <c r="C609" s="1" t="s">
        <v>14</v>
      </c>
      <c r="D609" s="2">
        <v>45165</v>
      </c>
      <c r="E609" s="5" t="s">
        <v>42</v>
      </c>
      <c r="F609" s="5" t="s">
        <v>45</v>
      </c>
      <c r="G609" s="5" t="s">
        <v>46</v>
      </c>
      <c r="H609" t="s">
        <v>25</v>
      </c>
      <c r="I609" s="4">
        <v>300</v>
      </c>
      <c r="J609" s="5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22</v>
      </c>
      <c r="C610" s="1" t="s">
        <v>20</v>
      </c>
      <c r="D610" s="2">
        <v>44766</v>
      </c>
      <c r="E610" s="5" t="s">
        <v>42</v>
      </c>
      <c r="F610" s="5" t="s">
        <v>49</v>
      </c>
      <c r="G610" s="5" t="s">
        <v>50</v>
      </c>
      <c r="H610" t="s">
        <v>31</v>
      </c>
      <c r="I610" s="4">
        <v>5300</v>
      </c>
      <c r="J610" s="5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27</v>
      </c>
      <c r="C611" s="1" t="s">
        <v>20</v>
      </c>
      <c r="D611" s="2">
        <v>44773</v>
      </c>
      <c r="E611" s="5" t="s">
        <v>42</v>
      </c>
      <c r="F611" s="5" t="s">
        <v>49</v>
      </c>
      <c r="G611" s="5" t="s">
        <v>50</v>
      </c>
      <c r="H611" t="s">
        <v>21</v>
      </c>
      <c r="I611" s="4">
        <v>1200</v>
      </c>
      <c r="J611" s="5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13</v>
      </c>
      <c r="C612" s="1" t="s">
        <v>20</v>
      </c>
      <c r="D612" s="2">
        <v>44780</v>
      </c>
      <c r="E612" s="5" t="s">
        <v>42</v>
      </c>
      <c r="F612" s="5" t="s">
        <v>49</v>
      </c>
      <c r="G612" s="5" t="s">
        <v>50</v>
      </c>
      <c r="H612" t="s">
        <v>25</v>
      </c>
      <c r="I612" s="4">
        <v>300</v>
      </c>
      <c r="J612" s="5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13</v>
      </c>
      <c r="C613" s="1" t="s">
        <v>14</v>
      </c>
      <c r="D613" s="2">
        <v>44787</v>
      </c>
      <c r="E613" s="5" t="s">
        <v>42</v>
      </c>
      <c r="F613" s="5" t="s">
        <v>49</v>
      </c>
      <c r="G613" s="5" t="s">
        <v>50</v>
      </c>
      <c r="H613" t="s">
        <v>35</v>
      </c>
      <c r="I613" s="4">
        <v>4500</v>
      </c>
      <c r="J613" s="5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13</v>
      </c>
      <c r="C614" s="1" t="s">
        <v>14</v>
      </c>
      <c r="D614" s="2">
        <v>44794</v>
      </c>
      <c r="E614" s="5" t="s">
        <v>42</v>
      </c>
      <c r="F614" s="5" t="s">
        <v>49</v>
      </c>
      <c r="G614" s="5" t="s">
        <v>50</v>
      </c>
      <c r="H614" t="s">
        <v>28</v>
      </c>
      <c r="I614" s="4">
        <v>1500</v>
      </c>
      <c r="J614" s="5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13</v>
      </c>
      <c r="C615" s="1" t="s">
        <v>14</v>
      </c>
      <c r="D615" s="2">
        <v>44801</v>
      </c>
      <c r="E615" s="5" t="s">
        <v>42</v>
      </c>
      <c r="F615" s="5" t="s">
        <v>49</v>
      </c>
      <c r="G615" s="5" t="s">
        <v>50</v>
      </c>
      <c r="H615" t="s">
        <v>35</v>
      </c>
      <c r="I615" s="4">
        <v>4500</v>
      </c>
      <c r="J615" s="5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13</v>
      </c>
      <c r="C616" s="1" t="s">
        <v>20</v>
      </c>
      <c r="D616" s="2">
        <v>44808</v>
      </c>
      <c r="E616" s="5" t="s">
        <v>42</v>
      </c>
      <c r="F616" s="5" t="s">
        <v>49</v>
      </c>
      <c r="G616" s="5" t="s">
        <v>50</v>
      </c>
      <c r="H616" t="s">
        <v>32</v>
      </c>
      <c r="I616" s="4">
        <v>3200</v>
      </c>
      <c r="J616" s="5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13</v>
      </c>
      <c r="C617" s="1" t="s">
        <v>20</v>
      </c>
      <c r="D617" s="2">
        <v>44815</v>
      </c>
      <c r="E617" s="5" t="s">
        <v>42</v>
      </c>
      <c r="F617" s="5" t="s">
        <v>49</v>
      </c>
      <c r="G617" s="5" t="s">
        <v>50</v>
      </c>
      <c r="H617" t="s">
        <v>28</v>
      </c>
      <c r="I617" s="4">
        <v>1500</v>
      </c>
      <c r="J617" s="5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27</v>
      </c>
      <c r="C618" s="1" t="s">
        <v>20</v>
      </c>
      <c r="D618" s="2">
        <v>44822</v>
      </c>
      <c r="E618" s="5" t="s">
        <v>42</v>
      </c>
      <c r="F618" s="5" t="s">
        <v>49</v>
      </c>
      <c r="G618" s="5" t="s">
        <v>50</v>
      </c>
      <c r="H618" t="s">
        <v>19</v>
      </c>
      <c r="I618" s="4">
        <v>500</v>
      </c>
      <c r="J618" s="5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13</v>
      </c>
      <c r="C619" s="1" t="s">
        <v>14</v>
      </c>
      <c r="D619" s="2">
        <v>44829</v>
      </c>
      <c r="E619" s="5" t="s">
        <v>42</v>
      </c>
      <c r="F619" s="5" t="s">
        <v>49</v>
      </c>
      <c r="G619" s="5" t="s">
        <v>50</v>
      </c>
      <c r="H619" t="s">
        <v>19</v>
      </c>
      <c r="I619" s="4">
        <v>500</v>
      </c>
      <c r="J619" s="5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13</v>
      </c>
      <c r="C620" s="1" t="s">
        <v>20</v>
      </c>
      <c r="D620" s="2">
        <v>44836</v>
      </c>
      <c r="E620" s="5" t="s">
        <v>42</v>
      </c>
      <c r="F620" s="5" t="s">
        <v>49</v>
      </c>
      <c r="G620" s="5" t="s">
        <v>50</v>
      </c>
      <c r="H620" t="s">
        <v>31</v>
      </c>
      <c r="I620" s="4">
        <v>5300</v>
      </c>
      <c r="J620" s="5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27</v>
      </c>
      <c r="C621" s="1" t="s">
        <v>20</v>
      </c>
      <c r="D621" s="2">
        <v>44843</v>
      </c>
      <c r="E621" s="5" t="s">
        <v>42</v>
      </c>
      <c r="F621" s="5" t="s">
        <v>49</v>
      </c>
      <c r="G621" s="5" t="s">
        <v>50</v>
      </c>
      <c r="H621" t="s">
        <v>33</v>
      </c>
      <c r="I621" s="4">
        <v>4600</v>
      </c>
      <c r="J621" s="5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27</v>
      </c>
      <c r="C622" s="1" t="s">
        <v>20</v>
      </c>
      <c r="D622" s="2">
        <v>44850</v>
      </c>
      <c r="E622" s="5" t="s">
        <v>42</v>
      </c>
      <c r="F622" s="5" t="s">
        <v>49</v>
      </c>
      <c r="G622" s="5" t="s">
        <v>50</v>
      </c>
      <c r="H622" t="s">
        <v>33</v>
      </c>
      <c r="I622" s="4">
        <v>4600</v>
      </c>
      <c r="J622" s="5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13</v>
      </c>
      <c r="C623" s="1" t="s">
        <v>20</v>
      </c>
      <c r="D623" s="2">
        <v>44857</v>
      </c>
      <c r="E623" s="5" t="s">
        <v>42</v>
      </c>
      <c r="F623" s="5" t="s">
        <v>49</v>
      </c>
      <c r="G623" s="5" t="s">
        <v>50</v>
      </c>
      <c r="H623" t="s">
        <v>21</v>
      </c>
      <c r="I623" s="4">
        <v>1200</v>
      </c>
      <c r="J623" s="5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13</v>
      </c>
      <c r="C624" s="1" t="s">
        <v>14</v>
      </c>
      <c r="D624" s="2">
        <v>44864</v>
      </c>
      <c r="E624" s="5" t="s">
        <v>42</v>
      </c>
      <c r="F624" s="5" t="s">
        <v>49</v>
      </c>
      <c r="G624" s="5" t="s">
        <v>50</v>
      </c>
      <c r="H624" t="s">
        <v>32</v>
      </c>
      <c r="I624" s="4">
        <v>3200</v>
      </c>
      <c r="J624" s="5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13</v>
      </c>
      <c r="C625" s="1" t="s">
        <v>14</v>
      </c>
      <c r="D625" s="2">
        <v>44871</v>
      </c>
      <c r="E625" s="5" t="s">
        <v>42</v>
      </c>
      <c r="F625" s="5" t="s">
        <v>49</v>
      </c>
      <c r="G625" s="5" t="s">
        <v>50</v>
      </c>
      <c r="H625" t="s">
        <v>31</v>
      </c>
      <c r="I625" s="4">
        <v>5300</v>
      </c>
      <c r="J625" s="5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27</v>
      </c>
      <c r="C626" s="1" t="s">
        <v>20</v>
      </c>
      <c r="D626" s="2">
        <v>44878</v>
      </c>
      <c r="E626" s="5" t="s">
        <v>42</v>
      </c>
      <c r="F626" s="5" t="s">
        <v>49</v>
      </c>
      <c r="G626" s="5" t="s">
        <v>50</v>
      </c>
      <c r="H626" t="s">
        <v>19</v>
      </c>
      <c r="I626" s="4">
        <v>500</v>
      </c>
      <c r="J626" s="5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34</v>
      </c>
      <c r="C627" s="1" t="s">
        <v>20</v>
      </c>
      <c r="D627" s="2">
        <v>44885</v>
      </c>
      <c r="E627" s="5" t="s">
        <v>42</v>
      </c>
      <c r="F627" s="5" t="s">
        <v>49</v>
      </c>
      <c r="G627" s="5" t="s">
        <v>50</v>
      </c>
      <c r="H627" t="s">
        <v>23</v>
      </c>
      <c r="I627" s="4">
        <v>5130</v>
      </c>
      <c r="J627" s="5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13</v>
      </c>
      <c r="C628" s="1" t="s">
        <v>14</v>
      </c>
      <c r="D628" s="2">
        <v>44892</v>
      </c>
      <c r="E628" s="5" t="s">
        <v>42</v>
      </c>
      <c r="F628" s="5" t="s">
        <v>49</v>
      </c>
      <c r="G628" s="5" t="s">
        <v>50</v>
      </c>
      <c r="H628" t="s">
        <v>28</v>
      </c>
      <c r="I628" s="4">
        <v>1500</v>
      </c>
      <c r="J628" s="5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27</v>
      </c>
      <c r="C629" s="1" t="s">
        <v>20</v>
      </c>
      <c r="D629" s="2">
        <v>44899</v>
      </c>
      <c r="E629" s="5" t="s">
        <v>42</v>
      </c>
      <c r="F629" s="5" t="s">
        <v>49</v>
      </c>
      <c r="G629" s="5" t="s">
        <v>50</v>
      </c>
      <c r="H629" t="s">
        <v>31</v>
      </c>
      <c r="I629" s="4">
        <v>5300</v>
      </c>
      <c r="J629" s="5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13</v>
      </c>
      <c r="C630" s="1" t="s">
        <v>20</v>
      </c>
      <c r="D630" s="2">
        <v>44906</v>
      </c>
      <c r="E630" s="5" t="s">
        <v>42</v>
      </c>
      <c r="F630" s="5" t="s">
        <v>49</v>
      </c>
      <c r="G630" s="5" t="s">
        <v>50</v>
      </c>
      <c r="H630" t="s">
        <v>29</v>
      </c>
      <c r="I630" s="4">
        <v>5340</v>
      </c>
      <c r="J630" s="5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24</v>
      </c>
      <c r="C631" s="1" t="s">
        <v>20</v>
      </c>
      <c r="D631" s="2">
        <v>44913</v>
      </c>
      <c r="E631" s="5" t="s">
        <v>42</v>
      </c>
      <c r="F631" s="5" t="s">
        <v>43</v>
      </c>
      <c r="G631" s="5" t="s">
        <v>44</v>
      </c>
      <c r="H631" t="s">
        <v>31</v>
      </c>
      <c r="I631" s="4">
        <v>5300</v>
      </c>
      <c r="J631" s="5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27</v>
      </c>
      <c r="C632" s="1" t="s">
        <v>14</v>
      </c>
      <c r="D632" s="2">
        <v>44920</v>
      </c>
      <c r="E632" s="5" t="s">
        <v>42</v>
      </c>
      <c r="F632" s="5" t="s">
        <v>51</v>
      </c>
      <c r="G632" s="5" t="s">
        <v>52</v>
      </c>
      <c r="H632" t="s">
        <v>19</v>
      </c>
      <c r="I632" s="4">
        <v>500</v>
      </c>
      <c r="J632" s="5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13</v>
      </c>
      <c r="C633" s="1" t="s">
        <v>20</v>
      </c>
      <c r="D633" s="2">
        <v>44927</v>
      </c>
      <c r="E633" s="5" t="s">
        <v>42</v>
      </c>
      <c r="F633" s="5" t="s">
        <v>51</v>
      </c>
      <c r="G633" s="5" t="s">
        <v>52</v>
      </c>
      <c r="H633" t="s">
        <v>18</v>
      </c>
      <c r="I633" s="4">
        <v>8902</v>
      </c>
      <c r="J633" s="5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24</v>
      </c>
      <c r="C634" s="1" t="s">
        <v>20</v>
      </c>
      <c r="D634" s="2">
        <v>44934</v>
      </c>
      <c r="E634" s="5" t="s">
        <v>42</v>
      </c>
      <c r="F634" s="5" t="s">
        <v>51</v>
      </c>
      <c r="G634" s="5" t="s">
        <v>52</v>
      </c>
      <c r="H634" t="s">
        <v>29</v>
      </c>
      <c r="I634" s="4">
        <v>5340</v>
      </c>
      <c r="J634" s="5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24</v>
      </c>
      <c r="C635" s="1" t="s">
        <v>14</v>
      </c>
      <c r="D635" s="2">
        <v>44941</v>
      </c>
      <c r="E635" s="5" t="s">
        <v>42</v>
      </c>
      <c r="F635" s="5" t="s">
        <v>51</v>
      </c>
      <c r="G635" s="5" t="s">
        <v>52</v>
      </c>
      <c r="H635" t="s">
        <v>25</v>
      </c>
      <c r="I635" s="4">
        <v>300</v>
      </c>
      <c r="J635" s="5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13</v>
      </c>
      <c r="C636" s="1" t="s">
        <v>14</v>
      </c>
      <c r="D636" s="2">
        <v>44948</v>
      </c>
      <c r="E636" s="5" t="s">
        <v>42</v>
      </c>
      <c r="F636" s="5" t="s">
        <v>51</v>
      </c>
      <c r="G636" s="5" t="s">
        <v>52</v>
      </c>
      <c r="H636" t="s">
        <v>32</v>
      </c>
      <c r="I636" s="4">
        <v>3200</v>
      </c>
      <c r="J636" s="5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34</v>
      </c>
      <c r="C637" s="1" t="s">
        <v>20</v>
      </c>
      <c r="D637" s="2">
        <v>44955</v>
      </c>
      <c r="E637" s="5" t="s">
        <v>42</v>
      </c>
      <c r="F637" s="5" t="s">
        <v>51</v>
      </c>
      <c r="G637" s="5" t="s">
        <v>52</v>
      </c>
      <c r="H637" t="s">
        <v>31</v>
      </c>
      <c r="I637" s="4">
        <v>5300</v>
      </c>
      <c r="J637" s="5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27</v>
      </c>
      <c r="C638" s="1" t="s">
        <v>14</v>
      </c>
      <c r="D638" s="2">
        <v>44962</v>
      </c>
      <c r="E638" s="5" t="s">
        <v>42</v>
      </c>
      <c r="F638" s="5" t="s">
        <v>51</v>
      </c>
      <c r="G638" s="5" t="s">
        <v>52</v>
      </c>
      <c r="H638" t="s">
        <v>30</v>
      </c>
      <c r="I638" s="4">
        <v>3400</v>
      </c>
      <c r="J638" s="5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13</v>
      </c>
      <c r="C639" s="1" t="s">
        <v>20</v>
      </c>
      <c r="D639" s="2">
        <v>44969</v>
      </c>
      <c r="E639" s="5" t="s">
        <v>42</v>
      </c>
      <c r="F639" s="5" t="s">
        <v>51</v>
      </c>
      <c r="G639" s="5" t="s">
        <v>52</v>
      </c>
      <c r="H639" t="s">
        <v>32</v>
      </c>
      <c r="I639" s="4">
        <v>3200</v>
      </c>
      <c r="J639" s="5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13</v>
      </c>
      <c r="C640" s="1" t="s">
        <v>20</v>
      </c>
      <c r="D640" s="2">
        <v>44976</v>
      </c>
      <c r="E640" s="5" t="s">
        <v>42</v>
      </c>
      <c r="F640" s="5" t="s">
        <v>51</v>
      </c>
      <c r="G640" s="5" t="s">
        <v>52</v>
      </c>
      <c r="H640" t="s">
        <v>19</v>
      </c>
      <c r="I640" s="4">
        <v>500</v>
      </c>
      <c r="J640" s="5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13</v>
      </c>
      <c r="C641" s="1" t="s">
        <v>20</v>
      </c>
      <c r="D641" s="2">
        <v>44983</v>
      </c>
      <c r="E641" s="5" t="s">
        <v>42</v>
      </c>
      <c r="F641" s="5" t="s">
        <v>51</v>
      </c>
      <c r="G641" s="5" t="s">
        <v>52</v>
      </c>
      <c r="H641" t="s">
        <v>33</v>
      </c>
      <c r="I641" s="4">
        <v>4600</v>
      </c>
      <c r="J641" s="5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24</v>
      </c>
      <c r="C642" s="1" t="s">
        <v>20</v>
      </c>
      <c r="D642" s="2">
        <v>44990</v>
      </c>
      <c r="E642" s="5" t="s">
        <v>42</v>
      </c>
      <c r="F642" s="5" t="s">
        <v>51</v>
      </c>
      <c r="G642" s="5" t="s">
        <v>52</v>
      </c>
      <c r="H642" t="s">
        <v>23</v>
      </c>
      <c r="I642" s="4">
        <v>5130</v>
      </c>
      <c r="J642" s="5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13</v>
      </c>
      <c r="C643" s="1" t="s">
        <v>20</v>
      </c>
      <c r="D643" s="2">
        <v>44997</v>
      </c>
      <c r="E643" s="5" t="s">
        <v>42</v>
      </c>
      <c r="F643" s="5" t="s">
        <v>51</v>
      </c>
      <c r="G643" s="5" t="s">
        <v>52</v>
      </c>
      <c r="H643" t="s">
        <v>18</v>
      </c>
      <c r="I643" s="4">
        <v>8902</v>
      </c>
      <c r="J643" s="5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27</v>
      </c>
      <c r="C644" s="1" t="s">
        <v>20</v>
      </c>
      <c r="D644" s="2">
        <v>45004</v>
      </c>
      <c r="E644" s="5" t="s">
        <v>42</v>
      </c>
      <c r="F644" s="5" t="s">
        <v>51</v>
      </c>
      <c r="G644" s="5" t="s">
        <v>52</v>
      </c>
      <c r="H644" t="s">
        <v>18</v>
      </c>
      <c r="I644" s="4">
        <v>8902</v>
      </c>
      <c r="J644" s="5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27</v>
      </c>
      <c r="C645" s="1" t="s">
        <v>20</v>
      </c>
      <c r="D645" s="2">
        <v>45011</v>
      </c>
      <c r="E645" s="5" t="s">
        <v>42</v>
      </c>
      <c r="F645" s="5" t="s">
        <v>51</v>
      </c>
      <c r="G645" s="5" t="s">
        <v>52</v>
      </c>
      <c r="H645" t="s">
        <v>18</v>
      </c>
      <c r="I645" s="4">
        <v>8902</v>
      </c>
      <c r="J645" s="5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27</v>
      </c>
      <c r="C646" s="1" t="s">
        <v>20</v>
      </c>
      <c r="D646" s="2">
        <v>45018</v>
      </c>
      <c r="E646" s="5" t="s">
        <v>42</v>
      </c>
      <c r="F646" s="5" t="s">
        <v>51</v>
      </c>
      <c r="G646" s="5" t="s">
        <v>52</v>
      </c>
      <c r="H646" t="s">
        <v>19</v>
      </c>
      <c r="I646" s="4">
        <v>500</v>
      </c>
      <c r="J646" s="5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34</v>
      </c>
      <c r="C647" s="1" t="s">
        <v>20</v>
      </c>
      <c r="D647" s="2">
        <v>45025</v>
      </c>
      <c r="E647" s="5" t="s">
        <v>42</v>
      </c>
      <c r="F647" s="5" t="s">
        <v>51</v>
      </c>
      <c r="G647" s="5" t="s">
        <v>52</v>
      </c>
      <c r="H647" t="s">
        <v>18</v>
      </c>
      <c r="I647" s="4">
        <v>8902</v>
      </c>
      <c r="J647" s="5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13</v>
      </c>
      <c r="C648" s="1" t="s">
        <v>20</v>
      </c>
      <c r="D648" s="2">
        <v>45032</v>
      </c>
      <c r="E648" s="5" t="s">
        <v>42</v>
      </c>
      <c r="F648" s="5" t="s">
        <v>51</v>
      </c>
      <c r="G648" s="5" t="s">
        <v>52</v>
      </c>
      <c r="H648" t="s">
        <v>21</v>
      </c>
      <c r="I648" s="4">
        <v>1200</v>
      </c>
      <c r="J648" s="5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13</v>
      </c>
      <c r="C649" s="1" t="s">
        <v>20</v>
      </c>
      <c r="D649" s="2">
        <v>45039</v>
      </c>
      <c r="E649" s="5" t="s">
        <v>42</v>
      </c>
      <c r="F649" s="5" t="s">
        <v>51</v>
      </c>
      <c r="G649" s="5" t="s">
        <v>52</v>
      </c>
      <c r="H649" t="s">
        <v>28</v>
      </c>
      <c r="I649" s="4">
        <v>1500</v>
      </c>
      <c r="J649" s="5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24</v>
      </c>
      <c r="C650" s="1" t="s">
        <v>20</v>
      </c>
      <c r="D650" s="2">
        <v>45046</v>
      </c>
      <c r="E650" s="5" t="s">
        <v>42</v>
      </c>
      <c r="F650" s="5" t="s">
        <v>51</v>
      </c>
      <c r="G650" s="5" t="s">
        <v>52</v>
      </c>
      <c r="H650" t="s">
        <v>29</v>
      </c>
      <c r="I650" s="4">
        <v>5340</v>
      </c>
      <c r="J650" s="5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24</v>
      </c>
      <c r="C651" s="1" t="s">
        <v>20</v>
      </c>
      <c r="D651" s="2">
        <v>45053</v>
      </c>
      <c r="E651" s="5" t="s">
        <v>42</v>
      </c>
      <c r="F651" s="5" t="s">
        <v>51</v>
      </c>
      <c r="G651" s="5" t="s">
        <v>52</v>
      </c>
      <c r="H651" t="s">
        <v>32</v>
      </c>
      <c r="I651" s="4">
        <v>3200</v>
      </c>
      <c r="J651" s="5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13</v>
      </c>
      <c r="C652" s="1" t="s">
        <v>14</v>
      </c>
      <c r="D652" s="2">
        <v>45060</v>
      </c>
      <c r="E652" s="5" t="s">
        <v>42</v>
      </c>
      <c r="F652" s="5" t="s">
        <v>51</v>
      </c>
      <c r="G652" s="5" t="s">
        <v>52</v>
      </c>
      <c r="H652" t="s">
        <v>31</v>
      </c>
      <c r="I652" s="4">
        <v>5300</v>
      </c>
      <c r="J652" s="5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24</v>
      </c>
      <c r="C653" s="1" t="s">
        <v>20</v>
      </c>
      <c r="D653" s="2">
        <v>45067</v>
      </c>
      <c r="E653" s="5" t="s">
        <v>42</v>
      </c>
      <c r="F653" s="5" t="s">
        <v>51</v>
      </c>
      <c r="G653" s="5" t="s">
        <v>52</v>
      </c>
      <c r="H653" t="s">
        <v>28</v>
      </c>
      <c r="I653" s="4">
        <v>1500</v>
      </c>
      <c r="J653" s="5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22</v>
      </c>
      <c r="C654" s="1" t="s">
        <v>20</v>
      </c>
      <c r="D654" s="2">
        <v>45074</v>
      </c>
      <c r="E654" s="5" t="s">
        <v>42</v>
      </c>
      <c r="F654" s="5" t="s">
        <v>51</v>
      </c>
      <c r="G654" s="5" t="s">
        <v>52</v>
      </c>
      <c r="H654" t="s">
        <v>33</v>
      </c>
      <c r="I654" s="4">
        <v>4600</v>
      </c>
      <c r="J654" s="5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27</v>
      </c>
      <c r="C655" s="1" t="s">
        <v>20</v>
      </c>
      <c r="D655" s="2">
        <v>45081</v>
      </c>
      <c r="E655" s="5" t="s">
        <v>42</v>
      </c>
      <c r="F655" s="5" t="s">
        <v>51</v>
      </c>
      <c r="G655" s="5" t="s">
        <v>52</v>
      </c>
      <c r="H655" t="s">
        <v>26</v>
      </c>
      <c r="I655" s="4">
        <v>1700</v>
      </c>
      <c r="J655" s="5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27</v>
      </c>
      <c r="C656" s="1" t="s">
        <v>14</v>
      </c>
      <c r="D656" s="2">
        <v>45088</v>
      </c>
      <c r="E656" s="5" t="s">
        <v>42</v>
      </c>
      <c r="F656" s="5" t="s">
        <v>53</v>
      </c>
      <c r="G656" s="5" t="s">
        <v>54</v>
      </c>
      <c r="H656" t="s">
        <v>19</v>
      </c>
      <c r="I656" s="4">
        <v>500</v>
      </c>
      <c r="J656" s="5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13</v>
      </c>
      <c r="C657" s="1" t="s">
        <v>20</v>
      </c>
      <c r="D657" s="2">
        <v>45095</v>
      </c>
      <c r="E657" s="5" t="s">
        <v>42</v>
      </c>
      <c r="F657" s="5" t="s">
        <v>53</v>
      </c>
      <c r="G657" s="5" t="s">
        <v>54</v>
      </c>
      <c r="H657" t="s">
        <v>25</v>
      </c>
      <c r="I657" s="4">
        <v>300</v>
      </c>
      <c r="J657" s="5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13</v>
      </c>
      <c r="C658" s="1" t="s">
        <v>20</v>
      </c>
      <c r="D658" s="2">
        <v>45102</v>
      </c>
      <c r="E658" s="5" t="s">
        <v>42</v>
      </c>
      <c r="F658" s="5" t="s">
        <v>53</v>
      </c>
      <c r="G658" s="5" t="s">
        <v>54</v>
      </c>
      <c r="H658" t="s">
        <v>32</v>
      </c>
      <c r="I658" s="4">
        <v>3200</v>
      </c>
      <c r="J658" s="5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27</v>
      </c>
      <c r="C659" s="1" t="s">
        <v>14</v>
      </c>
      <c r="D659" s="2">
        <v>45109</v>
      </c>
      <c r="E659" s="5" t="s">
        <v>42</v>
      </c>
      <c r="F659" s="5" t="s">
        <v>53</v>
      </c>
      <c r="G659" s="5" t="s">
        <v>54</v>
      </c>
      <c r="H659" t="s">
        <v>19</v>
      </c>
      <c r="I659" s="4">
        <v>500</v>
      </c>
      <c r="J659" s="5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27</v>
      </c>
      <c r="C660" s="1" t="s">
        <v>20</v>
      </c>
      <c r="D660" s="2">
        <v>45116</v>
      </c>
      <c r="E660" s="5" t="s">
        <v>42</v>
      </c>
      <c r="F660" s="5" t="s">
        <v>53</v>
      </c>
      <c r="G660" s="5" t="s">
        <v>54</v>
      </c>
      <c r="H660" t="s">
        <v>21</v>
      </c>
      <c r="I660" s="4">
        <v>1200</v>
      </c>
      <c r="J660" s="5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34</v>
      </c>
      <c r="C661" s="1" t="s">
        <v>20</v>
      </c>
      <c r="D661" s="2">
        <v>45123</v>
      </c>
      <c r="E661" s="5" t="s">
        <v>42</v>
      </c>
      <c r="F661" s="5" t="s">
        <v>53</v>
      </c>
      <c r="G661" s="5" t="s">
        <v>54</v>
      </c>
      <c r="H661" t="s">
        <v>26</v>
      </c>
      <c r="I661" s="4">
        <v>1700</v>
      </c>
      <c r="J661" s="5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13</v>
      </c>
      <c r="C662" s="1" t="s">
        <v>20</v>
      </c>
      <c r="D662" s="2">
        <v>45130</v>
      </c>
      <c r="E662" s="5" t="s">
        <v>42</v>
      </c>
      <c r="F662" s="5" t="s">
        <v>53</v>
      </c>
      <c r="G662" s="5" t="s">
        <v>54</v>
      </c>
      <c r="H662" t="s">
        <v>30</v>
      </c>
      <c r="I662" s="4">
        <v>3400</v>
      </c>
      <c r="J662" s="5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13</v>
      </c>
      <c r="C663" s="1" t="s">
        <v>20</v>
      </c>
      <c r="D663" s="2">
        <v>45137</v>
      </c>
      <c r="E663" s="5" t="s">
        <v>42</v>
      </c>
      <c r="F663" s="5" t="s">
        <v>53</v>
      </c>
      <c r="G663" s="5" t="s">
        <v>54</v>
      </c>
      <c r="H663" t="s">
        <v>32</v>
      </c>
      <c r="I663" s="4">
        <v>3200</v>
      </c>
      <c r="J663" s="5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34</v>
      </c>
      <c r="C664" s="1" t="s">
        <v>20</v>
      </c>
      <c r="D664" s="2">
        <v>45139</v>
      </c>
      <c r="E664" s="5" t="s">
        <v>42</v>
      </c>
      <c r="F664" s="5" t="s">
        <v>53</v>
      </c>
      <c r="G664" s="5" t="s">
        <v>54</v>
      </c>
      <c r="H664" t="s">
        <v>30</v>
      </c>
      <c r="I664" s="4">
        <v>3400</v>
      </c>
      <c r="J664" s="5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27</v>
      </c>
      <c r="C665" s="1" t="s">
        <v>20</v>
      </c>
      <c r="D665" s="2">
        <v>45144</v>
      </c>
      <c r="E665" s="5" t="s">
        <v>42</v>
      </c>
      <c r="F665" s="5" t="s">
        <v>53</v>
      </c>
      <c r="G665" s="5" t="s">
        <v>54</v>
      </c>
      <c r="H665" t="s">
        <v>26</v>
      </c>
      <c r="I665" s="4">
        <v>1700</v>
      </c>
      <c r="J665" s="5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13</v>
      </c>
      <c r="C666" s="1" t="s">
        <v>20</v>
      </c>
      <c r="D666" s="2">
        <v>45146</v>
      </c>
      <c r="E666" s="5" t="s">
        <v>42</v>
      </c>
      <c r="F666" s="5" t="s">
        <v>53</v>
      </c>
      <c r="G666" s="5" t="s">
        <v>54</v>
      </c>
      <c r="H666" t="s">
        <v>33</v>
      </c>
      <c r="I666" s="4">
        <v>4600</v>
      </c>
      <c r="J666" s="5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27</v>
      </c>
      <c r="C667" s="1" t="s">
        <v>20</v>
      </c>
      <c r="D667" s="2">
        <v>45151</v>
      </c>
      <c r="E667" s="5" t="s">
        <v>42</v>
      </c>
      <c r="F667" s="5" t="s">
        <v>53</v>
      </c>
      <c r="G667" s="5" t="s">
        <v>54</v>
      </c>
      <c r="H667" t="s">
        <v>26</v>
      </c>
      <c r="I667" s="4">
        <v>1700</v>
      </c>
      <c r="J667" s="5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27</v>
      </c>
      <c r="C668" s="1" t="s">
        <v>20</v>
      </c>
      <c r="D668" s="2">
        <v>45153</v>
      </c>
      <c r="E668" s="5" t="s">
        <v>42</v>
      </c>
      <c r="F668" s="5" t="s">
        <v>53</v>
      </c>
      <c r="G668" s="5" t="s">
        <v>54</v>
      </c>
      <c r="H668" t="s">
        <v>35</v>
      </c>
      <c r="I668" s="4">
        <v>4500</v>
      </c>
      <c r="J668" s="5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27</v>
      </c>
      <c r="C669" s="1" t="s">
        <v>14</v>
      </c>
      <c r="D669" s="2">
        <v>45158</v>
      </c>
      <c r="E669" s="5" t="s">
        <v>42</v>
      </c>
      <c r="F669" s="5" t="s">
        <v>53</v>
      </c>
      <c r="G669" s="5" t="s">
        <v>54</v>
      </c>
      <c r="H669" t="s">
        <v>21</v>
      </c>
      <c r="I669" s="4">
        <v>1200</v>
      </c>
      <c r="J669" s="5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13</v>
      </c>
      <c r="C670" s="1" t="s">
        <v>14</v>
      </c>
      <c r="D670" s="2">
        <v>45160</v>
      </c>
      <c r="E670" s="5" t="s">
        <v>42</v>
      </c>
      <c r="F670" s="5" t="s">
        <v>53</v>
      </c>
      <c r="G670" s="5" t="s">
        <v>54</v>
      </c>
      <c r="H670" t="s">
        <v>18</v>
      </c>
      <c r="I670" s="4">
        <v>8902</v>
      </c>
      <c r="J670" s="5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27</v>
      </c>
      <c r="C671" s="1" t="s">
        <v>14</v>
      </c>
      <c r="D671" s="2">
        <v>45165</v>
      </c>
      <c r="E671" s="5" t="s">
        <v>42</v>
      </c>
      <c r="F671" s="5" t="s">
        <v>53</v>
      </c>
      <c r="G671" s="5" t="s">
        <v>54</v>
      </c>
      <c r="H671" t="s">
        <v>25</v>
      </c>
      <c r="I671" s="4">
        <v>300</v>
      </c>
      <c r="J671" s="5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27</v>
      </c>
      <c r="C672" s="1" t="s">
        <v>20</v>
      </c>
      <c r="D672" s="2">
        <v>45165</v>
      </c>
      <c r="E672" s="5" t="s">
        <v>42</v>
      </c>
      <c r="F672" s="5" t="s">
        <v>53</v>
      </c>
      <c r="G672" s="5" t="s">
        <v>54</v>
      </c>
      <c r="H672" t="s">
        <v>25</v>
      </c>
      <c r="I672" s="4">
        <v>300</v>
      </c>
      <c r="J672" s="5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27</v>
      </c>
      <c r="C673" s="1" t="s">
        <v>20</v>
      </c>
      <c r="D673" s="2">
        <v>45165</v>
      </c>
      <c r="E673" s="5" t="s">
        <v>42</v>
      </c>
      <c r="F673" s="5" t="s">
        <v>53</v>
      </c>
      <c r="G673" s="5" t="s">
        <v>54</v>
      </c>
      <c r="H673" t="s">
        <v>21</v>
      </c>
      <c r="I673" s="4">
        <v>1200</v>
      </c>
      <c r="J673" s="5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13</v>
      </c>
      <c r="C674" s="1" t="s">
        <v>14</v>
      </c>
      <c r="D674" s="2">
        <v>45165</v>
      </c>
      <c r="E674" s="5" t="s">
        <v>42</v>
      </c>
      <c r="F674" s="5" t="s">
        <v>55</v>
      </c>
      <c r="G674" s="5" t="s">
        <v>56</v>
      </c>
      <c r="H674" t="s">
        <v>32</v>
      </c>
      <c r="I674" s="4">
        <v>3200</v>
      </c>
      <c r="J674" s="5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13</v>
      </c>
      <c r="C675" s="1" t="s">
        <v>20</v>
      </c>
      <c r="D675" s="2">
        <v>45165</v>
      </c>
      <c r="E675" s="5" t="s">
        <v>42</v>
      </c>
      <c r="F675" s="5" t="s">
        <v>55</v>
      </c>
      <c r="G675" s="5" t="s">
        <v>56</v>
      </c>
      <c r="H675" t="s">
        <v>30</v>
      </c>
      <c r="I675" s="4">
        <v>3400</v>
      </c>
      <c r="J675" s="5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24</v>
      </c>
      <c r="C676" s="1" t="s">
        <v>20</v>
      </c>
      <c r="D676" s="2">
        <v>45165</v>
      </c>
      <c r="E676" s="5" t="s">
        <v>42</v>
      </c>
      <c r="F676" s="5" t="s">
        <v>55</v>
      </c>
      <c r="G676" s="5" t="s">
        <v>56</v>
      </c>
      <c r="H676" t="s">
        <v>23</v>
      </c>
      <c r="I676" s="4">
        <v>5130</v>
      </c>
      <c r="J676" s="5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24</v>
      </c>
      <c r="C677" s="1" t="s">
        <v>20</v>
      </c>
      <c r="D677" s="2">
        <v>44562</v>
      </c>
      <c r="E677" s="5" t="s">
        <v>42</v>
      </c>
      <c r="F677" s="5" t="s">
        <v>55</v>
      </c>
      <c r="G677" s="5" t="s">
        <v>56</v>
      </c>
      <c r="H677" t="s">
        <v>18</v>
      </c>
      <c r="I677" s="4">
        <v>8902</v>
      </c>
      <c r="J677" s="5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22</v>
      </c>
      <c r="C678" s="1" t="s">
        <v>20</v>
      </c>
      <c r="D678" s="2">
        <v>44577</v>
      </c>
      <c r="E678" s="5" t="s">
        <v>42</v>
      </c>
      <c r="F678" s="5" t="s">
        <v>55</v>
      </c>
      <c r="G678" s="5" t="s">
        <v>56</v>
      </c>
      <c r="H678" t="s">
        <v>23</v>
      </c>
      <c r="I678" s="4">
        <v>5130</v>
      </c>
      <c r="J678" s="5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27</v>
      </c>
      <c r="C679" s="1" t="s">
        <v>14</v>
      </c>
      <c r="D679" s="2">
        <v>44584</v>
      </c>
      <c r="E679" s="5" t="s">
        <v>42</v>
      </c>
      <c r="F679" s="5" t="s">
        <v>55</v>
      </c>
      <c r="G679" s="5" t="s">
        <v>56</v>
      </c>
      <c r="H679" t="s">
        <v>26</v>
      </c>
      <c r="I679" s="4">
        <v>1700</v>
      </c>
      <c r="J679" s="5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27</v>
      </c>
      <c r="C680" s="1" t="s">
        <v>20</v>
      </c>
      <c r="D680" s="2">
        <v>44591</v>
      </c>
      <c r="E680" s="5" t="s">
        <v>42</v>
      </c>
      <c r="F680" s="5" t="s">
        <v>55</v>
      </c>
      <c r="G680" s="5" t="s">
        <v>56</v>
      </c>
      <c r="H680" t="s">
        <v>28</v>
      </c>
      <c r="I680" s="4">
        <v>1500</v>
      </c>
      <c r="J680" s="5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22</v>
      </c>
      <c r="C681" s="1" t="s">
        <v>20</v>
      </c>
      <c r="D681" s="2">
        <v>44598</v>
      </c>
      <c r="E681" s="5" t="s">
        <v>42</v>
      </c>
      <c r="F681" s="5" t="s">
        <v>55</v>
      </c>
      <c r="G681" s="5" t="s">
        <v>56</v>
      </c>
      <c r="H681" t="s">
        <v>30</v>
      </c>
      <c r="I681" s="4">
        <v>3400</v>
      </c>
      <c r="J681" s="5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13</v>
      </c>
      <c r="C682" s="1" t="s">
        <v>14</v>
      </c>
      <c r="D682" s="2">
        <v>44605</v>
      </c>
      <c r="E682" s="5" t="s">
        <v>42</v>
      </c>
      <c r="F682" s="5" t="s">
        <v>55</v>
      </c>
      <c r="G682" s="5" t="s">
        <v>56</v>
      </c>
      <c r="H682" t="s">
        <v>28</v>
      </c>
      <c r="I682" s="4">
        <v>1500</v>
      </c>
      <c r="J682" s="5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27</v>
      </c>
      <c r="C683" s="1" t="s">
        <v>14</v>
      </c>
      <c r="D683" s="2">
        <v>44612</v>
      </c>
      <c r="E683" s="5" t="s">
        <v>42</v>
      </c>
      <c r="F683" s="5" t="s">
        <v>55</v>
      </c>
      <c r="G683" s="5" t="s">
        <v>56</v>
      </c>
      <c r="H683" t="s">
        <v>32</v>
      </c>
      <c r="I683" s="4">
        <v>3200</v>
      </c>
      <c r="J683" s="5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13</v>
      </c>
      <c r="C684" s="1" t="s">
        <v>20</v>
      </c>
      <c r="D684" s="2">
        <v>44619</v>
      </c>
      <c r="E684" s="5" t="s">
        <v>42</v>
      </c>
      <c r="F684" s="5" t="s">
        <v>55</v>
      </c>
      <c r="G684" s="5" t="s">
        <v>56</v>
      </c>
      <c r="H684" t="s">
        <v>31</v>
      </c>
      <c r="I684" s="4">
        <v>5300</v>
      </c>
      <c r="J684" s="5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24</v>
      </c>
      <c r="C685" s="1" t="s">
        <v>14</v>
      </c>
      <c r="D685" s="2">
        <v>44626</v>
      </c>
      <c r="E685" s="5" t="s">
        <v>42</v>
      </c>
      <c r="F685" s="5" t="s">
        <v>55</v>
      </c>
      <c r="G685" s="5" t="s">
        <v>56</v>
      </c>
      <c r="H685" t="s">
        <v>32</v>
      </c>
      <c r="I685" s="4">
        <v>3200</v>
      </c>
      <c r="J685" s="5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27</v>
      </c>
      <c r="C686" s="1" t="s">
        <v>14</v>
      </c>
      <c r="D686" s="2">
        <v>44633</v>
      </c>
      <c r="E686" s="5" t="s">
        <v>42</v>
      </c>
      <c r="F686" s="5" t="s">
        <v>55</v>
      </c>
      <c r="G686" s="5" t="s">
        <v>56</v>
      </c>
      <c r="H686" t="s">
        <v>33</v>
      </c>
      <c r="I686" s="4">
        <v>4600</v>
      </c>
      <c r="J686" s="5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13</v>
      </c>
      <c r="C687" s="1" t="s">
        <v>20</v>
      </c>
      <c r="D687" s="2">
        <v>44640</v>
      </c>
      <c r="E687" s="5" t="s">
        <v>42</v>
      </c>
      <c r="F687" s="5" t="s">
        <v>55</v>
      </c>
      <c r="G687" s="5" t="s">
        <v>56</v>
      </c>
      <c r="H687" t="s">
        <v>35</v>
      </c>
      <c r="I687" s="4">
        <v>4500</v>
      </c>
      <c r="J687" s="5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27</v>
      </c>
      <c r="C688" s="1" t="s">
        <v>14</v>
      </c>
      <c r="D688" s="2">
        <v>44647</v>
      </c>
      <c r="E688" s="5" t="s">
        <v>42</v>
      </c>
      <c r="F688" s="5" t="s">
        <v>55</v>
      </c>
      <c r="G688" s="5" t="s">
        <v>56</v>
      </c>
      <c r="H688" t="s">
        <v>35</v>
      </c>
      <c r="I688" s="4">
        <v>4500</v>
      </c>
      <c r="J688" s="5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22</v>
      </c>
      <c r="C689" s="1" t="s">
        <v>20</v>
      </c>
      <c r="D689" s="2">
        <v>44654</v>
      </c>
      <c r="E689" s="5" t="s">
        <v>42</v>
      </c>
      <c r="F689" s="5" t="s">
        <v>55</v>
      </c>
      <c r="G689" s="5" t="s">
        <v>56</v>
      </c>
      <c r="H689" t="s">
        <v>19</v>
      </c>
      <c r="I689" s="4">
        <v>500</v>
      </c>
      <c r="J689" s="5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27</v>
      </c>
      <c r="C690" s="1" t="s">
        <v>20</v>
      </c>
      <c r="D690" s="2">
        <v>44661</v>
      </c>
      <c r="E690" s="5" t="s">
        <v>42</v>
      </c>
      <c r="F690" s="5" t="s">
        <v>55</v>
      </c>
      <c r="G690" s="5" t="s">
        <v>56</v>
      </c>
      <c r="H690" t="s">
        <v>32</v>
      </c>
      <c r="I690" s="4">
        <v>3200</v>
      </c>
      <c r="J690" s="5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22</v>
      </c>
      <c r="C691" s="1" t="s">
        <v>20</v>
      </c>
      <c r="D691" s="2">
        <v>44668</v>
      </c>
      <c r="E691" s="5" t="s">
        <v>42</v>
      </c>
      <c r="F691" s="5" t="s">
        <v>55</v>
      </c>
      <c r="G691" s="5" t="s">
        <v>56</v>
      </c>
      <c r="H691" t="s">
        <v>35</v>
      </c>
      <c r="I691" s="4">
        <v>4500</v>
      </c>
      <c r="J691" s="5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13</v>
      </c>
      <c r="C692" s="1" t="s">
        <v>20</v>
      </c>
      <c r="D692" s="2">
        <v>44675</v>
      </c>
      <c r="E692" s="5" t="s">
        <v>42</v>
      </c>
      <c r="F692" s="5" t="s">
        <v>53</v>
      </c>
      <c r="G692" s="5" t="s">
        <v>54</v>
      </c>
      <c r="H692" t="s">
        <v>29</v>
      </c>
      <c r="I692" s="4">
        <v>5340</v>
      </c>
      <c r="J692" s="5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27</v>
      </c>
      <c r="C693" s="1" t="s">
        <v>20</v>
      </c>
      <c r="D693" s="2">
        <v>44682</v>
      </c>
      <c r="E693" s="5" t="s">
        <v>42</v>
      </c>
      <c r="F693" s="5" t="s">
        <v>53</v>
      </c>
      <c r="G693" s="5" t="s">
        <v>54</v>
      </c>
      <c r="H693" t="s">
        <v>29</v>
      </c>
      <c r="I693" s="4">
        <v>5340</v>
      </c>
      <c r="J693" s="5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24</v>
      </c>
      <c r="C694" s="1" t="s">
        <v>14</v>
      </c>
      <c r="D694" s="2">
        <v>44689</v>
      </c>
      <c r="E694" s="5" t="s">
        <v>42</v>
      </c>
      <c r="F694" s="5" t="s">
        <v>53</v>
      </c>
      <c r="G694" s="5" t="s">
        <v>54</v>
      </c>
      <c r="H694" t="s">
        <v>28</v>
      </c>
      <c r="I694" s="4">
        <v>1500</v>
      </c>
      <c r="J694" s="5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22</v>
      </c>
      <c r="C695" s="1" t="s">
        <v>20</v>
      </c>
      <c r="D695" s="2">
        <v>44696</v>
      </c>
      <c r="E695" s="5" t="s">
        <v>42</v>
      </c>
      <c r="F695" s="5" t="s">
        <v>53</v>
      </c>
      <c r="G695" s="5" t="s">
        <v>54</v>
      </c>
      <c r="H695" t="s">
        <v>19</v>
      </c>
      <c r="I695" s="4">
        <v>500</v>
      </c>
      <c r="J695" s="5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34</v>
      </c>
      <c r="C696" s="1" t="s">
        <v>20</v>
      </c>
      <c r="D696" s="2">
        <v>44703</v>
      </c>
      <c r="E696" s="5" t="s">
        <v>42</v>
      </c>
      <c r="F696" s="5" t="s">
        <v>53</v>
      </c>
      <c r="G696" s="5" t="s">
        <v>54</v>
      </c>
      <c r="H696" t="s">
        <v>29</v>
      </c>
      <c r="I696" s="4">
        <v>5340</v>
      </c>
      <c r="J696" s="5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27</v>
      </c>
      <c r="C697" s="1" t="s">
        <v>20</v>
      </c>
      <c r="D697" s="2">
        <v>44710</v>
      </c>
      <c r="E697" s="5" t="s">
        <v>42</v>
      </c>
      <c r="F697" s="5" t="s">
        <v>53</v>
      </c>
      <c r="G697" s="5" t="s">
        <v>54</v>
      </c>
      <c r="H697" t="s">
        <v>31</v>
      </c>
      <c r="I697" s="4">
        <v>5300</v>
      </c>
      <c r="J697" s="5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24</v>
      </c>
      <c r="C698" s="1" t="s">
        <v>14</v>
      </c>
      <c r="D698" s="2">
        <v>44717</v>
      </c>
      <c r="E698" s="5" t="s">
        <v>42</v>
      </c>
      <c r="F698" s="5" t="s">
        <v>53</v>
      </c>
      <c r="G698" s="5" t="s">
        <v>54</v>
      </c>
      <c r="H698" t="s">
        <v>21</v>
      </c>
      <c r="I698" s="4">
        <v>1200</v>
      </c>
      <c r="J698" s="5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13</v>
      </c>
      <c r="C699" s="1" t="s">
        <v>20</v>
      </c>
      <c r="D699" s="2">
        <v>44724</v>
      </c>
      <c r="E699" s="5" t="s">
        <v>42</v>
      </c>
      <c r="F699" s="5" t="s">
        <v>53</v>
      </c>
      <c r="G699" s="5" t="s">
        <v>54</v>
      </c>
      <c r="H699" t="s">
        <v>18</v>
      </c>
      <c r="I699" s="4">
        <v>8902</v>
      </c>
      <c r="J699" s="5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27</v>
      </c>
      <c r="C700" s="1" t="s">
        <v>20</v>
      </c>
      <c r="D700" s="2">
        <v>44731</v>
      </c>
      <c r="E700" s="5" t="s">
        <v>42</v>
      </c>
      <c r="F700" s="5" t="s">
        <v>53</v>
      </c>
      <c r="G700" s="5" t="s">
        <v>54</v>
      </c>
      <c r="H700" t="s">
        <v>31</v>
      </c>
      <c r="I700" s="4">
        <v>5300</v>
      </c>
      <c r="J700" s="5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22</v>
      </c>
      <c r="C701" s="1" t="s">
        <v>14</v>
      </c>
      <c r="D701" s="2">
        <v>44738</v>
      </c>
      <c r="E701" s="5" t="s">
        <v>42</v>
      </c>
      <c r="F701" s="5" t="s">
        <v>53</v>
      </c>
      <c r="G701" s="5" t="s">
        <v>54</v>
      </c>
      <c r="H701" t="s">
        <v>30</v>
      </c>
      <c r="I701" s="4">
        <v>3400</v>
      </c>
      <c r="J701" s="5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13</v>
      </c>
      <c r="C702" s="1" t="s">
        <v>14</v>
      </c>
      <c r="D702" s="2">
        <v>44745</v>
      </c>
      <c r="E702" s="5" t="s">
        <v>42</v>
      </c>
      <c r="F702" s="5" t="s">
        <v>53</v>
      </c>
      <c r="G702" s="5" t="s">
        <v>54</v>
      </c>
      <c r="H702" t="s">
        <v>29</v>
      </c>
      <c r="I702" s="4">
        <v>5340</v>
      </c>
      <c r="J702" s="5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13</v>
      </c>
      <c r="C703" s="1" t="s">
        <v>20</v>
      </c>
      <c r="D703" s="2">
        <v>44752</v>
      </c>
      <c r="E703" s="5" t="s">
        <v>42</v>
      </c>
      <c r="F703" s="5" t="s">
        <v>53</v>
      </c>
      <c r="G703" s="5" t="s">
        <v>54</v>
      </c>
      <c r="H703" t="s">
        <v>26</v>
      </c>
      <c r="I703" s="4">
        <v>1700</v>
      </c>
      <c r="J703" s="5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22</v>
      </c>
      <c r="C704" s="1" t="s">
        <v>14</v>
      </c>
      <c r="D704" s="2">
        <v>44759</v>
      </c>
      <c r="E704" s="5" t="s">
        <v>42</v>
      </c>
      <c r="F704" s="5" t="s">
        <v>53</v>
      </c>
      <c r="G704" s="5" t="s">
        <v>54</v>
      </c>
      <c r="H704" t="s">
        <v>25</v>
      </c>
      <c r="I704" s="4">
        <v>300</v>
      </c>
      <c r="J704" s="5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34</v>
      </c>
      <c r="C705" s="1" t="s">
        <v>20</v>
      </c>
      <c r="D705" s="2">
        <v>44766</v>
      </c>
      <c r="E705" s="5" t="s">
        <v>42</v>
      </c>
      <c r="F705" s="5" t="s">
        <v>53</v>
      </c>
      <c r="G705" s="5" t="s">
        <v>54</v>
      </c>
      <c r="H705" t="s">
        <v>19</v>
      </c>
      <c r="I705" s="4">
        <v>500</v>
      </c>
      <c r="J705" s="5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13</v>
      </c>
      <c r="C706" s="1" t="s">
        <v>20</v>
      </c>
      <c r="D706" s="2">
        <v>44766</v>
      </c>
      <c r="E706" s="5" t="s">
        <v>42</v>
      </c>
      <c r="F706" s="5" t="s">
        <v>53</v>
      </c>
      <c r="G706" s="5" t="s">
        <v>54</v>
      </c>
      <c r="H706" t="s">
        <v>33</v>
      </c>
      <c r="I706" s="4">
        <v>4600</v>
      </c>
      <c r="J706" s="5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22</v>
      </c>
      <c r="C707" s="1" t="s">
        <v>20</v>
      </c>
      <c r="D707" s="2">
        <v>44773</v>
      </c>
      <c r="E707" s="5" t="s">
        <v>42</v>
      </c>
      <c r="F707" s="5" t="s">
        <v>53</v>
      </c>
      <c r="G707" s="5" t="s">
        <v>54</v>
      </c>
      <c r="H707" t="s">
        <v>21</v>
      </c>
      <c r="I707" s="4">
        <v>1200</v>
      </c>
      <c r="J707" s="5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27</v>
      </c>
      <c r="C708" s="1" t="s">
        <v>14</v>
      </c>
      <c r="D708" s="2">
        <v>44780</v>
      </c>
      <c r="E708" s="5" t="s">
        <v>42</v>
      </c>
      <c r="F708" s="5" t="s">
        <v>53</v>
      </c>
      <c r="G708" s="5" t="s">
        <v>54</v>
      </c>
      <c r="H708" t="s">
        <v>29</v>
      </c>
      <c r="I708" s="4">
        <v>5340</v>
      </c>
      <c r="J708" s="5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27</v>
      </c>
      <c r="C709" s="1" t="s">
        <v>14</v>
      </c>
      <c r="D709" s="2">
        <v>44787</v>
      </c>
      <c r="E709" s="5" t="s">
        <v>42</v>
      </c>
      <c r="F709" s="5" t="s">
        <v>53</v>
      </c>
      <c r="G709" s="5" t="s">
        <v>54</v>
      </c>
      <c r="H709" t="s">
        <v>29</v>
      </c>
      <c r="I709" s="4">
        <v>5340</v>
      </c>
      <c r="J709" s="5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13</v>
      </c>
      <c r="C710" s="1" t="s">
        <v>20</v>
      </c>
      <c r="D710" s="2">
        <v>44794</v>
      </c>
      <c r="E710" s="5" t="s">
        <v>42</v>
      </c>
      <c r="F710" s="5" t="s">
        <v>53</v>
      </c>
      <c r="G710" s="5" t="s">
        <v>54</v>
      </c>
      <c r="H710" t="s">
        <v>23</v>
      </c>
      <c r="I710" s="4">
        <v>5130</v>
      </c>
      <c r="J710" s="5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34</v>
      </c>
      <c r="C711" s="1" t="s">
        <v>14</v>
      </c>
      <c r="D711" s="2">
        <v>44801</v>
      </c>
      <c r="E711" s="5" t="s">
        <v>42</v>
      </c>
      <c r="F711" s="5" t="s">
        <v>53</v>
      </c>
      <c r="G711" s="5" t="s">
        <v>54</v>
      </c>
      <c r="H711" t="s">
        <v>33</v>
      </c>
      <c r="I711" s="4">
        <v>4600</v>
      </c>
      <c r="J711" s="5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13</v>
      </c>
      <c r="C712" s="1" t="s">
        <v>20</v>
      </c>
      <c r="D712" s="2">
        <v>44808</v>
      </c>
      <c r="E712" s="5" t="s">
        <v>42</v>
      </c>
      <c r="F712" s="5" t="s">
        <v>53</v>
      </c>
      <c r="G712" s="5" t="s">
        <v>54</v>
      </c>
      <c r="H712" t="s">
        <v>33</v>
      </c>
      <c r="I712" s="4">
        <v>4600</v>
      </c>
      <c r="J712" s="5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13</v>
      </c>
      <c r="C713" s="1" t="s">
        <v>14</v>
      </c>
      <c r="D713" s="2">
        <v>44815</v>
      </c>
      <c r="E713" s="5" t="s">
        <v>42</v>
      </c>
      <c r="F713" s="5" t="s">
        <v>53</v>
      </c>
      <c r="G713" s="5" t="s">
        <v>54</v>
      </c>
      <c r="H713" t="s">
        <v>28</v>
      </c>
      <c r="I713" s="4">
        <v>1500</v>
      </c>
      <c r="J713" s="5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22</v>
      </c>
      <c r="C714" s="1" t="s">
        <v>20</v>
      </c>
      <c r="D714" s="2">
        <v>44822</v>
      </c>
      <c r="E714" s="5" t="s">
        <v>42</v>
      </c>
      <c r="F714" s="5" t="s">
        <v>53</v>
      </c>
      <c r="G714" s="5" t="s">
        <v>54</v>
      </c>
      <c r="H714" t="s">
        <v>21</v>
      </c>
      <c r="I714" s="4">
        <v>1200</v>
      </c>
      <c r="J714" s="5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27</v>
      </c>
      <c r="C715" s="1" t="s">
        <v>20</v>
      </c>
      <c r="D715" s="2">
        <v>44829</v>
      </c>
      <c r="E715" s="5" t="s">
        <v>42</v>
      </c>
      <c r="F715" s="5" t="s">
        <v>53</v>
      </c>
      <c r="G715" s="5" t="s">
        <v>54</v>
      </c>
      <c r="H715" t="s">
        <v>31</v>
      </c>
      <c r="I715" s="4">
        <v>5300</v>
      </c>
      <c r="J715" s="5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22</v>
      </c>
      <c r="C716" s="1" t="s">
        <v>20</v>
      </c>
      <c r="D716" s="2">
        <v>44836</v>
      </c>
      <c r="E716" s="5" t="s">
        <v>42</v>
      </c>
      <c r="F716" s="5" t="s">
        <v>53</v>
      </c>
      <c r="G716" s="5" t="s">
        <v>54</v>
      </c>
      <c r="H716" t="s">
        <v>25</v>
      </c>
      <c r="I716" s="4">
        <v>300</v>
      </c>
      <c r="J716" s="5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27</v>
      </c>
      <c r="C717" s="1" t="s">
        <v>20</v>
      </c>
      <c r="D717" s="2">
        <v>44843</v>
      </c>
      <c r="E717" s="5" t="s">
        <v>42</v>
      </c>
      <c r="F717" s="5" t="s">
        <v>53</v>
      </c>
      <c r="G717" s="5" t="s">
        <v>54</v>
      </c>
      <c r="H717" t="s">
        <v>19</v>
      </c>
      <c r="I717" s="4">
        <v>500</v>
      </c>
      <c r="J717" s="5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13</v>
      </c>
      <c r="C718" s="1" t="s">
        <v>20</v>
      </c>
      <c r="D718" s="2">
        <v>44850</v>
      </c>
      <c r="E718" s="5" t="s">
        <v>42</v>
      </c>
      <c r="F718" s="5" t="s">
        <v>53</v>
      </c>
      <c r="G718" s="5" t="s">
        <v>54</v>
      </c>
      <c r="H718" t="s">
        <v>31</v>
      </c>
      <c r="I718" s="4">
        <v>5300</v>
      </c>
      <c r="J718" s="5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13</v>
      </c>
      <c r="C719" s="1" t="s">
        <v>14</v>
      </c>
      <c r="D719" s="2">
        <v>44857</v>
      </c>
      <c r="E719" s="5" t="s">
        <v>42</v>
      </c>
      <c r="F719" s="5" t="s">
        <v>53</v>
      </c>
      <c r="G719" s="5" t="s">
        <v>54</v>
      </c>
      <c r="H719" t="s">
        <v>23</v>
      </c>
      <c r="I719" s="4">
        <v>5130</v>
      </c>
      <c r="J719" s="5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13</v>
      </c>
      <c r="C720" s="1" t="s">
        <v>20</v>
      </c>
      <c r="D720" s="2">
        <v>44864</v>
      </c>
      <c r="E720" s="5" t="s">
        <v>42</v>
      </c>
      <c r="F720" s="5" t="s">
        <v>53</v>
      </c>
      <c r="G720" s="5" t="s">
        <v>54</v>
      </c>
      <c r="H720" t="s">
        <v>25</v>
      </c>
      <c r="I720" s="4">
        <v>300</v>
      </c>
      <c r="J720" s="5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13</v>
      </c>
      <c r="C721" s="1" t="s">
        <v>14</v>
      </c>
      <c r="D721" s="2">
        <v>44871</v>
      </c>
      <c r="E721" s="5" t="s">
        <v>42</v>
      </c>
      <c r="F721" s="5" t="s">
        <v>53</v>
      </c>
      <c r="G721" s="5" t="s">
        <v>54</v>
      </c>
      <c r="H721" t="s">
        <v>35</v>
      </c>
      <c r="I721" s="4">
        <v>4500</v>
      </c>
      <c r="J721" s="5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13</v>
      </c>
      <c r="C722" s="1" t="s">
        <v>20</v>
      </c>
      <c r="D722" s="2">
        <v>44878</v>
      </c>
      <c r="E722" s="5" t="s">
        <v>42</v>
      </c>
      <c r="F722" s="5" t="s">
        <v>53</v>
      </c>
      <c r="G722" s="5" t="s">
        <v>54</v>
      </c>
      <c r="H722" t="s">
        <v>25</v>
      </c>
      <c r="I722" s="4">
        <v>300</v>
      </c>
      <c r="J722" s="5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13</v>
      </c>
      <c r="C723" s="1" t="s">
        <v>20</v>
      </c>
      <c r="D723" s="2">
        <v>44885</v>
      </c>
      <c r="E723" s="5" t="s">
        <v>42</v>
      </c>
      <c r="F723" s="5" t="s">
        <v>53</v>
      </c>
      <c r="G723" s="5" t="s">
        <v>54</v>
      </c>
      <c r="H723" t="s">
        <v>19</v>
      </c>
      <c r="I723" s="4">
        <v>500</v>
      </c>
      <c r="J723" s="5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13</v>
      </c>
      <c r="C724" s="1" t="s">
        <v>20</v>
      </c>
      <c r="D724" s="2">
        <v>44892</v>
      </c>
      <c r="E724" s="5" t="s">
        <v>42</v>
      </c>
      <c r="F724" s="5" t="s">
        <v>53</v>
      </c>
      <c r="G724" s="5" t="s">
        <v>54</v>
      </c>
      <c r="H724" t="s">
        <v>33</v>
      </c>
      <c r="I724" s="4">
        <v>4600</v>
      </c>
      <c r="J724" s="5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34</v>
      </c>
      <c r="C725" s="1" t="s">
        <v>20</v>
      </c>
      <c r="D725" s="2">
        <v>44899</v>
      </c>
      <c r="E725" s="5" t="s">
        <v>42</v>
      </c>
      <c r="F725" s="5" t="s">
        <v>53</v>
      </c>
      <c r="G725" s="5" t="s">
        <v>54</v>
      </c>
      <c r="H725" t="s">
        <v>28</v>
      </c>
      <c r="I725" s="4">
        <v>1500</v>
      </c>
      <c r="J725" s="5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13</v>
      </c>
      <c r="C726" s="1" t="s">
        <v>20</v>
      </c>
      <c r="D726" s="2">
        <v>44906</v>
      </c>
      <c r="E726" s="5" t="s">
        <v>42</v>
      </c>
      <c r="F726" s="5" t="s">
        <v>53</v>
      </c>
      <c r="G726" s="5" t="s">
        <v>54</v>
      </c>
      <c r="H726" t="s">
        <v>23</v>
      </c>
      <c r="I726" s="4">
        <v>5130</v>
      </c>
      <c r="J726" s="5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24</v>
      </c>
      <c r="C727" s="1" t="s">
        <v>14</v>
      </c>
      <c r="D727" s="2">
        <v>44913</v>
      </c>
      <c r="E727" s="5" t="s">
        <v>42</v>
      </c>
      <c r="F727" s="5" t="s">
        <v>53</v>
      </c>
      <c r="G727" s="5" t="s">
        <v>54</v>
      </c>
      <c r="H727" t="s">
        <v>35</v>
      </c>
      <c r="I727" s="4">
        <v>4500</v>
      </c>
      <c r="J727" s="5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27</v>
      </c>
      <c r="C728" s="1" t="s">
        <v>20</v>
      </c>
      <c r="D728" s="2">
        <v>44920</v>
      </c>
      <c r="E728" s="5" t="s">
        <v>42</v>
      </c>
      <c r="F728" s="5" t="s">
        <v>53</v>
      </c>
      <c r="G728" s="5" t="s">
        <v>54</v>
      </c>
      <c r="H728" t="s">
        <v>32</v>
      </c>
      <c r="I728" s="4">
        <v>3200</v>
      </c>
      <c r="J728" s="5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27</v>
      </c>
      <c r="C729" s="1" t="s">
        <v>14</v>
      </c>
      <c r="D729" s="2">
        <v>44927</v>
      </c>
      <c r="E729" s="5" t="s">
        <v>42</v>
      </c>
      <c r="F729" s="5" t="s">
        <v>53</v>
      </c>
      <c r="G729" s="5" t="s">
        <v>54</v>
      </c>
      <c r="H729" t="s">
        <v>32</v>
      </c>
      <c r="I729" s="4">
        <v>3200</v>
      </c>
      <c r="J729" s="5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13</v>
      </c>
      <c r="C730" s="1" t="s">
        <v>20</v>
      </c>
      <c r="D730" s="2">
        <v>44934</v>
      </c>
      <c r="E730" s="5" t="s">
        <v>42</v>
      </c>
      <c r="F730" s="5" t="s">
        <v>53</v>
      </c>
      <c r="G730" s="5" t="s">
        <v>54</v>
      </c>
      <c r="H730" t="s">
        <v>28</v>
      </c>
      <c r="I730" s="4">
        <v>1500</v>
      </c>
      <c r="J730" s="5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24</v>
      </c>
      <c r="C731" s="1" t="s">
        <v>20</v>
      </c>
      <c r="D731" s="2">
        <v>44941</v>
      </c>
      <c r="E731" s="5" t="s">
        <v>42</v>
      </c>
      <c r="F731" s="5" t="s">
        <v>53</v>
      </c>
      <c r="G731" s="5" t="s">
        <v>54</v>
      </c>
      <c r="H731" t="s">
        <v>18</v>
      </c>
      <c r="I731" s="4">
        <v>8902</v>
      </c>
      <c r="J731" s="5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13</v>
      </c>
      <c r="C732" s="1" t="s">
        <v>14</v>
      </c>
      <c r="D732" s="2">
        <v>44948</v>
      </c>
      <c r="E732" s="5" t="s">
        <v>42</v>
      </c>
      <c r="F732" s="5" t="s">
        <v>53</v>
      </c>
      <c r="G732" s="5" t="s">
        <v>54</v>
      </c>
      <c r="H732" t="s">
        <v>26</v>
      </c>
      <c r="I732" s="4">
        <v>1700</v>
      </c>
      <c r="J732" s="5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13</v>
      </c>
      <c r="C733" s="1" t="s">
        <v>20</v>
      </c>
      <c r="D733" s="2">
        <v>44955</v>
      </c>
      <c r="E733" s="5" t="s">
        <v>42</v>
      </c>
      <c r="F733" s="5" t="s">
        <v>53</v>
      </c>
      <c r="G733" s="5" t="s">
        <v>54</v>
      </c>
      <c r="H733" t="s">
        <v>30</v>
      </c>
      <c r="I733" s="4">
        <v>3400</v>
      </c>
      <c r="J733" s="5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24</v>
      </c>
      <c r="C734" s="1" t="s">
        <v>20</v>
      </c>
      <c r="D734" s="2">
        <v>44962</v>
      </c>
      <c r="E734" s="5" t="s">
        <v>42</v>
      </c>
      <c r="F734" s="5" t="s">
        <v>53</v>
      </c>
      <c r="G734" s="5" t="s">
        <v>54</v>
      </c>
      <c r="H734" t="s">
        <v>21</v>
      </c>
      <c r="I734" s="4">
        <v>1200</v>
      </c>
      <c r="J734" s="5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22</v>
      </c>
      <c r="C735" s="1" t="s">
        <v>20</v>
      </c>
      <c r="D735" s="2">
        <v>44969</v>
      </c>
      <c r="E735" s="5" t="s">
        <v>42</v>
      </c>
      <c r="F735" s="5" t="s">
        <v>53</v>
      </c>
      <c r="G735" s="5" t="s">
        <v>54</v>
      </c>
      <c r="H735" t="s">
        <v>35</v>
      </c>
      <c r="I735" s="4">
        <v>4500</v>
      </c>
      <c r="J735" s="5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13</v>
      </c>
      <c r="C736" s="1" t="s">
        <v>20</v>
      </c>
      <c r="D736" s="2">
        <v>44976</v>
      </c>
      <c r="E736" s="5" t="s">
        <v>42</v>
      </c>
      <c r="F736" s="5" t="s">
        <v>53</v>
      </c>
      <c r="G736" s="5" t="s">
        <v>54</v>
      </c>
      <c r="H736" t="s">
        <v>21</v>
      </c>
      <c r="I736" s="4">
        <v>1200</v>
      </c>
      <c r="J736" s="5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34</v>
      </c>
      <c r="C737" s="1" t="s">
        <v>14</v>
      </c>
      <c r="D737" s="2">
        <v>44983</v>
      </c>
      <c r="E737" s="5" t="s">
        <v>42</v>
      </c>
      <c r="F737" s="5" t="s">
        <v>53</v>
      </c>
      <c r="G737" s="5" t="s">
        <v>54</v>
      </c>
      <c r="H737" t="s">
        <v>23</v>
      </c>
      <c r="I737" s="4">
        <v>5130</v>
      </c>
      <c r="J737" s="5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22</v>
      </c>
      <c r="C738" s="1" t="s">
        <v>20</v>
      </c>
      <c r="D738" s="2">
        <v>44990</v>
      </c>
      <c r="E738" s="5" t="s">
        <v>42</v>
      </c>
      <c r="F738" s="5" t="s">
        <v>53</v>
      </c>
      <c r="G738" s="5" t="s">
        <v>54</v>
      </c>
      <c r="H738" t="s">
        <v>21</v>
      </c>
      <c r="I738" s="4">
        <v>1200</v>
      </c>
      <c r="J738" s="5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13</v>
      </c>
      <c r="C739" s="1" t="s">
        <v>14</v>
      </c>
      <c r="D739" s="2">
        <v>44997</v>
      </c>
      <c r="E739" s="5" t="s">
        <v>42</v>
      </c>
      <c r="F739" s="5" t="s">
        <v>53</v>
      </c>
      <c r="G739" s="5" t="s">
        <v>54</v>
      </c>
      <c r="H739" t="s">
        <v>25</v>
      </c>
      <c r="I739" s="4">
        <v>300</v>
      </c>
      <c r="J739" s="5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13</v>
      </c>
      <c r="C740" s="1" t="s">
        <v>20</v>
      </c>
      <c r="D740" s="2">
        <v>45004</v>
      </c>
      <c r="E740" s="5" t="s">
        <v>42</v>
      </c>
      <c r="F740" s="5" t="s">
        <v>53</v>
      </c>
      <c r="G740" s="5" t="s">
        <v>54</v>
      </c>
      <c r="H740" t="s">
        <v>33</v>
      </c>
      <c r="I740" s="4">
        <v>4600</v>
      </c>
      <c r="J740" s="5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27</v>
      </c>
      <c r="C741" s="1" t="s">
        <v>20</v>
      </c>
      <c r="D741" s="2">
        <v>45011</v>
      </c>
      <c r="E741" s="5" t="s">
        <v>42</v>
      </c>
      <c r="F741" s="5" t="s">
        <v>53</v>
      </c>
      <c r="G741" s="5" t="s">
        <v>54</v>
      </c>
      <c r="H741" t="s">
        <v>30</v>
      </c>
      <c r="I741" s="4">
        <v>3400</v>
      </c>
      <c r="J741" s="5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13</v>
      </c>
      <c r="C742" s="1" t="s">
        <v>14</v>
      </c>
      <c r="D742" s="2">
        <v>45018</v>
      </c>
      <c r="E742" s="5" t="s">
        <v>42</v>
      </c>
      <c r="F742" s="5" t="s">
        <v>53</v>
      </c>
      <c r="G742" s="5" t="s">
        <v>54</v>
      </c>
      <c r="H742" t="s">
        <v>25</v>
      </c>
      <c r="I742" s="4">
        <v>300</v>
      </c>
      <c r="J742" s="5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27</v>
      </c>
      <c r="C743" s="1" t="s">
        <v>14</v>
      </c>
      <c r="D743" s="2">
        <v>45025</v>
      </c>
      <c r="E743" s="5" t="s">
        <v>42</v>
      </c>
      <c r="F743" s="5" t="s">
        <v>53</v>
      </c>
      <c r="G743" s="5" t="s">
        <v>54</v>
      </c>
      <c r="H743" t="s">
        <v>30</v>
      </c>
      <c r="I743" s="4">
        <v>3400</v>
      </c>
      <c r="J743" s="5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13</v>
      </c>
      <c r="C744" s="1" t="s">
        <v>20</v>
      </c>
      <c r="D744" s="2">
        <v>45032</v>
      </c>
      <c r="E744" s="5" t="s">
        <v>42</v>
      </c>
      <c r="F744" s="5" t="s">
        <v>53</v>
      </c>
      <c r="G744" s="5" t="s">
        <v>54</v>
      </c>
      <c r="H744" t="s">
        <v>21</v>
      </c>
      <c r="I744" s="4">
        <v>1200</v>
      </c>
      <c r="J744" s="5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27</v>
      </c>
      <c r="C745" s="1" t="s">
        <v>20</v>
      </c>
      <c r="D745" s="2">
        <v>45039</v>
      </c>
      <c r="E745" s="5" t="s">
        <v>42</v>
      </c>
      <c r="F745" s="5" t="s">
        <v>53</v>
      </c>
      <c r="G745" s="5" t="s">
        <v>54</v>
      </c>
      <c r="H745" t="s">
        <v>29</v>
      </c>
      <c r="I745" s="4">
        <v>5340</v>
      </c>
      <c r="J745" s="5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27</v>
      </c>
      <c r="C746" s="1" t="s">
        <v>20</v>
      </c>
      <c r="D746" s="2">
        <v>45046</v>
      </c>
      <c r="E746" s="5" t="s">
        <v>42</v>
      </c>
      <c r="F746" s="5" t="s">
        <v>53</v>
      </c>
      <c r="G746" s="5" t="s">
        <v>54</v>
      </c>
      <c r="H746" t="s">
        <v>18</v>
      </c>
      <c r="I746" s="4">
        <v>8902</v>
      </c>
      <c r="J746" s="5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13</v>
      </c>
      <c r="C747" s="1" t="s">
        <v>20</v>
      </c>
      <c r="D747" s="2">
        <v>45053</v>
      </c>
      <c r="E747" s="5" t="s">
        <v>42</v>
      </c>
      <c r="F747" s="5" t="s">
        <v>55</v>
      </c>
      <c r="G747" s="5" t="s">
        <v>56</v>
      </c>
      <c r="H747" t="s">
        <v>29</v>
      </c>
      <c r="I747" s="4">
        <v>5340</v>
      </c>
      <c r="J747" s="5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27</v>
      </c>
      <c r="C748" s="1" t="s">
        <v>20</v>
      </c>
      <c r="D748" s="2">
        <v>45060</v>
      </c>
      <c r="E748" s="5" t="s">
        <v>42</v>
      </c>
      <c r="F748" s="5" t="s">
        <v>55</v>
      </c>
      <c r="G748" s="5" t="s">
        <v>56</v>
      </c>
      <c r="H748" t="s">
        <v>19</v>
      </c>
      <c r="I748" s="4">
        <v>500</v>
      </c>
      <c r="J748" s="5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13</v>
      </c>
      <c r="C749" s="1" t="s">
        <v>20</v>
      </c>
      <c r="D749" s="2">
        <v>45067</v>
      </c>
      <c r="E749" s="5" t="s">
        <v>42</v>
      </c>
      <c r="F749" s="5" t="s">
        <v>55</v>
      </c>
      <c r="G749" s="5" t="s">
        <v>56</v>
      </c>
      <c r="H749" t="s">
        <v>33</v>
      </c>
      <c r="I749" s="4">
        <v>4600</v>
      </c>
      <c r="J749" s="5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13</v>
      </c>
      <c r="C750" s="1" t="s">
        <v>14</v>
      </c>
      <c r="D750" s="2">
        <v>45074</v>
      </c>
      <c r="E750" s="5" t="s">
        <v>42</v>
      </c>
      <c r="F750" s="5" t="s">
        <v>55</v>
      </c>
      <c r="G750" s="5" t="s">
        <v>56</v>
      </c>
      <c r="H750" t="s">
        <v>33</v>
      </c>
      <c r="I750" s="4">
        <v>4600</v>
      </c>
      <c r="J750" s="5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13</v>
      </c>
      <c r="C751" s="1" t="s">
        <v>20</v>
      </c>
      <c r="D751" s="2">
        <v>45081</v>
      </c>
      <c r="E751" s="5" t="s">
        <v>42</v>
      </c>
      <c r="F751" s="5" t="s">
        <v>55</v>
      </c>
      <c r="G751" s="5" t="s">
        <v>56</v>
      </c>
      <c r="H751" t="s">
        <v>32</v>
      </c>
      <c r="I751" s="4">
        <v>3200</v>
      </c>
      <c r="J751" s="5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27</v>
      </c>
      <c r="C752" s="1" t="s">
        <v>20</v>
      </c>
      <c r="D752" s="2">
        <v>45088</v>
      </c>
      <c r="E752" s="5" t="s">
        <v>42</v>
      </c>
      <c r="F752" s="5" t="s">
        <v>55</v>
      </c>
      <c r="G752" s="5" t="s">
        <v>56</v>
      </c>
      <c r="H752" t="s">
        <v>18</v>
      </c>
      <c r="I752" s="4">
        <v>8902</v>
      </c>
      <c r="J752" s="5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13</v>
      </c>
      <c r="C753" s="1" t="s">
        <v>14</v>
      </c>
      <c r="D753" s="2">
        <v>45095</v>
      </c>
      <c r="E753" s="5" t="s">
        <v>42</v>
      </c>
      <c r="F753" s="5" t="s">
        <v>55</v>
      </c>
      <c r="G753" s="5" t="s">
        <v>56</v>
      </c>
      <c r="H753" t="s">
        <v>21</v>
      </c>
      <c r="I753" s="4">
        <v>1200</v>
      </c>
      <c r="J753" s="5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27</v>
      </c>
      <c r="C754" s="1" t="s">
        <v>20</v>
      </c>
      <c r="D754" s="2">
        <v>45102</v>
      </c>
      <c r="E754" s="5" t="s">
        <v>42</v>
      </c>
      <c r="F754" s="5" t="s">
        <v>55</v>
      </c>
      <c r="G754" s="5" t="s">
        <v>56</v>
      </c>
      <c r="H754" t="s">
        <v>29</v>
      </c>
      <c r="I754" s="4">
        <v>5340</v>
      </c>
      <c r="J754" s="5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13</v>
      </c>
      <c r="C755" s="1" t="s">
        <v>20</v>
      </c>
      <c r="D755" s="2">
        <v>45109</v>
      </c>
      <c r="E755" s="5" t="s">
        <v>42</v>
      </c>
      <c r="F755" s="5" t="s">
        <v>55</v>
      </c>
      <c r="G755" s="5" t="s">
        <v>56</v>
      </c>
      <c r="H755" t="s">
        <v>30</v>
      </c>
      <c r="I755" s="4">
        <v>3400</v>
      </c>
      <c r="J755" s="5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13</v>
      </c>
      <c r="C756" s="1" t="s">
        <v>20</v>
      </c>
      <c r="D756" s="2">
        <v>45116</v>
      </c>
      <c r="E756" s="5" t="s">
        <v>42</v>
      </c>
      <c r="F756" s="5" t="s">
        <v>55</v>
      </c>
      <c r="G756" s="5" t="s">
        <v>56</v>
      </c>
      <c r="H756" t="s">
        <v>25</v>
      </c>
      <c r="I756" s="4">
        <v>300</v>
      </c>
      <c r="J756" s="5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13</v>
      </c>
      <c r="C757" s="1" t="s">
        <v>20</v>
      </c>
      <c r="D757" s="2">
        <v>45123</v>
      </c>
      <c r="E757" s="5" t="s">
        <v>42</v>
      </c>
      <c r="F757" s="5" t="s">
        <v>55</v>
      </c>
      <c r="G757" s="5" t="s">
        <v>56</v>
      </c>
      <c r="H757" t="s">
        <v>19</v>
      </c>
      <c r="I757" s="4">
        <v>500</v>
      </c>
      <c r="J757" s="5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22</v>
      </c>
      <c r="C758" s="1" t="s">
        <v>20</v>
      </c>
      <c r="D758" s="2">
        <v>45130</v>
      </c>
      <c r="E758" s="5" t="s">
        <v>42</v>
      </c>
      <c r="F758" s="5" t="s">
        <v>55</v>
      </c>
      <c r="G758" s="5" t="s">
        <v>56</v>
      </c>
      <c r="H758" t="s">
        <v>31</v>
      </c>
      <c r="I758" s="4">
        <v>5300</v>
      </c>
      <c r="J758" s="5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27</v>
      </c>
      <c r="C759" s="1" t="s">
        <v>20</v>
      </c>
      <c r="D759" s="2">
        <v>45137</v>
      </c>
      <c r="E759" s="5" t="s">
        <v>42</v>
      </c>
      <c r="F759" s="5" t="s">
        <v>55</v>
      </c>
      <c r="G759" s="5" t="s">
        <v>56</v>
      </c>
      <c r="H759" t="s">
        <v>32</v>
      </c>
      <c r="I759" s="4">
        <v>3200</v>
      </c>
      <c r="J759" s="5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13</v>
      </c>
      <c r="C760" s="1" t="s">
        <v>14</v>
      </c>
      <c r="D760" s="2">
        <v>45144</v>
      </c>
      <c r="E760" s="5" t="s">
        <v>42</v>
      </c>
      <c r="F760" s="5" t="s">
        <v>55</v>
      </c>
      <c r="G760" s="5" t="s">
        <v>56</v>
      </c>
      <c r="H760" t="s">
        <v>32</v>
      </c>
      <c r="I760" s="4">
        <v>3200</v>
      </c>
      <c r="J760" s="5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34</v>
      </c>
      <c r="C761" s="1" t="s">
        <v>20</v>
      </c>
      <c r="D761" s="2">
        <v>45151</v>
      </c>
      <c r="E761" s="5" t="s">
        <v>42</v>
      </c>
      <c r="F761" s="5" t="s">
        <v>55</v>
      </c>
      <c r="G761" s="5" t="s">
        <v>56</v>
      </c>
      <c r="H761" t="s">
        <v>33</v>
      </c>
      <c r="I761" s="4">
        <v>4600</v>
      </c>
      <c r="J761" s="5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24</v>
      </c>
      <c r="C762" s="1" t="s">
        <v>20</v>
      </c>
      <c r="D762" s="2">
        <v>45158</v>
      </c>
      <c r="E762" s="5" t="s">
        <v>42</v>
      </c>
      <c r="F762" s="5" t="s">
        <v>55</v>
      </c>
      <c r="G762" s="5" t="s">
        <v>56</v>
      </c>
      <c r="H762" t="s">
        <v>23</v>
      </c>
      <c r="I762" s="4">
        <v>5130</v>
      </c>
      <c r="J762" s="5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27</v>
      </c>
      <c r="C763" s="1" t="s">
        <v>20</v>
      </c>
      <c r="D763" s="2">
        <v>45165</v>
      </c>
      <c r="E763" s="5" t="s">
        <v>42</v>
      </c>
      <c r="F763" s="5" t="s">
        <v>55</v>
      </c>
      <c r="G763" s="5" t="s">
        <v>56</v>
      </c>
      <c r="H763" t="s">
        <v>21</v>
      </c>
      <c r="I763" s="4">
        <v>1200</v>
      </c>
      <c r="J763" s="5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27</v>
      </c>
      <c r="C764" s="1" t="s">
        <v>14</v>
      </c>
      <c r="D764" s="2">
        <v>44562</v>
      </c>
      <c r="E764" s="5" t="s">
        <v>42</v>
      </c>
      <c r="F764" s="5" t="s">
        <v>55</v>
      </c>
      <c r="G764" s="5" t="s">
        <v>56</v>
      </c>
      <c r="H764" t="s">
        <v>26</v>
      </c>
      <c r="I764" s="4">
        <v>1700</v>
      </c>
      <c r="J764" s="5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22</v>
      </c>
      <c r="C765" s="1" t="s">
        <v>20</v>
      </c>
      <c r="D765" s="2">
        <v>44577</v>
      </c>
      <c r="E765" s="5" t="s">
        <v>42</v>
      </c>
      <c r="F765" s="5" t="s">
        <v>55</v>
      </c>
      <c r="G765" s="5" t="s">
        <v>56</v>
      </c>
      <c r="H765" t="s">
        <v>28</v>
      </c>
      <c r="I765" s="4">
        <v>1500</v>
      </c>
      <c r="J765" s="5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24</v>
      </c>
      <c r="C766" s="1" t="s">
        <v>14</v>
      </c>
      <c r="D766" s="2">
        <v>44584</v>
      </c>
      <c r="E766" s="5" t="s">
        <v>42</v>
      </c>
      <c r="F766" s="5" t="s">
        <v>55</v>
      </c>
      <c r="G766" s="5" t="s">
        <v>56</v>
      </c>
      <c r="H766" t="s">
        <v>26</v>
      </c>
      <c r="I766" s="4">
        <v>1700</v>
      </c>
      <c r="J766" s="5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24</v>
      </c>
      <c r="C767" s="1" t="s">
        <v>14</v>
      </c>
      <c r="D767" s="2">
        <v>44591</v>
      </c>
      <c r="E767" s="5" t="s">
        <v>42</v>
      </c>
      <c r="F767" s="5" t="s">
        <v>57</v>
      </c>
      <c r="G767" s="5" t="s">
        <v>58</v>
      </c>
      <c r="H767" t="s">
        <v>35</v>
      </c>
      <c r="I767" s="4">
        <v>4500</v>
      </c>
      <c r="J767" s="5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27</v>
      </c>
      <c r="C768" s="1" t="s">
        <v>20</v>
      </c>
      <c r="D768" s="2">
        <v>44598</v>
      </c>
      <c r="E768" s="5" t="s">
        <v>42</v>
      </c>
      <c r="F768" s="5" t="s">
        <v>57</v>
      </c>
      <c r="G768" s="5" t="s">
        <v>58</v>
      </c>
      <c r="H768" t="s">
        <v>33</v>
      </c>
      <c r="I768" s="4">
        <v>4600</v>
      </c>
      <c r="J768" s="5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22</v>
      </c>
      <c r="C769" s="1" t="s">
        <v>20</v>
      </c>
      <c r="D769" s="2">
        <v>44605</v>
      </c>
      <c r="E769" s="5" t="s">
        <v>42</v>
      </c>
      <c r="F769" s="5" t="s">
        <v>57</v>
      </c>
      <c r="G769" s="5" t="s">
        <v>58</v>
      </c>
      <c r="H769" t="s">
        <v>29</v>
      </c>
      <c r="I769" s="4">
        <v>5340</v>
      </c>
      <c r="J769" s="5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13</v>
      </c>
      <c r="C770" s="1" t="s">
        <v>20</v>
      </c>
      <c r="D770" s="2">
        <v>44612</v>
      </c>
      <c r="E770" s="5" t="s">
        <v>42</v>
      </c>
      <c r="F770" s="5" t="s">
        <v>57</v>
      </c>
      <c r="G770" s="5" t="s">
        <v>58</v>
      </c>
      <c r="H770" t="s">
        <v>28</v>
      </c>
      <c r="I770" s="4">
        <v>1500</v>
      </c>
      <c r="J770" s="5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13</v>
      </c>
      <c r="C771" s="1" t="s">
        <v>20</v>
      </c>
      <c r="D771" s="2">
        <v>44619</v>
      </c>
      <c r="E771" s="5" t="s">
        <v>42</v>
      </c>
      <c r="F771" s="5" t="s">
        <v>57</v>
      </c>
      <c r="G771" s="5" t="s">
        <v>58</v>
      </c>
      <c r="H771" t="s">
        <v>33</v>
      </c>
      <c r="I771" s="4">
        <v>4600</v>
      </c>
      <c r="J771" s="5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22</v>
      </c>
      <c r="C772" s="1" t="s">
        <v>14</v>
      </c>
      <c r="D772" s="2">
        <v>44626</v>
      </c>
      <c r="E772" s="5" t="s">
        <v>42</v>
      </c>
      <c r="F772" s="5" t="s">
        <v>57</v>
      </c>
      <c r="G772" s="5" t="s">
        <v>58</v>
      </c>
      <c r="H772" t="s">
        <v>18</v>
      </c>
      <c r="I772" s="4">
        <v>8902</v>
      </c>
      <c r="J772" s="5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13</v>
      </c>
      <c r="C773" s="1" t="s">
        <v>20</v>
      </c>
      <c r="D773" s="2">
        <v>44633</v>
      </c>
      <c r="E773" s="5" t="s">
        <v>42</v>
      </c>
      <c r="F773" s="5" t="s">
        <v>57</v>
      </c>
      <c r="G773" s="5" t="s">
        <v>58</v>
      </c>
      <c r="H773" t="s">
        <v>33</v>
      </c>
      <c r="I773" s="4">
        <v>4600</v>
      </c>
      <c r="J773" s="5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13</v>
      </c>
      <c r="C774" s="1" t="s">
        <v>20</v>
      </c>
      <c r="D774" s="2">
        <v>44640</v>
      </c>
      <c r="E774" s="5" t="s">
        <v>42</v>
      </c>
      <c r="F774" s="5" t="s">
        <v>57</v>
      </c>
      <c r="G774" s="5" t="s">
        <v>58</v>
      </c>
      <c r="H774" t="s">
        <v>25</v>
      </c>
      <c r="I774" s="4">
        <v>300</v>
      </c>
      <c r="J774" s="5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13</v>
      </c>
      <c r="C775" s="1" t="s">
        <v>14</v>
      </c>
      <c r="D775" s="2">
        <v>44647</v>
      </c>
      <c r="E775" s="5" t="s">
        <v>42</v>
      </c>
      <c r="F775" s="5" t="s">
        <v>57</v>
      </c>
      <c r="G775" s="5" t="s">
        <v>58</v>
      </c>
      <c r="H775" t="s">
        <v>32</v>
      </c>
      <c r="I775" s="4">
        <v>3200</v>
      </c>
      <c r="J775" s="5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34</v>
      </c>
      <c r="C776" s="1" t="s">
        <v>14</v>
      </c>
      <c r="D776" s="2">
        <v>44654</v>
      </c>
      <c r="E776" s="5" t="s">
        <v>42</v>
      </c>
      <c r="F776" s="5" t="s">
        <v>57</v>
      </c>
      <c r="G776" s="5" t="s">
        <v>58</v>
      </c>
      <c r="H776" t="s">
        <v>23</v>
      </c>
      <c r="I776" s="4">
        <v>5130</v>
      </c>
      <c r="J776" s="5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13</v>
      </c>
      <c r="C777" s="1" t="s">
        <v>20</v>
      </c>
      <c r="D777" s="2">
        <v>44661</v>
      </c>
      <c r="E777" s="5" t="s">
        <v>42</v>
      </c>
      <c r="F777" s="5" t="s">
        <v>57</v>
      </c>
      <c r="G777" s="5" t="s">
        <v>58</v>
      </c>
      <c r="H777" t="s">
        <v>33</v>
      </c>
      <c r="I777" s="4">
        <v>4600</v>
      </c>
      <c r="J777" s="5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13</v>
      </c>
      <c r="C778" s="1" t="s">
        <v>20</v>
      </c>
      <c r="D778" s="2">
        <v>44668</v>
      </c>
      <c r="E778" s="5" t="s">
        <v>42</v>
      </c>
      <c r="F778" s="5" t="s">
        <v>57</v>
      </c>
      <c r="G778" s="5" t="s">
        <v>58</v>
      </c>
      <c r="H778" t="s">
        <v>28</v>
      </c>
      <c r="I778" s="4">
        <v>1500</v>
      </c>
      <c r="J778" s="5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13</v>
      </c>
      <c r="C779" s="1" t="s">
        <v>20</v>
      </c>
      <c r="D779" s="2">
        <v>44675</v>
      </c>
      <c r="E779" s="5" t="s">
        <v>42</v>
      </c>
      <c r="F779" s="5" t="s">
        <v>57</v>
      </c>
      <c r="G779" s="5" t="s">
        <v>58</v>
      </c>
      <c r="H779" t="s">
        <v>31</v>
      </c>
      <c r="I779" s="4">
        <v>5300</v>
      </c>
      <c r="J779" s="5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13</v>
      </c>
      <c r="C780" s="1" t="s">
        <v>14</v>
      </c>
      <c r="D780" s="2">
        <v>44682</v>
      </c>
      <c r="E780" s="5" t="s">
        <v>42</v>
      </c>
      <c r="F780" s="5" t="s">
        <v>57</v>
      </c>
      <c r="G780" s="5" t="s">
        <v>58</v>
      </c>
      <c r="H780" t="s">
        <v>18</v>
      </c>
      <c r="I780" s="4">
        <v>8902</v>
      </c>
      <c r="J780" s="5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13</v>
      </c>
      <c r="C781" s="1" t="s">
        <v>14</v>
      </c>
      <c r="D781" s="2">
        <v>44689</v>
      </c>
      <c r="E781" s="5" t="s">
        <v>42</v>
      </c>
      <c r="F781" s="5" t="s">
        <v>57</v>
      </c>
      <c r="G781" s="5" t="s">
        <v>58</v>
      </c>
      <c r="H781" t="s">
        <v>21</v>
      </c>
      <c r="I781" s="4">
        <v>1200</v>
      </c>
      <c r="J781" s="5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34</v>
      </c>
      <c r="C782" s="1" t="s">
        <v>20</v>
      </c>
      <c r="D782" s="2">
        <v>44696</v>
      </c>
      <c r="E782" s="5" t="s">
        <v>42</v>
      </c>
      <c r="F782" s="5" t="s">
        <v>57</v>
      </c>
      <c r="G782" s="5" t="s">
        <v>58</v>
      </c>
      <c r="H782" t="s">
        <v>23</v>
      </c>
      <c r="I782" s="4">
        <v>5130</v>
      </c>
      <c r="J782" s="5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13</v>
      </c>
      <c r="C783" s="1" t="s">
        <v>20</v>
      </c>
      <c r="D783" s="2">
        <v>44703</v>
      </c>
      <c r="E783" s="5" t="s">
        <v>42</v>
      </c>
      <c r="F783" s="5" t="s">
        <v>57</v>
      </c>
      <c r="G783" s="5" t="s">
        <v>58</v>
      </c>
      <c r="H783" t="s">
        <v>28</v>
      </c>
      <c r="I783" s="4">
        <v>1500</v>
      </c>
      <c r="J783" s="5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27</v>
      </c>
      <c r="C784" s="1" t="s">
        <v>20</v>
      </c>
      <c r="D784" s="2">
        <v>44710</v>
      </c>
      <c r="E784" s="5" t="s">
        <v>42</v>
      </c>
      <c r="F784" s="5" t="s">
        <v>57</v>
      </c>
      <c r="G784" s="5" t="s">
        <v>58</v>
      </c>
      <c r="H784" t="s">
        <v>23</v>
      </c>
      <c r="I784" s="4">
        <v>5130</v>
      </c>
      <c r="J784" s="5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27</v>
      </c>
      <c r="C785" s="1" t="s">
        <v>20</v>
      </c>
      <c r="D785" s="2">
        <v>44717</v>
      </c>
      <c r="E785" s="5" t="s">
        <v>42</v>
      </c>
      <c r="F785" s="5" t="s">
        <v>57</v>
      </c>
      <c r="G785" s="5" t="s">
        <v>58</v>
      </c>
      <c r="H785" t="s">
        <v>35</v>
      </c>
      <c r="I785" s="4">
        <v>4500</v>
      </c>
      <c r="J785" s="5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13</v>
      </c>
      <c r="C786" s="1" t="s">
        <v>14</v>
      </c>
      <c r="D786" s="2">
        <v>44724</v>
      </c>
      <c r="E786" s="5" t="s">
        <v>42</v>
      </c>
      <c r="F786" s="5" t="s">
        <v>57</v>
      </c>
      <c r="G786" s="5" t="s">
        <v>58</v>
      </c>
      <c r="H786" t="s">
        <v>31</v>
      </c>
      <c r="I786" s="4">
        <v>5300</v>
      </c>
      <c r="J786" s="5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13</v>
      </c>
      <c r="C787" s="1" t="s">
        <v>20</v>
      </c>
      <c r="D787" s="2">
        <v>44731</v>
      </c>
      <c r="E787" s="5" t="s">
        <v>42</v>
      </c>
      <c r="F787" s="5" t="s">
        <v>57</v>
      </c>
      <c r="G787" s="5" t="s">
        <v>58</v>
      </c>
      <c r="H787" t="s">
        <v>25</v>
      </c>
      <c r="I787" s="4">
        <v>300</v>
      </c>
      <c r="J787" s="5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34</v>
      </c>
      <c r="C788" s="1" t="s">
        <v>14</v>
      </c>
      <c r="D788" s="2">
        <v>44738</v>
      </c>
      <c r="E788" s="5" t="s">
        <v>42</v>
      </c>
      <c r="F788" s="5" t="s">
        <v>57</v>
      </c>
      <c r="G788" s="5" t="s">
        <v>58</v>
      </c>
      <c r="H788" t="s">
        <v>19</v>
      </c>
      <c r="I788" s="4">
        <v>500</v>
      </c>
      <c r="J788" s="5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24</v>
      </c>
      <c r="C789" s="1" t="s">
        <v>14</v>
      </c>
      <c r="D789" s="2">
        <v>44745</v>
      </c>
      <c r="E789" s="5" t="s">
        <v>42</v>
      </c>
      <c r="F789" s="5" t="s">
        <v>57</v>
      </c>
      <c r="G789" s="5" t="s">
        <v>58</v>
      </c>
      <c r="H789" t="s">
        <v>25</v>
      </c>
      <c r="I789" s="4">
        <v>300</v>
      </c>
      <c r="J789" s="5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27</v>
      </c>
      <c r="C790" s="1" t="s">
        <v>20</v>
      </c>
      <c r="D790" s="2">
        <v>44752</v>
      </c>
      <c r="E790" s="5" t="s">
        <v>42</v>
      </c>
      <c r="F790" s="5" t="s">
        <v>57</v>
      </c>
      <c r="G790" s="5" t="s">
        <v>58</v>
      </c>
      <c r="H790" t="s">
        <v>28</v>
      </c>
      <c r="I790" s="4">
        <v>1500</v>
      </c>
      <c r="J790" s="5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13</v>
      </c>
      <c r="C791" s="1" t="s">
        <v>20</v>
      </c>
      <c r="D791" s="2">
        <v>44759</v>
      </c>
      <c r="E791" s="5" t="s">
        <v>42</v>
      </c>
      <c r="F791" s="5" t="s">
        <v>57</v>
      </c>
      <c r="G791" s="5" t="s">
        <v>58</v>
      </c>
      <c r="H791" t="s">
        <v>28</v>
      </c>
      <c r="I791" s="4">
        <v>1500</v>
      </c>
      <c r="J791" s="5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13</v>
      </c>
      <c r="C792" s="1" t="s">
        <v>20</v>
      </c>
      <c r="D792" s="2">
        <v>44766</v>
      </c>
      <c r="E792" s="5" t="s">
        <v>42</v>
      </c>
      <c r="F792" s="5" t="s">
        <v>57</v>
      </c>
      <c r="G792" s="5" t="s">
        <v>58</v>
      </c>
      <c r="H792" t="s">
        <v>21</v>
      </c>
      <c r="I792" s="4">
        <v>1200</v>
      </c>
      <c r="J792" s="5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27</v>
      </c>
      <c r="C793" s="1" t="s">
        <v>20</v>
      </c>
      <c r="D793" s="2">
        <v>44766</v>
      </c>
      <c r="E793" s="5" t="s">
        <v>42</v>
      </c>
      <c r="F793" s="5" t="s">
        <v>57</v>
      </c>
      <c r="G793" s="5" t="s">
        <v>58</v>
      </c>
      <c r="H793" t="s">
        <v>19</v>
      </c>
      <c r="I793" s="4">
        <v>500</v>
      </c>
      <c r="J793" s="5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22</v>
      </c>
      <c r="C794" s="1" t="s">
        <v>14</v>
      </c>
      <c r="D794" s="2">
        <v>44773</v>
      </c>
      <c r="E794" s="5" t="s">
        <v>42</v>
      </c>
      <c r="F794" s="5" t="s">
        <v>57</v>
      </c>
      <c r="G794" s="5" t="s">
        <v>58</v>
      </c>
      <c r="H794" t="s">
        <v>32</v>
      </c>
      <c r="I794" s="4">
        <v>3200</v>
      </c>
      <c r="J794" s="5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34</v>
      </c>
      <c r="C795" s="1" t="s">
        <v>20</v>
      </c>
      <c r="D795" s="2">
        <v>44780</v>
      </c>
      <c r="E795" s="5" t="s">
        <v>42</v>
      </c>
      <c r="F795" s="5" t="s">
        <v>57</v>
      </c>
      <c r="G795" s="5" t="s">
        <v>58</v>
      </c>
      <c r="H795" t="s">
        <v>31</v>
      </c>
      <c r="I795" s="4">
        <v>5300</v>
      </c>
      <c r="J795" s="5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34</v>
      </c>
      <c r="C796" s="1" t="s">
        <v>20</v>
      </c>
      <c r="D796" s="2">
        <v>44787</v>
      </c>
      <c r="E796" s="5" t="s">
        <v>42</v>
      </c>
      <c r="F796" s="5" t="s">
        <v>57</v>
      </c>
      <c r="G796" s="5" t="s">
        <v>58</v>
      </c>
      <c r="H796" t="s">
        <v>23</v>
      </c>
      <c r="I796" s="4">
        <v>5130</v>
      </c>
      <c r="J796" s="5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13</v>
      </c>
      <c r="C797" s="1" t="s">
        <v>20</v>
      </c>
      <c r="D797" s="2">
        <v>44794</v>
      </c>
      <c r="E797" s="5" t="s">
        <v>42</v>
      </c>
      <c r="F797" s="5" t="s">
        <v>57</v>
      </c>
      <c r="G797" s="5" t="s">
        <v>58</v>
      </c>
      <c r="H797" t="s">
        <v>29</v>
      </c>
      <c r="I797" s="4">
        <v>5340</v>
      </c>
      <c r="J797" s="5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22</v>
      </c>
      <c r="C798" s="1" t="s">
        <v>20</v>
      </c>
      <c r="D798" s="2">
        <v>44801</v>
      </c>
      <c r="E798" s="5" t="s">
        <v>42</v>
      </c>
      <c r="F798" s="5" t="s">
        <v>57</v>
      </c>
      <c r="G798" s="5" t="s">
        <v>58</v>
      </c>
      <c r="H798" t="s">
        <v>21</v>
      </c>
      <c r="I798" s="4">
        <v>1200</v>
      </c>
      <c r="J798" s="5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27</v>
      </c>
      <c r="C799" s="1" t="s">
        <v>20</v>
      </c>
      <c r="D799" s="2">
        <v>44808</v>
      </c>
      <c r="E799" s="5" t="s">
        <v>42</v>
      </c>
      <c r="F799" s="5" t="s">
        <v>57</v>
      </c>
      <c r="G799" s="5" t="s">
        <v>58</v>
      </c>
      <c r="H799" t="s">
        <v>31</v>
      </c>
      <c r="I799" s="4">
        <v>5300</v>
      </c>
      <c r="J799" s="5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13</v>
      </c>
      <c r="C800" s="1" t="s">
        <v>20</v>
      </c>
      <c r="D800" s="2">
        <v>44815</v>
      </c>
      <c r="E800" s="5" t="s">
        <v>42</v>
      </c>
      <c r="F800" s="5" t="s">
        <v>57</v>
      </c>
      <c r="G800" s="5" t="s">
        <v>58</v>
      </c>
      <c r="H800" t="s">
        <v>19</v>
      </c>
      <c r="I800" s="4">
        <v>500</v>
      </c>
      <c r="J800" s="5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27</v>
      </c>
      <c r="C801" s="1" t="s">
        <v>14</v>
      </c>
      <c r="D801" s="2">
        <v>44822</v>
      </c>
      <c r="E801" s="5" t="s">
        <v>42</v>
      </c>
      <c r="F801" s="5" t="s">
        <v>57</v>
      </c>
      <c r="G801" s="5" t="s">
        <v>58</v>
      </c>
      <c r="H801" t="s">
        <v>29</v>
      </c>
      <c r="I801" s="4">
        <v>5340</v>
      </c>
      <c r="J801" s="5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13</v>
      </c>
      <c r="C802" s="1" t="s">
        <v>20</v>
      </c>
      <c r="D802" s="2">
        <v>44829</v>
      </c>
      <c r="E802" s="5" t="s">
        <v>42</v>
      </c>
      <c r="F802" s="5" t="s">
        <v>57</v>
      </c>
      <c r="G802" s="5" t="s">
        <v>58</v>
      </c>
      <c r="H802" t="s">
        <v>18</v>
      </c>
      <c r="I802" s="4">
        <v>8902</v>
      </c>
      <c r="J802" s="5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13</v>
      </c>
      <c r="C803" s="1" t="s">
        <v>20</v>
      </c>
      <c r="D803" s="2">
        <v>44836</v>
      </c>
      <c r="E803" s="5" t="s">
        <v>42</v>
      </c>
      <c r="F803" s="5" t="s">
        <v>57</v>
      </c>
      <c r="G803" s="5" t="s">
        <v>58</v>
      </c>
      <c r="H803" t="s">
        <v>32</v>
      </c>
      <c r="I803" s="4">
        <v>3200</v>
      </c>
      <c r="J803" s="5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27</v>
      </c>
      <c r="C804" s="1" t="s">
        <v>20</v>
      </c>
      <c r="D804" s="2">
        <v>44843</v>
      </c>
      <c r="E804" s="5" t="s">
        <v>42</v>
      </c>
      <c r="F804" s="5" t="s">
        <v>57</v>
      </c>
      <c r="G804" s="5" t="s">
        <v>58</v>
      </c>
      <c r="H804" t="s">
        <v>19</v>
      </c>
      <c r="I804" s="4">
        <v>500</v>
      </c>
      <c r="J804" s="5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13</v>
      </c>
      <c r="C805" s="1" t="s">
        <v>20</v>
      </c>
      <c r="D805" s="2">
        <v>44850</v>
      </c>
      <c r="E805" s="5" t="s">
        <v>42</v>
      </c>
      <c r="F805" s="5" t="s">
        <v>57</v>
      </c>
      <c r="G805" s="5" t="s">
        <v>58</v>
      </c>
      <c r="H805" t="s">
        <v>29</v>
      </c>
      <c r="I805" s="4">
        <v>5340</v>
      </c>
      <c r="J805" s="5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27</v>
      </c>
      <c r="C806" s="1" t="s">
        <v>20</v>
      </c>
      <c r="D806" s="2">
        <v>44857</v>
      </c>
      <c r="E806" s="5" t="s">
        <v>42</v>
      </c>
      <c r="F806" s="5" t="s">
        <v>57</v>
      </c>
      <c r="G806" s="5" t="s">
        <v>58</v>
      </c>
      <c r="H806" t="s">
        <v>19</v>
      </c>
      <c r="I806" s="4">
        <v>500</v>
      </c>
      <c r="J806" s="5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13</v>
      </c>
      <c r="C807" s="1" t="s">
        <v>14</v>
      </c>
      <c r="D807" s="2">
        <v>44864</v>
      </c>
      <c r="E807" s="5" t="s">
        <v>42</v>
      </c>
      <c r="F807" s="5" t="s">
        <v>57</v>
      </c>
      <c r="G807" s="5" t="s">
        <v>58</v>
      </c>
      <c r="H807" t="s">
        <v>23</v>
      </c>
      <c r="I807" s="4">
        <v>5130</v>
      </c>
      <c r="J807" s="5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27</v>
      </c>
      <c r="C808" s="1" t="s">
        <v>20</v>
      </c>
      <c r="D808" s="2">
        <v>44871</v>
      </c>
      <c r="E808" s="5" t="s">
        <v>42</v>
      </c>
      <c r="F808" s="5" t="s">
        <v>57</v>
      </c>
      <c r="G808" s="5" t="s">
        <v>58</v>
      </c>
      <c r="H808" t="s">
        <v>28</v>
      </c>
      <c r="I808" s="4">
        <v>1500</v>
      </c>
      <c r="J808" s="5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13</v>
      </c>
      <c r="C809" s="1" t="s">
        <v>20</v>
      </c>
      <c r="D809" s="2">
        <v>44878</v>
      </c>
      <c r="E809" s="5" t="s">
        <v>42</v>
      </c>
      <c r="F809" s="5" t="s">
        <v>57</v>
      </c>
      <c r="G809" s="5" t="s">
        <v>58</v>
      </c>
      <c r="H809" t="s">
        <v>33</v>
      </c>
      <c r="I809" s="4">
        <v>4600</v>
      </c>
      <c r="J809" s="5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24</v>
      </c>
      <c r="C810" s="1" t="s">
        <v>14</v>
      </c>
      <c r="D810" s="2">
        <v>44885</v>
      </c>
      <c r="E810" s="5" t="s">
        <v>42</v>
      </c>
      <c r="F810" s="5" t="s">
        <v>57</v>
      </c>
      <c r="G810" s="5" t="s">
        <v>58</v>
      </c>
      <c r="H810" t="s">
        <v>29</v>
      </c>
      <c r="I810" s="4">
        <v>5340</v>
      </c>
      <c r="J810" s="5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22</v>
      </c>
      <c r="C811" s="1" t="s">
        <v>20</v>
      </c>
      <c r="D811" s="2">
        <v>44892</v>
      </c>
      <c r="E811" s="5" t="s">
        <v>42</v>
      </c>
      <c r="F811" s="5" t="s">
        <v>57</v>
      </c>
      <c r="G811" s="5" t="s">
        <v>58</v>
      </c>
      <c r="H811" t="s">
        <v>21</v>
      </c>
      <c r="I811" s="4">
        <v>1200</v>
      </c>
      <c r="J811" s="5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24</v>
      </c>
      <c r="C812" s="1" t="s">
        <v>20</v>
      </c>
      <c r="D812" s="2">
        <v>44899</v>
      </c>
      <c r="E812" s="5" t="s">
        <v>42</v>
      </c>
      <c r="F812" s="5" t="s">
        <v>57</v>
      </c>
      <c r="G812" s="5" t="s">
        <v>58</v>
      </c>
      <c r="H812" t="s">
        <v>28</v>
      </c>
      <c r="I812" s="4">
        <v>1500</v>
      </c>
      <c r="J812" s="5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22</v>
      </c>
      <c r="C813" s="1" t="s">
        <v>20</v>
      </c>
      <c r="D813" s="2">
        <v>44906</v>
      </c>
      <c r="E813" s="5" t="s">
        <v>42</v>
      </c>
      <c r="F813" s="5" t="s">
        <v>57</v>
      </c>
      <c r="G813" s="5" t="s">
        <v>58</v>
      </c>
      <c r="H813" t="s">
        <v>19</v>
      </c>
      <c r="I813" s="4">
        <v>500</v>
      </c>
      <c r="J813" s="5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34</v>
      </c>
      <c r="C814" s="1" t="s">
        <v>20</v>
      </c>
      <c r="D814" s="2">
        <v>44913</v>
      </c>
      <c r="E814" s="5" t="s">
        <v>42</v>
      </c>
      <c r="F814" s="5" t="s">
        <v>57</v>
      </c>
      <c r="G814" s="5" t="s">
        <v>58</v>
      </c>
      <c r="H814" t="s">
        <v>28</v>
      </c>
      <c r="I814" s="4">
        <v>1500</v>
      </c>
      <c r="J814" s="5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22</v>
      </c>
      <c r="C815" s="1" t="s">
        <v>20</v>
      </c>
      <c r="D815" s="2">
        <v>44920</v>
      </c>
      <c r="E815" s="5" t="s">
        <v>42</v>
      </c>
      <c r="F815" s="5" t="s">
        <v>57</v>
      </c>
      <c r="G815" s="5" t="s">
        <v>58</v>
      </c>
      <c r="H815" t="s">
        <v>25</v>
      </c>
      <c r="I815" s="4">
        <v>300</v>
      </c>
      <c r="J815" s="5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27</v>
      </c>
      <c r="C816" s="1" t="s">
        <v>14</v>
      </c>
      <c r="D816" s="2">
        <v>44927</v>
      </c>
      <c r="E816" s="5" t="s">
        <v>42</v>
      </c>
      <c r="F816" s="5" t="s">
        <v>57</v>
      </c>
      <c r="G816" s="5" t="s">
        <v>58</v>
      </c>
      <c r="H816" t="s">
        <v>18</v>
      </c>
      <c r="I816" s="4">
        <v>8902</v>
      </c>
      <c r="J816" s="5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27</v>
      </c>
      <c r="C817" s="1" t="s">
        <v>20</v>
      </c>
      <c r="D817" s="2">
        <v>44934</v>
      </c>
      <c r="E817" s="5" t="s">
        <v>42</v>
      </c>
      <c r="F817" s="5" t="s">
        <v>57</v>
      </c>
      <c r="G817" s="5" t="s">
        <v>58</v>
      </c>
      <c r="H817" t="s">
        <v>35</v>
      </c>
      <c r="I817" s="4">
        <v>4500</v>
      </c>
      <c r="J817" s="5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24</v>
      </c>
      <c r="C818" s="1" t="s">
        <v>20</v>
      </c>
      <c r="D818" s="2">
        <v>44941</v>
      </c>
      <c r="E818" s="5" t="s">
        <v>42</v>
      </c>
      <c r="F818" s="5" t="s">
        <v>57</v>
      </c>
      <c r="G818" s="5" t="s">
        <v>58</v>
      </c>
      <c r="H818" t="s">
        <v>21</v>
      </c>
      <c r="I818" s="4">
        <v>1200</v>
      </c>
      <c r="J818" s="5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13</v>
      </c>
      <c r="C819" s="1" t="s">
        <v>14</v>
      </c>
      <c r="D819" s="2">
        <v>44948</v>
      </c>
      <c r="E819" s="5" t="s">
        <v>42</v>
      </c>
      <c r="F819" s="5" t="s">
        <v>57</v>
      </c>
      <c r="G819" s="5" t="s">
        <v>58</v>
      </c>
      <c r="H819" t="s">
        <v>19</v>
      </c>
      <c r="I819" s="4">
        <v>500</v>
      </c>
      <c r="J819" s="5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13</v>
      </c>
      <c r="C820" s="1" t="s">
        <v>14</v>
      </c>
      <c r="D820" s="2">
        <v>44955</v>
      </c>
      <c r="E820" s="5" t="s">
        <v>42</v>
      </c>
      <c r="F820" s="5" t="s">
        <v>57</v>
      </c>
      <c r="G820" s="5" t="s">
        <v>58</v>
      </c>
      <c r="H820" t="s">
        <v>33</v>
      </c>
      <c r="I820" s="4">
        <v>4600</v>
      </c>
      <c r="J820" s="5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34</v>
      </c>
      <c r="C821" s="1" t="s">
        <v>14</v>
      </c>
      <c r="D821" s="2">
        <v>44962</v>
      </c>
      <c r="E821" s="5" t="s">
        <v>42</v>
      </c>
      <c r="F821" s="5" t="s">
        <v>57</v>
      </c>
      <c r="G821" s="5" t="s">
        <v>58</v>
      </c>
      <c r="H821" t="s">
        <v>33</v>
      </c>
      <c r="I821" s="4">
        <v>4600</v>
      </c>
      <c r="J821" s="5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27</v>
      </c>
      <c r="C822" s="1" t="s">
        <v>20</v>
      </c>
      <c r="D822" s="2">
        <v>44969</v>
      </c>
      <c r="E822" s="5" t="s">
        <v>42</v>
      </c>
      <c r="F822" s="5" t="s">
        <v>57</v>
      </c>
      <c r="G822" s="5" t="s">
        <v>58</v>
      </c>
      <c r="H822" t="s">
        <v>18</v>
      </c>
      <c r="I822" s="4">
        <v>8902</v>
      </c>
      <c r="J822" s="5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13</v>
      </c>
      <c r="C823" s="1" t="s">
        <v>14</v>
      </c>
      <c r="D823" s="2">
        <v>44976</v>
      </c>
      <c r="E823" s="5" t="s">
        <v>42</v>
      </c>
      <c r="F823" s="5" t="s">
        <v>57</v>
      </c>
      <c r="G823" s="5" t="s">
        <v>58</v>
      </c>
      <c r="H823" t="s">
        <v>25</v>
      </c>
      <c r="I823" s="4">
        <v>300</v>
      </c>
      <c r="J823" s="5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24</v>
      </c>
      <c r="C824" s="1" t="s">
        <v>20</v>
      </c>
      <c r="D824" s="2">
        <v>44983</v>
      </c>
      <c r="E824" s="5" t="s">
        <v>42</v>
      </c>
      <c r="F824" s="5" t="s">
        <v>57</v>
      </c>
      <c r="G824" s="5" t="s">
        <v>58</v>
      </c>
      <c r="H824" t="s">
        <v>32</v>
      </c>
      <c r="I824" s="4">
        <v>3200</v>
      </c>
      <c r="J824" s="5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27</v>
      </c>
      <c r="C825" s="1" t="s">
        <v>20</v>
      </c>
      <c r="D825" s="2">
        <v>44990</v>
      </c>
      <c r="E825" s="5" t="s">
        <v>42</v>
      </c>
      <c r="F825" s="5" t="s">
        <v>57</v>
      </c>
      <c r="G825" s="5" t="s">
        <v>58</v>
      </c>
      <c r="H825" t="s">
        <v>35</v>
      </c>
      <c r="I825" s="4">
        <v>4500</v>
      </c>
      <c r="J825" s="5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34</v>
      </c>
      <c r="C826" s="1" t="s">
        <v>20</v>
      </c>
      <c r="D826" s="2">
        <v>44997</v>
      </c>
      <c r="E826" s="5" t="s">
        <v>42</v>
      </c>
      <c r="F826" s="5" t="s">
        <v>57</v>
      </c>
      <c r="G826" s="5" t="s">
        <v>58</v>
      </c>
      <c r="H826" t="s">
        <v>26</v>
      </c>
      <c r="I826" s="4">
        <v>1700</v>
      </c>
      <c r="J826" s="5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22</v>
      </c>
      <c r="C827" s="1" t="s">
        <v>20</v>
      </c>
      <c r="D827" s="2">
        <v>45004</v>
      </c>
      <c r="E827" s="5" t="s">
        <v>42</v>
      </c>
      <c r="F827" s="5" t="s">
        <v>57</v>
      </c>
      <c r="G827" s="5" t="s">
        <v>58</v>
      </c>
      <c r="H827" t="s">
        <v>32</v>
      </c>
      <c r="I827" s="4">
        <v>3200</v>
      </c>
      <c r="J827" s="5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27</v>
      </c>
      <c r="C828" s="1" t="s">
        <v>14</v>
      </c>
      <c r="D828" s="2">
        <v>45011</v>
      </c>
      <c r="E828" s="5" t="s">
        <v>42</v>
      </c>
      <c r="F828" s="5" t="s">
        <v>57</v>
      </c>
      <c r="G828" s="5" t="s">
        <v>58</v>
      </c>
      <c r="H828" t="s">
        <v>25</v>
      </c>
      <c r="I828" s="4">
        <v>300</v>
      </c>
      <c r="J828" s="5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13</v>
      </c>
      <c r="C829" s="1" t="s">
        <v>20</v>
      </c>
      <c r="D829" s="2">
        <v>45018</v>
      </c>
      <c r="E829" s="5" t="s">
        <v>42</v>
      </c>
      <c r="F829" s="5" t="s">
        <v>57</v>
      </c>
      <c r="G829" s="5" t="s">
        <v>58</v>
      </c>
      <c r="H829" t="s">
        <v>30</v>
      </c>
      <c r="I829" s="4">
        <v>3400</v>
      </c>
      <c r="J829" s="5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13</v>
      </c>
      <c r="C830" s="1" t="s">
        <v>14</v>
      </c>
      <c r="D830" s="2">
        <v>45025</v>
      </c>
      <c r="E830" s="5" t="s">
        <v>42</v>
      </c>
      <c r="F830" s="5" t="s">
        <v>57</v>
      </c>
      <c r="G830" s="5" t="s">
        <v>58</v>
      </c>
      <c r="H830" t="s">
        <v>33</v>
      </c>
      <c r="I830" s="4">
        <v>4600</v>
      </c>
      <c r="J830" s="5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27</v>
      </c>
      <c r="C831" s="1" t="s">
        <v>20</v>
      </c>
      <c r="D831" s="2">
        <v>45032</v>
      </c>
      <c r="E831" s="5" t="s">
        <v>42</v>
      </c>
      <c r="F831" s="5" t="s">
        <v>57</v>
      </c>
      <c r="G831" s="5" t="s">
        <v>58</v>
      </c>
      <c r="H831" t="s">
        <v>30</v>
      </c>
      <c r="I831" s="4">
        <v>3400</v>
      </c>
      <c r="J831" s="5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13</v>
      </c>
      <c r="C832" s="1" t="s">
        <v>20</v>
      </c>
      <c r="D832" s="2">
        <v>45039</v>
      </c>
      <c r="E832" s="5" t="s">
        <v>42</v>
      </c>
      <c r="F832" s="5" t="s">
        <v>57</v>
      </c>
      <c r="G832" s="5" t="s">
        <v>58</v>
      </c>
      <c r="H832" t="s">
        <v>26</v>
      </c>
      <c r="I832" s="4">
        <v>1700</v>
      </c>
      <c r="J832" s="5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22</v>
      </c>
      <c r="C833" s="1" t="s">
        <v>14</v>
      </c>
      <c r="D833" s="2">
        <v>45046</v>
      </c>
      <c r="E833" s="5" t="s">
        <v>42</v>
      </c>
      <c r="F833" s="5" t="s">
        <v>57</v>
      </c>
      <c r="G833" s="5" t="s">
        <v>58</v>
      </c>
      <c r="H833" t="s">
        <v>32</v>
      </c>
      <c r="I833" s="4">
        <v>3200</v>
      </c>
      <c r="J833" s="5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13</v>
      </c>
      <c r="C834" s="1" t="s">
        <v>20</v>
      </c>
      <c r="D834" s="2">
        <v>45053</v>
      </c>
      <c r="E834" s="5" t="s">
        <v>42</v>
      </c>
      <c r="F834" s="5" t="s">
        <v>57</v>
      </c>
      <c r="G834" s="5" t="s">
        <v>58</v>
      </c>
      <c r="H834" t="s">
        <v>18</v>
      </c>
      <c r="I834" s="4">
        <v>8902</v>
      </c>
      <c r="J834" s="5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13</v>
      </c>
      <c r="C835" s="1" t="s">
        <v>20</v>
      </c>
      <c r="D835" s="2">
        <v>45060</v>
      </c>
      <c r="E835" s="5" t="s">
        <v>42</v>
      </c>
      <c r="F835" s="5" t="s">
        <v>57</v>
      </c>
      <c r="G835" s="5" t="s">
        <v>58</v>
      </c>
      <c r="H835" t="s">
        <v>35</v>
      </c>
      <c r="I835" s="4">
        <v>4500</v>
      </c>
      <c r="J835" s="5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13</v>
      </c>
      <c r="C836" s="1" t="s">
        <v>20</v>
      </c>
      <c r="D836" s="2">
        <v>45067</v>
      </c>
      <c r="E836" s="5" t="s">
        <v>42</v>
      </c>
      <c r="F836" s="5" t="s">
        <v>57</v>
      </c>
      <c r="G836" s="5" t="s">
        <v>58</v>
      </c>
      <c r="H836" t="s">
        <v>23</v>
      </c>
      <c r="I836" s="4">
        <v>5130</v>
      </c>
      <c r="J836" s="5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22</v>
      </c>
      <c r="C837" s="1" t="s">
        <v>20</v>
      </c>
      <c r="D837" s="2">
        <v>45074</v>
      </c>
      <c r="E837" s="5" t="s">
        <v>42</v>
      </c>
      <c r="F837" s="5" t="s">
        <v>57</v>
      </c>
      <c r="G837" s="5" t="s">
        <v>58</v>
      </c>
      <c r="H837" t="s">
        <v>18</v>
      </c>
      <c r="I837" s="4">
        <v>8902</v>
      </c>
      <c r="J837" s="5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22</v>
      </c>
      <c r="C838" s="1" t="s">
        <v>14</v>
      </c>
      <c r="D838" s="2">
        <v>45081</v>
      </c>
      <c r="E838" s="5" t="s">
        <v>42</v>
      </c>
      <c r="F838" s="5" t="s">
        <v>57</v>
      </c>
      <c r="G838" s="5" t="s">
        <v>58</v>
      </c>
      <c r="H838" t="s">
        <v>25</v>
      </c>
      <c r="I838" s="4">
        <v>300</v>
      </c>
      <c r="J838" s="5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27</v>
      </c>
      <c r="C839" s="1" t="s">
        <v>20</v>
      </c>
      <c r="D839" s="2">
        <v>45088</v>
      </c>
      <c r="E839" s="5" t="s">
        <v>42</v>
      </c>
      <c r="F839" s="5" t="s">
        <v>59</v>
      </c>
      <c r="G839" s="5" t="s">
        <v>60</v>
      </c>
      <c r="H839" t="s">
        <v>28</v>
      </c>
      <c r="I839" s="4">
        <v>1500</v>
      </c>
      <c r="J839" s="5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27</v>
      </c>
      <c r="C840" s="1" t="s">
        <v>14</v>
      </c>
      <c r="D840" s="2">
        <v>45095</v>
      </c>
      <c r="E840" s="5" t="s">
        <v>42</v>
      </c>
      <c r="F840" s="5" t="s">
        <v>59</v>
      </c>
      <c r="G840" s="5" t="s">
        <v>60</v>
      </c>
      <c r="H840" t="s">
        <v>28</v>
      </c>
      <c r="I840" s="4">
        <v>1500</v>
      </c>
      <c r="J840" s="5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13</v>
      </c>
      <c r="C841" s="1" t="s">
        <v>20</v>
      </c>
      <c r="D841" s="2">
        <v>45102</v>
      </c>
      <c r="E841" s="5" t="s">
        <v>42</v>
      </c>
      <c r="F841" s="5" t="s">
        <v>59</v>
      </c>
      <c r="G841" s="5" t="s">
        <v>60</v>
      </c>
      <c r="H841" t="s">
        <v>21</v>
      </c>
      <c r="I841" s="4">
        <v>1200</v>
      </c>
      <c r="J841" s="5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27</v>
      </c>
      <c r="C842" s="1" t="s">
        <v>20</v>
      </c>
      <c r="D842" s="2">
        <v>45109</v>
      </c>
      <c r="E842" s="5" t="s">
        <v>42</v>
      </c>
      <c r="F842" s="5" t="s">
        <v>59</v>
      </c>
      <c r="G842" s="5" t="s">
        <v>60</v>
      </c>
      <c r="H842" t="s">
        <v>19</v>
      </c>
      <c r="I842" s="4">
        <v>500</v>
      </c>
      <c r="J842" s="5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13</v>
      </c>
      <c r="C843" s="1" t="s">
        <v>20</v>
      </c>
      <c r="D843" s="2">
        <v>45116</v>
      </c>
      <c r="E843" s="5" t="s">
        <v>42</v>
      </c>
      <c r="F843" s="5" t="s">
        <v>59</v>
      </c>
      <c r="G843" s="5" t="s">
        <v>60</v>
      </c>
      <c r="H843" t="s">
        <v>28</v>
      </c>
      <c r="I843" s="4">
        <v>1500</v>
      </c>
      <c r="J843" s="5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24</v>
      </c>
      <c r="C844" s="1" t="s">
        <v>14</v>
      </c>
      <c r="D844" s="2">
        <v>45123</v>
      </c>
      <c r="E844" s="5" t="s">
        <v>42</v>
      </c>
      <c r="F844" s="5" t="s">
        <v>59</v>
      </c>
      <c r="G844" s="5" t="s">
        <v>60</v>
      </c>
      <c r="H844" t="s">
        <v>19</v>
      </c>
      <c r="I844" s="4">
        <v>500</v>
      </c>
      <c r="J844" s="5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13</v>
      </c>
      <c r="C845" s="1" t="s">
        <v>20</v>
      </c>
      <c r="D845" s="2">
        <v>45130</v>
      </c>
      <c r="E845" s="5" t="s">
        <v>42</v>
      </c>
      <c r="F845" s="5" t="s">
        <v>59</v>
      </c>
      <c r="G845" s="5" t="s">
        <v>60</v>
      </c>
      <c r="H845" t="s">
        <v>19</v>
      </c>
      <c r="I845" s="4">
        <v>500</v>
      </c>
      <c r="J845" s="5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27</v>
      </c>
      <c r="C846" s="1" t="s">
        <v>20</v>
      </c>
      <c r="D846" s="2">
        <v>45137</v>
      </c>
      <c r="E846" s="5" t="s">
        <v>42</v>
      </c>
      <c r="F846" s="5" t="s">
        <v>59</v>
      </c>
      <c r="G846" s="5" t="s">
        <v>60</v>
      </c>
      <c r="H846" t="s">
        <v>31</v>
      </c>
      <c r="I846" s="4">
        <v>5300</v>
      </c>
      <c r="J846" s="5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27</v>
      </c>
      <c r="C847" s="1" t="s">
        <v>14</v>
      </c>
      <c r="D847" s="2">
        <v>45144</v>
      </c>
      <c r="E847" s="5" t="s">
        <v>42</v>
      </c>
      <c r="F847" s="5" t="s">
        <v>59</v>
      </c>
      <c r="G847" s="5" t="s">
        <v>60</v>
      </c>
      <c r="H847" t="s">
        <v>31</v>
      </c>
      <c r="I847" s="4">
        <v>5300</v>
      </c>
      <c r="J847" s="5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34</v>
      </c>
      <c r="C848" s="1" t="s">
        <v>14</v>
      </c>
      <c r="D848" s="2">
        <v>45151</v>
      </c>
      <c r="E848" s="5" t="s">
        <v>42</v>
      </c>
      <c r="F848" s="5" t="s">
        <v>59</v>
      </c>
      <c r="G848" s="5" t="s">
        <v>60</v>
      </c>
      <c r="H848" t="s">
        <v>33</v>
      </c>
      <c r="I848" s="4">
        <v>4600</v>
      </c>
      <c r="J848" s="5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27</v>
      </c>
      <c r="C849" s="1" t="s">
        <v>20</v>
      </c>
      <c r="D849" s="2">
        <v>45158</v>
      </c>
      <c r="E849" s="5" t="s">
        <v>42</v>
      </c>
      <c r="F849" s="5" t="s">
        <v>59</v>
      </c>
      <c r="G849" s="5" t="s">
        <v>60</v>
      </c>
      <c r="H849" t="s">
        <v>18</v>
      </c>
      <c r="I849" s="4">
        <v>8902</v>
      </c>
      <c r="J849" s="5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13</v>
      </c>
      <c r="C850" s="1" t="s">
        <v>20</v>
      </c>
      <c r="D850" s="2">
        <v>45165</v>
      </c>
      <c r="E850" s="5" t="s">
        <v>42</v>
      </c>
      <c r="F850" s="5" t="s">
        <v>59</v>
      </c>
      <c r="G850" s="5" t="s">
        <v>60</v>
      </c>
      <c r="H850" t="s">
        <v>33</v>
      </c>
      <c r="I850" s="4">
        <v>4600</v>
      </c>
      <c r="J850" s="5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22</v>
      </c>
      <c r="C851" s="1" t="s">
        <v>20</v>
      </c>
      <c r="D851" s="2">
        <v>44766</v>
      </c>
      <c r="E851" s="5" t="s">
        <v>42</v>
      </c>
      <c r="F851" s="5" t="s">
        <v>59</v>
      </c>
      <c r="G851" s="5" t="s">
        <v>60</v>
      </c>
      <c r="H851" t="s">
        <v>31</v>
      </c>
      <c r="I851" s="4">
        <v>5300</v>
      </c>
      <c r="J851" s="5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27</v>
      </c>
      <c r="C852" s="1" t="s">
        <v>20</v>
      </c>
      <c r="D852" s="2">
        <v>44773</v>
      </c>
      <c r="E852" s="5" t="s">
        <v>42</v>
      </c>
      <c r="F852" s="5" t="s">
        <v>59</v>
      </c>
      <c r="G852" s="5" t="s">
        <v>60</v>
      </c>
      <c r="H852" t="s">
        <v>21</v>
      </c>
      <c r="I852" s="4">
        <v>1200</v>
      </c>
      <c r="J852" s="5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13</v>
      </c>
      <c r="C853" s="1" t="s">
        <v>20</v>
      </c>
      <c r="D853" s="2">
        <v>44780</v>
      </c>
      <c r="E853" s="5" t="s">
        <v>42</v>
      </c>
      <c r="F853" s="5" t="s">
        <v>59</v>
      </c>
      <c r="G853" s="5" t="s">
        <v>60</v>
      </c>
      <c r="H853" t="s">
        <v>25</v>
      </c>
      <c r="I853" s="4">
        <v>300</v>
      </c>
      <c r="J853" s="5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13</v>
      </c>
      <c r="C854" s="1" t="s">
        <v>14</v>
      </c>
      <c r="D854" s="2">
        <v>44787</v>
      </c>
      <c r="E854" s="5" t="s">
        <v>42</v>
      </c>
      <c r="F854" s="5" t="s">
        <v>59</v>
      </c>
      <c r="G854" s="5" t="s">
        <v>60</v>
      </c>
      <c r="H854" t="s">
        <v>35</v>
      </c>
      <c r="I854" s="4">
        <v>4500</v>
      </c>
      <c r="J854" s="5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13</v>
      </c>
      <c r="C855" s="1" t="s">
        <v>14</v>
      </c>
      <c r="D855" s="2">
        <v>44794</v>
      </c>
      <c r="E855" s="5" t="s">
        <v>42</v>
      </c>
      <c r="F855" s="5" t="s">
        <v>59</v>
      </c>
      <c r="G855" s="5" t="s">
        <v>60</v>
      </c>
      <c r="H855" t="s">
        <v>28</v>
      </c>
      <c r="I855" s="4">
        <v>1500</v>
      </c>
      <c r="J855" s="5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13</v>
      </c>
      <c r="C856" s="1" t="s">
        <v>14</v>
      </c>
      <c r="D856" s="2">
        <v>44801</v>
      </c>
      <c r="E856" s="5" t="s">
        <v>42</v>
      </c>
      <c r="F856" s="5" t="s">
        <v>59</v>
      </c>
      <c r="G856" s="5" t="s">
        <v>60</v>
      </c>
      <c r="H856" t="s">
        <v>35</v>
      </c>
      <c r="I856" s="4">
        <v>4500</v>
      </c>
      <c r="J856" s="5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13</v>
      </c>
      <c r="C857" s="1" t="s">
        <v>20</v>
      </c>
      <c r="D857" s="2">
        <v>44808</v>
      </c>
      <c r="E857" s="5" t="s">
        <v>42</v>
      </c>
      <c r="F857" s="5" t="s">
        <v>59</v>
      </c>
      <c r="G857" s="5" t="s">
        <v>60</v>
      </c>
      <c r="H857" t="s">
        <v>32</v>
      </c>
      <c r="I857" s="4">
        <v>3200</v>
      </c>
      <c r="J857" s="5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13</v>
      </c>
      <c r="C858" s="1" t="s">
        <v>20</v>
      </c>
      <c r="D858" s="2">
        <v>44815</v>
      </c>
      <c r="E858" s="5" t="s">
        <v>42</v>
      </c>
      <c r="F858" s="5" t="s">
        <v>59</v>
      </c>
      <c r="G858" s="5" t="s">
        <v>60</v>
      </c>
      <c r="H858" t="s">
        <v>28</v>
      </c>
      <c r="I858" s="4">
        <v>1500</v>
      </c>
      <c r="J858" s="5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27</v>
      </c>
      <c r="C859" s="1" t="s">
        <v>20</v>
      </c>
      <c r="D859" s="2">
        <v>44822</v>
      </c>
      <c r="E859" s="5" t="s">
        <v>42</v>
      </c>
      <c r="F859" s="5" t="s">
        <v>59</v>
      </c>
      <c r="G859" s="5" t="s">
        <v>60</v>
      </c>
      <c r="H859" t="s">
        <v>19</v>
      </c>
      <c r="I859" s="4">
        <v>500</v>
      </c>
      <c r="J859" s="5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13</v>
      </c>
      <c r="C860" s="1" t="s">
        <v>14</v>
      </c>
      <c r="D860" s="2">
        <v>44829</v>
      </c>
      <c r="E860" s="5" t="s">
        <v>42</v>
      </c>
      <c r="F860" s="5" t="s">
        <v>59</v>
      </c>
      <c r="G860" s="5" t="s">
        <v>60</v>
      </c>
      <c r="H860" t="s">
        <v>19</v>
      </c>
      <c r="I860" s="4">
        <v>500</v>
      </c>
      <c r="J860" s="5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13</v>
      </c>
      <c r="C861" s="1" t="s">
        <v>20</v>
      </c>
      <c r="D861" s="2">
        <v>44836</v>
      </c>
      <c r="E861" s="5" t="s">
        <v>42</v>
      </c>
      <c r="F861" s="5" t="s">
        <v>59</v>
      </c>
      <c r="G861" s="5" t="s">
        <v>60</v>
      </c>
      <c r="H861" t="s">
        <v>31</v>
      </c>
      <c r="I861" s="4">
        <v>5300</v>
      </c>
      <c r="J861" s="5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27</v>
      </c>
      <c r="C862" s="1" t="s">
        <v>20</v>
      </c>
      <c r="D862" s="2">
        <v>44843</v>
      </c>
      <c r="E862" s="5" t="s">
        <v>42</v>
      </c>
      <c r="F862" s="5" t="s">
        <v>59</v>
      </c>
      <c r="G862" s="5" t="s">
        <v>60</v>
      </c>
      <c r="H862" t="s">
        <v>33</v>
      </c>
      <c r="I862" s="4">
        <v>4600</v>
      </c>
      <c r="J862" s="5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27</v>
      </c>
      <c r="C863" s="1" t="s">
        <v>20</v>
      </c>
      <c r="D863" s="2">
        <v>44850</v>
      </c>
      <c r="E863" s="5" t="s">
        <v>42</v>
      </c>
      <c r="F863" s="5" t="s">
        <v>59</v>
      </c>
      <c r="G863" s="5" t="s">
        <v>60</v>
      </c>
      <c r="H863" t="s">
        <v>33</v>
      </c>
      <c r="I863" s="4">
        <v>4600</v>
      </c>
      <c r="J863" s="5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13</v>
      </c>
      <c r="C864" s="1" t="s">
        <v>20</v>
      </c>
      <c r="D864" s="2">
        <v>44857</v>
      </c>
      <c r="E864" s="5" t="s">
        <v>42</v>
      </c>
      <c r="F864" s="5" t="s">
        <v>59</v>
      </c>
      <c r="G864" s="5" t="s">
        <v>60</v>
      </c>
      <c r="H864" t="s">
        <v>21</v>
      </c>
      <c r="I864" s="4">
        <v>1200</v>
      </c>
      <c r="J864" s="5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13</v>
      </c>
      <c r="C865" s="1" t="s">
        <v>14</v>
      </c>
      <c r="D865" s="2">
        <v>44864</v>
      </c>
      <c r="E865" s="5" t="s">
        <v>42</v>
      </c>
      <c r="F865" s="5" t="s">
        <v>59</v>
      </c>
      <c r="G865" s="5" t="s">
        <v>60</v>
      </c>
      <c r="H865" t="s">
        <v>32</v>
      </c>
      <c r="I865" s="4">
        <v>3200</v>
      </c>
      <c r="J865" s="5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13</v>
      </c>
      <c r="C866" s="1" t="s">
        <v>14</v>
      </c>
      <c r="D866" s="2">
        <v>44871</v>
      </c>
      <c r="E866" s="5" t="s">
        <v>42</v>
      </c>
      <c r="F866" s="5" t="s">
        <v>59</v>
      </c>
      <c r="G866" s="5" t="s">
        <v>60</v>
      </c>
      <c r="H866" t="s">
        <v>31</v>
      </c>
      <c r="I866" s="4">
        <v>5300</v>
      </c>
      <c r="J866" s="5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27</v>
      </c>
      <c r="C867" s="1" t="s">
        <v>20</v>
      </c>
      <c r="D867" s="2">
        <v>44878</v>
      </c>
      <c r="E867" s="5" t="s">
        <v>42</v>
      </c>
      <c r="F867" s="5" t="s">
        <v>59</v>
      </c>
      <c r="G867" s="5" t="s">
        <v>60</v>
      </c>
      <c r="H867" t="s">
        <v>19</v>
      </c>
      <c r="I867" s="4">
        <v>500</v>
      </c>
      <c r="J867" s="5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34</v>
      </c>
      <c r="C868" s="1" t="s">
        <v>20</v>
      </c>
      <c r="D868" s="2">
        <v>44885</v>
      </c>
      <c r="E868" s="5" t="s">
        <v>42</v>
      </c>
      <c r="F868" s="5" t="s">
        <v>59</v>
      </c>
      <c r="G868" s="5" t="s">
        <v>60</v>
      </c>
      <c r="H868" t="s">
        <v>23</v>
      </c>
      <c r="I868" s="4">
        <v>5130</v>
      </c>
      <c r="J868" s="5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13</v>
      </c>
      <c r="C869" s="1" t="s">
        <v>14</v>
      </c>
      <c r="D869" s="2">
        <v>44892</v>
      </c>
      <c r="E869" s="5" t="s">
        <v>42</v>
      </c>
      <c r="F869" s="5" t="s">
        <v>59</v>
      </c>
      <c r="G869" s="5" t="s">
        <v>60</v>
      </c>
      <c r="H869" t="s">
        <v>28</v>
      </c>
      <c r="I869" s="4">
        <v>1500</v>
      </c>
      <c r="J869" s="5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27</v>
      </c>
      <c r="C870" s="1" t="s">
        <v>20</v>
      </c>
      <c r="D870" s="2">
        <v>44899</v>
      </c>
      <c r="E870" s="5" t="s">
        <v>42</v>
      </c>
      <c r="F870" s="5" t="s">
        <v>59</v>
      </c>
      <c r="G870" s="5" t="s">
        <v>60</v>
      </c>
      <c r="H870" t="s">
        <v>31</v>
      </c>
      <c r="I870" s="4">
        <v>5300</v>
      </c>
      <c r="J870" s="5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13</v>
      </c>
      <c r="C871" s="1" t="s">
        <v>20</v>
      </c>
      <c r="D871" s="2">
        <v>44906</v>
      </c>
      <c r="E871" s="5" t="s">
        <v>42</v>
      </c>
      <c r="F871" s="5" t="s">
        <v>59</v>
      </c>
      <c r="G871" s="5" t="s">
        <v>60</v>
      </c>
      <c r="H871" t="s">
        <v>29</v>
      </c>
      <c r="I871" s="4">
        <v>5340</v>
      </c>
      <c r="J871" s="5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24</v>
      </c>
      <c r="C872" s="1" t="s">
        <v>20</v>
      </c>
      <c r="D872" s="2">
        <v>44913</v>
      </c>
      <c r="E872" s="5" t="s">
        <v>42</v>
      </c>
      <c r="F872" s="5" t="s">
        <v>59</v>
      </c>
      <c r="G872" s="5" t="s">
        <v>60</v>
      </c>
      <c r="H872" t="s">
        <v>31</v>
      </c>
      <c r="I872" s="4">
        <v>5300</v>
      </c>
      <c r="J872" s="5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27</v>
      </c>
      <c r="C873" s="1" t="s">
        <v>14</v>
      </c>
      <c r="D873" s="2">
        <v>44920</v>
      </c>
      <c r="E873" s="5" t="s">
        <v>42</v>
      </c>
      <c r="F873" s="5" t="s">
        <v>59</v>
      </c>
      <c r="G873" s="5" t="s">
        <v>60</v>
      </c>
      <c r="H873" t="s">
        <v>19</v>
      </c>
      <c r="I873" s="4">
        <v>500</v>
      </c>
      <c r="J873" s="5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13</v>
      </c>
      <c r="C874" s="1" t="s">
        <v>20</v>
      </c>
      <c r="D874" s="2">
        <v>44927</v>
      </c>
      <c r="E874" s="5" t="s">
        <v>42</v>
      </c>
      <c r="F874" s="5" t="s">
        <v>59</v>
      </c>
      <c r="G874" s="5" t="s">
        <v>60</v>
      </c>
      <c r="H874" t="s">
        <v>18</v>
      </c>
      <c r="I874" s="4">
        <v>8902</v>
      </c>
      <c r="J874" s="5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24</v>
      </c>
      <c r="C875" s="1" t="s">
        <v>20</v>
      </c>
      <c r="D875" s="2">
        <v>44934</v>
      </c>
      <c r="E875" s="5" t="s">
        <v>42</v>
      </c>
      <c r="F875" s="5" t="s">
        <v>59</v>
      </c>
      <c r="G875" s="5" t="s">
        <v>60</v>
      </c>
      <c r="H875" t="s">
        <v>29</v>
      </c>
      <c r="I875" s="4">
        <v>5340</v>
      </c>
      <c r="J875" s="5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24</v>
      </c>
      <c r="C876" s="1" t="s">
        <v>14</v>
      </c>
      <c r="D876" s="2">
        <v>44941</v>
      </c>
      <c r="E876" s="5" t="s">
        <v>42</v>
      </c>
      <c r="F876" s="5" t="s">
        <v>59</v>
      </c>
      <c r="G876" s="5" t="s">
        <v>60</v>
      </c>
      <c r="H876" t="s">
        <v>25</v>
      </c>
      <c r="I876" s="4">
        <v>300</v>
      </c>
      <c r="J876" s="5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13</v>
      </c>
      <c r="C877" s="1" t="s">
        <v>14</v>
      </c>
      <c r="D877" s="2">
        <v>44948</v>
      </c>
      <c r="E877" s="5" t="s">
        <v>42</v>
      </c>
      <c r="F877" s="5" t="s">
        <v>59</v>
      </c>
      <c r="G877" s="5" t="s">
        <v>60</v>
      </c>
      <c r="H877" t="s">
        <v>32</v>
      </c>
      <c r="I877" s="4">
        <v>3200</v>
      </c>
      <c r="J877" s="5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34</v>
      </c>
      <c r="C878" s="1" t="s">
        <v>20</v>
      </c>
      <c r="D878" s="2">
        <v>44955</v>
      </c>
      <c r="E878" s="5" t="s">
        <v>42</v>
      </c>
      <c r="F878" s="5" t="s">
        <v>59</v>
      </c>
      <c r="G878" s="5" t="s">
        <v>60</v>
      </c>
      <c r="H878" t="s">
        <v>31</v>
      </c>
      <c r="I878" s="4">
        <v>5300</v>
      </c>
      <c r="J878" s="5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27</v>
      </c>
      <c r="C879" s="1" t="s">
        <v>14</v>
      </c>
      <c r="D879" s="2">
        <v>44962</v>
      </c>
      <c r="E879" s="5" t="s">
        <v>42</v>
      </c>
      <c r="F879" s="5" t="s">
        <v>59</v>
      </c>
      <c r="G879" s="5" t="s">
        <v>60</v>
      </c>
      <c r="H879" t="s">
        <v>30</v>
      </c>
      <c r="I879" s="4">
        <v>3400</v>
      </c>
      <c r="J879" s="5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13</v>
      </c>
      <c r="C880" s="1" t="s">
        <v>20</v>
      </c>
      <c r="D880" s="2">
        <v>44969</v>
      </c>
      <c r="E880" s="5" t="s">
        <v>42</v>
      </c>
      <c r="F880" s="5" t="s">
        <v>59</v>
      </c>
      <c r="G880" s="5" t="s">
        <v>60</v>
      </c>
      <c r="H880" t="s">
        <v>32</v>
      </c>
      <c r="I880" s="4">
        <v>3200</v>
      </c>
      <c r="J880" s="5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13</v>
      </c>
      <c r="C881" s="1" t="s">
        <v>20</v>
      </c>
      <c r="D881" s="2">
        <v>44976</v>
      </c>
      <c r="E881" s="5" t="s">
        <v>42</v>
      </c>
      <c r="F881" s="5" t="s">
        <v>59</v>
      </c>
      <c r="G881" s="5" t="s">
        <v>60</v>
      </c>
      <c r="H881" t="s">
        <v>19</v>
      </c>
      <c r="I881" s="4">
        <v>500</v>
      </c>
      <c r="J881" s="5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13</v>
      </c>
      <c r="C882" s="1" t="s">
        <v>20</v>
      </c>
      <c r="D882" s="2">
        <v>44983</v>
      </c>
      <c r="E882" s="5" t="s">
        <v>42</v>
      </c>
      <c r="F882" s="5" t="s">
        <v>59</v>
      </c>
      <c r="G882" s="5" t="s">
        <v>60</v>
      </c>
      <c r="H882" t="s">
        <v>33</v>
      </c>
      <c r="I882" s="4">
        <v>4600</v>
      </c>
      <c r="J882" s="5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24</v>
      </c>
      <c r="C883" s="1" t="s">
        <v>20</v>
      </c>
      <c r="D883" s="2">
        <v>44990</v>
      </c>
      <c r="E883" s="5" t="s">
        <v>42</v>
      </c>
      <c r="F883" s="5" t="s">
        <v>59</v>
      </c>
      <c r="G883" s="5" t="s">
        <v>60</v>
      </c>
      <c r="H883" t="s">
        <v>23</v>
      </c>
      <c r="I883" s="4">
        <v>5130</v>
      </c>
      <c r="J883" s="5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13</v>
      </c>
      <c r="C884" s="1" t="s">
        <v>20</v>
      </c>
      <c r="D884" s="2">
        <v>44997</v>
      </c>
      <c r="E884" s="5" t="s">
        <v>42</v>
      </c>
      <c r="F884" s="5" t="s">
        <v>59</v>
      </c>
      <c r="G884" s="5" t="s">
        <v>60</v>
      </c>
      <c r="H884" t="s">
        <v>18</v>
      </c>
      <c r="I884" s="4">
        <v>8902</v>
      </c>
      <c r="J884" s="5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27</v>
      </c>
      <c r="C885" s="1" t="s">
        <v>20</v>
      </c>
      <c r="D885" s="2">
        <v>45004</v>
      </c>
      <c r="E885" s="5" t="s">
        <v>42</v>
      </c>
      <c r="F885" s="5" t="s">
        <v>59</v>
      </c>
      <c r="G885" s="5" t="s">
        <v>60</v>
      </c>
      <c r="H885" t="s">
        <v>18</v>
      </c>
      <c r="I885" s="4">
        <v>8902</v>
      </c>
      <c r="J885" s="5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27</v>
      </c>
      <c r="C886" s="1" t="s">
        <v>20</v>
      </c>
      <c r="D886" s="2">
        <v>45011</v>
      </c>
      <c r="E886" s="5" t="s">
        <v>42</v>
      </c>
      <c r="F886" s="5" t="s">
        <v>59</v>
      </c>
      <c r="G886" s="5" t="s">
        <v>60</v>
      </c>
      <c r="H886" t="s">
        <v>18</v>
      </c>
      <c r="I886" s="4">
        <v>8902</v>
      </c>
      <c r="J886" s="5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27</v>
      </c>
      <c r="C887" s="1" t="s">
        <v>20</v>
      </c>
      <c r="D887" s="2">
        <v>45018</v>
      </c>
      <c r="E887" s="5" t="s">
        <v>42</v>
      </c>
      <c r="F887" s="5" t="s">
        <v>59</v>
      </c>
      <c r="G887" s="5" t="s">
        <v>60</v>
      </c>
      <c r="H887" t="s">
        <v>19</v>
      </c>
      <c r="I887" s="4">
        <v>500</v>
      </c>
      <c r="J887" s="5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34</v>
      </c>
      <c r="C888" s="1" t="s">
        <v>20</v>
      </c>
      <c r="D888" s="2">
        <v>45025</v>
      </c>
      <c r="E888" s="5" t="s">
        <v>42</v>
      </c>
      <c r="F888" s="5" t="s">
        <v>59</v>
      </c>
      <c r="G888" s="5" t="s">
        <v>60</v>
      </c>
      <c r="H888" t="s">
        <v>18</v>
      </c>
      <c r="I888" s="4">
        <v>8902</v>
      </c>
      <c r="J888" s="5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13</v>
      </c>
      <c r="C889" s="1" t="s">
        <v>20</v>
      </c>
      <c r="D889" s="2">
        <v>45032</v>
      </c>
      <c r="E889" s="5" t="s">
        <v>42</v>
      </c>
      <c r="F889" s="5" t="s">
        <v>59</v>
      </c>
      <c r="G889" s="5" t="s">
        <v>60</v>
      </c>
      <c r="H889" t="s">
        <v>21</v>
      </c>
      <c r="I889" s="4">
        <v>1200</v>
      </c>
      <c r="J889" s="5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13</v>
      </c>
      <c r="C890" s="1" t="s">
        <v>20</v>
      </c>
      <c r="D890" s="2">
        <v>45039</v>
      </c>
      <c r="E890" s="5" t="s">
        <v>42</v>
      </c>
      <c r="F890" s="5" t="s">
        <v>59</v>
      </c>
      <c r="G890" s="5" t="s">
        <v>60</v>
      </c>
      <c r="H890" t="s">
        <v>28</v>
      </c>
      <c r="I890" s="4">
        <v>1500</v>
      </c>
      <c r="J890" s="5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24</v>
      </c>
      <c r="C891" s="1" t="s">
        <v>20</v>
      </c>
      <c r="D891" s="2">
        <v>45046</v>
      </c>
      <c r="E891" s="5" t="s">
        <v>42</v>
      </c>
      <c r="F891" s="5" t="s">
        <v>59</v>
      </c>
      <c r="G891" s="5" t="s">
        <v>60</v>
      </c>
      <c r="H891" t="s">
        <v>29</v>
      </c>
      <c r="I891" s="4">
        <v>5340</v>
      </c>
      <c r="J891" s="5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24</v>
      </c>
      <c r="C892" s="1" t="s">
        <v>20</v>
      </c>
      <c r="D892" s="2">
        <v>45053</v>
      </c>
      <c r="E892" s="5" t="s">
        <v>42</v>
      </c>
      <c r="F892" s="5" t="s">
        <v>59</v>
      </c>
      <c r="G892" s="5" t="s">
        <v>60</v>
      </c>
      <c r="H892" t="s">
        <v>32</v>
      </c>
      <c r="I892" s="4">
        <v>3200</v>
      </c>
      <c r="J892" s="5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13</v>
      </c>
      <c r="C893" s="1" t="s">
        <v>14</v>
      </c>
      <c r="D893" s="2">
        <v>45060</v>
      </c>
      <c r="E893" s="5" t="s">
        <v>42</v>
      </c>
      <c r="F893" s="5" t="s">
        <v>59</v>
      </c>
      <c r="G893" s="5" t="s">
        <v>60</v>
      </c>
      <c r="H893" t="s">
        <v>31</v>
      </c>
      <c r="I893" s="4">
        <v>5300</v>
      </c>
      <c r="J893" s="5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24</v>
      </c>
      <c r="C894" s="1" t="s">
        <v>20</v>
      </c>
      <c r="D894" s="2">
        <v>45067</v>
      </c>
      <c r="E894" s="5" t="s">
        <v>42</v>
      </c>
      <c r="F894" s="5" t="s">
        <v>59</v>
      </c>
      <c r="G894" s="5" t="s">
        <v>60</v>
      </c>
      <c r="H894" t="s">
        <v>28</v>
      </c>
      <c r="I894" s="4">
        <v>1500</v>
      </c>
      <c r="J894" s="5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22</v>
      </c>
      <c r="C895" s="1" t="s">
        <v>20</v>
      </c>
      <c r="D895" s="2">
        <v>45074</v>
      </c>
      <c r="E895" s="5" t="s">
        <v>42</v>
      </c>
      <c r="F895" s="5" t="s">
        <v>59</v>
      </c>
      <c r="G895" s="5" t="s">
        <v>60</v>
      </c>
      <c r="H895" t="s">
        <v>33</v>
      </c>
      <c r="I895" s="4">
        <v>4600</v>
      </c>
      <c r="J895" s="5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27</v>
      </c>
      <c r="C896" s="1" t="s">
        <v>20</v>
      </c>
      <c r="D896" s="2">
        <v>45081</v>
      </c>
      <c r="E896" s="5" t="s">
        <v>42</v>
      </c>
      <c r="F896" s="5" t="s">
        <v>59</v>
      </c>
      <c r="G896" s="5" t="s">
        <v>60</v>
      </c>
      <c r="H896" t="s">
        <v>26</v>
      </c>
      <c r="I896" s="4">
        <v>1700</v>
      </c>
      <c r="J896" s="5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27</v>
      </c>
      <c r="C897" s="1" t="s">
        <v>14</v>
      </c>
      <c r="D897" s="2">
        <v>45088</v>
      </c>
      <c r="E897" s="5" t="s">
        <v>42</v>
      </c>
      <c r="F897" s="5" t="s">
        <v>59</v>
      </c>
      <c r="G897" s="5" t="s">
        <v>60</v>
      </c>
      <c r="H897" t="s">
        <v>19</v>
      </c>
      <c r="I897" s="4">
        <v>500</v>
      </c>
      <c r="J897" s="5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13</v>
      </c>
      <c r="C898" s="1" t="s">
        <v>20</v>
      </c>
      <c r="D898" s="2">
        <v>45095</v>
      </c>
      <c r="E898" s="5" t="s">
        <v>42</v>
      </c>
      <c r="F898" s="5" t="s">
        <v>59</v>
      </c>
      <c r="G898" s="5" t="s">
        <v>60</v>
      </c>
      <c r="H898" t="s">
        <v>25</v>
      </c>
      <c r="I898" s="4">
        <v>300</v>
      </c>
      <c r="J898" s="5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13</v>
      </c>
      <c r="C899" s="1" t="s">
        <v>20</v>
      </c>
      <c r="D899" s="2">
        <v>45102</v>
      </c>
      <c r="E899" s="5" t="s">
        <v>42</v>
      </c>
      <c r="F899" s="5" t="s">
        <v>59</v>
      </c>
      <c r="G899" s="5" t="s">
        <v>60</v>
      </c>
      <c r="H899" t="s">
        <v>32</v>
      </c>
      <c r="I899" s="4">
        <v>3200</v>
      </c>
      <c r="J899" s="5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27</v>
      </c>
      <c r="C900" s="1" t="s">
        <v>14</v>
      </c>
      <c r="D900" s="2">
        <v>45109</v>
      </c>
      <c r="E900" s="5" t="s">
        <v>42</v>
      </c>
      <c r="F900" s="5" t="s">
        <v>59</v>
      </c>
      <c r="G900" s="5" t="s">
        <v>60</v>
      </c>
      <c r="H900" t="s">
        <v>19</v>
      </c>
      <c r="I900" s="4">
        <v>500</v>
      </c>
      <c r="J900" s="5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27</v>
      </c>
      <c r="C901" s="1" t="s">
        <v>20</v>
      </c>
      <c r="D901" s="2">
        <v>45116</v>
      </c>
      <c r="E901" s="5" t="s">
        <v>42</v>
      </c>
      <c r="F901" s="5" t="s">
        <v>59</v>
      </c>
      <c r="G901" s="5" t="s">
        <v>60</v>
      </c>
      <c r="H901" t="s">
        <v>21</v>
      </c>
      <c r="I901" s="4">
        <v>1200</v>
      </c>
      <c r="J901" s="5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34</v>
      </c>
      <c r="C902" s="1" t="s">
        <v>20</v>
      </c>
      <c r="D902" s="2">
        <v>45123</v>
      </c>
      <c r="E902" s="5" t="s">
        <v>42</v>
      </c>
      <c r="F902" s="5" t="s">
        <v>59</v>
      </c>
      <c r="G902" s="5" t="s">
        <v>60</v>
      </c>
      <c r="H902" t="s">
        <v>26</v>
      </c>
      <c r="I902" s="4">
        <v>1700</v>
      </c>
      <c r="J902" s="5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13</v>
      </c>
      <c r="C903" s="1" t="s">
        <v>20</v>
      </c>
      <c r="D903" s="2">
        <v>45130</v>
      </c>
      <c r="E903" s="5" t="s">
        <v>42</v>
      </c>
      <c r="F903" s="5" t="s">
        <v>59</v>
      </c>
      <c r="G903" s="5" t="s">
        <v>60</v>
      </c>
      <c r="H903" t="s">
        <v>30</v>
      </c>
      <c r="I903" s="4">
        <v>3400</v>
      </c>
      <c r="J903" s="5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13</v>
      </c>
      <c r="C904" s="1" t="s">
        <v>20</v>
      </c>
      <c r="D904" s="2">
        <v>45137</v>
      </c>
      <c r="E904" s="5" t="s">
        <v>42</v>
      </c>
      <c r="F904" s="5" t="s">
        <v>59</v>
      </c>
      <c r="G904" s="5" t="s">
        <v>60</v>
      </c>
      <c r="H904" t="s">
        <v>32</v>
      </c>
      <c r="I904" s="4">
        <v>3200</v>
      </c>
      <c r="J904" s="5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34</v>
      </c>
      <c r="C905" s="1" t="s">
        <v>20</v>
      </c>
      <c r="D905" s="2">
        <v>45139</v>
      </c>
      <c r="E905" s="5" t="s">
        <v>42</v>
      </c>
      <c r="F905" s="5" t="s">
        <v>59</v>
      </c>
      <c r="G905" s="5" t="s">
        <v>60</v>
      </c>
      <c r="H905" t="s">
        <v>30</v>
      </c>
      <c r="I905" s="4">
        <v>3400</v>
      </c>
      <c r="J905" s="5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27</v>
      </c>
      <c r="C906" s="1" t="s">
        <v>20</v>
      </c>
      <c r="D906" s="2">
        <v>45144</v>
      </c>
      <c r="E906" s="5" t="s">
        <v>42</v>
      </c>
      <c r="F906" s="5" t="s">
        <v>59</v>
      </c>
      <c r="G906" s="5" t="s">
        <v>60</v>
      </c>
      <c r="H906" t="s">
        <v>26</v>
      </c>
      <c r="I906" s="4">
        <v>1700</v>
      </c>
      <c r="J906" s="5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13</v>
      </c>
      <c r="C907" s="1" t="s">
        <v>20</v>
      </c>
      <c r="D907" s="2">
        <v>45146</v>
      </c>
      <c r="E907" s="5" t="s">
        <v>42</v>
      </c>
      <c r="F907" s="5" t="s">
        <v>59</v>
      </c>
      <c r="G907" s="5" t="s">
        <v>60</v>
      </c>
      <c r="H907" t="s">
        <v>33</v>
      </c>
      <c r="I907" s="4">
        <v>4600</v>
      </c>
      <c r="J907" s="5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27</v>
      </c>
      <c r="C908" s="1" t="s">
        <v>20</v>
      </c>
      <c r="D908" s="2">
        <v>45151</v>
      </c>
      <c r="E908" s="5" t="s">
        <v>42</v>
      </c>
      <c r="F908" s="5" t="s">
        <v>59</v>
      </c>
      <c r="G908" s="5" t="s">
        <v>60</v>
      </c>
      <c r="H908" t="s">
        <v>26</v>
      </c>
      <c r="I908" s="4">
        <v>1700</v>
      </c>
      <c r="J908" s="5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27</v>
      </c>
      <c r="C909" s="1" t="s">
        <v>20</v>
      </c>
      <c r="D909" s="2">
        <v>45153</v>
      </c>
      <c r="E909" s="5" t="s">
        <v>42</v>
      </c>
      <c r="F909" s="5" t="s">
        <v>59</v>
      </c>
      <c r="G909" s="5" t="s">
        <v>60</v>
      </c>
      <c r="H909" t="s">
        <v>35</v>
      </c>
      <c r="I909" s="4">
        <v>4500</v>
      </c>
      <c r="J909" s="5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27</v>
      </c>
      <c r="C910" s="1" t="s">
        <v>14</v>
      </c>
      <c r="D910" s="2">
        <v>45158</v>
      </c>
      <c r="E910" s="5" t="s">
        <v>42</v>
      </c>
      <c r="F910" s="5" t="s">
        <v>59</v>
      </c>
      <c r="G910" s="5" t="s">
        <v>60</v>
      </c>
      <c r="H910" t="s">
        <v>21</v>
      </c>
      <c r="I910" s="4">
        <v>1200</v>
      </c>
      <c r="J910" s="5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13</v>
      </c>
      <c r="C911" s="1" t="s">
        <v>14</v>
      </c>
      <c r="D911" s="2">
        <v>45160</v>
      </c>
      <c r="E911" s="5" t="s">
        <v>42</v>
      </c>
      <c r="F911" s="5" t="s">
        <v>59</v>
      </c>
      <c r="G911" s="5" t="s">
        <v>60</v>
      </c>
      <c r="H911" t="s">
        <v>18</v>
      </c>
      <c r="I911" s="4">
        <v>8902</v>
      </c>
      <c r="J911" s="5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27</v>
      </c>
      <c r="C912" s="1" t="s">
        <v>14</v>
      </c>
      <c r="D912" s="2">
        <v>45165</v>
      </c>
      <c r="E912" s="5" t="s">
        <v>42</v>
      </c>
      <c r="F912" s="5" t="s">
        <v>59</v>
      </c>
      <c r="G912" s="5" t="s">
        <v>60</v>
      </c>
      <c r="H912" t="s">
        <v>25</v>
      </c>
      <c r="I912" s="4">
        <v>300</v>
      </c>
      <c r="J912" s="5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27</v>
      </c>
      <c r="C913" s="1" t="s">
        <v>20</v>
      </c>
      <c r="D913" s="2">
        <v>45165</v>
      </c>
      <c r="E913" s="5" t="s">
        <v>42</v>
      </c>
      <c r="F913" s="5" t="s">
        <v>59</v>
      </c>
      <c r="G913" s="5" t="s">
        <v>60</v>
      </c>
      <c r="H913" t="s">
        <v>25</v>
      </c>
      <c r="I913" s="4">
        <v>300</v>
      </c>
      <c r="J913" s="5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27</v>
      </c>
      <c r="C914" s="1" t="s">
        <v>20</v>
      </c>
      <c r="D914" s="2">
        <v>45165</v>
      </c>
      <c r="E914" s="5" t="s">
        <v>42</v>
      </c>
      <c r="F914" s="5" t="s">
        <v>59</v>
      </c>
      <c r="G914" s="5" t="s">
        <v>60</v>
      </c>
      <c r="H914" t="s">
        <v>21</v>
      </c>
      <c r="I914" s="4">
        <v>1200</v>
      </c>
      <c r="J914" s="5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13</v>
      </c>
      <c r="C915" s="1" t="s">
        <v>14</v>
      </c>
      <c r="D915" s="2">
        <v>45165</v>
      </c>
      <c r="E915" s="5" t="s">
        <v>42</v>
      </c>
      <c r="F915" s="5" t="s">
        <v>59</v>
      </c>
      <c r="G915" s="5" t="s">
        <v>60</v>
      </c>
      <c r="H915" t="s">
        <v>32</v>
      </c>
      <c r="I915" s="4">
        <v>3200</v>
      </c>
      <c r="J915" s="5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13</v>
      </c>
      <c r="C916" s="1" t="s">
        <v>20</v>
      </c>
      <c r="D916" s="2">
        <v>45165</v>
      </c>
      <c r="E916" s="5" t="s">
        <v>42</v>
      </c>
      <c r="F916" s="5" t="s">
        <v>59</v>
      </c>
      <c r="G916" s="5" t="s">
        <v>60</v>
      </c>
      <c r="H916" t="s">
        <v>30</v>
      </c>
      <c r="I916" s="4">
        <v>3400</v>
      </c>
      <c r="J916" s="5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24</v>
      </c>
      <c r="C917" s="1" t="s">
        <v>20</v>
      </c>
      <c r="D917" s="2">
        <v>45165</v>
      </c>
      <c r="E917" s="5" t="s">
        <v>42</v>
      </c>
      <c r="F917" s="5" t="s">
        <v>59</v>
      </c>
      <c r="G917" s="5" t="s">
        <v>60</v>
      </c>
      <c r="H917" t="s">
        <v>23</v>
      </c>
      <c r="I917" s="4">
        <v>5130</v>
      </c>
      <c r="J917" s="5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24</v>
      </c>
      <c r="C918" s="1" t="s">
        <v>20</v>
      </c>
      <c r="D918" s="2">
        <v>44562</v>
      </c>
      <c r="E918" s="5" t="s">
        <v>42</v>
      </c>
      <c r="F918" s="5" t="s">
        <v>59</v>
      </c>
      <c r="G918" s="5" t="s">
        <v>60</v>
      </c>
      <c r="H918" t="s">
        <v>18</v>
      </c>
      <c r="I918" s="4">
        <v>8902</v>
      </c>
      <c r="J918" s="5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22</v>
      </c>
      <c r="C919" s="1" t="s">
        <v>20</v>
      </c>
      <c r="D919" s="2">
        <v>44577</v>
      </c>
      <c r="E919" s="5" t="s">
        <v>42</v>
      </c>
      <c r="F919" s="5" t="s">
        <v>59</v>
      </c>
      <c r="G919" s="5" t="s">
        <v>60</v>
      </c>
      <c r="H919" t="s">
        <v>23</v>
      </c>
      <c r="I919" s="4">
        <v>5130</v>
      </c>
      <c r="J919" s="5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27</v>
      </c>
      <c r="C920" s="1" t="s">
        <v>14</v>
      </c>
      <c r="D920" s="2">
        <v>44584</v>
      </c>
      <c r="E920" s="5" t="s">
        <v>42</v>
      </c>
      <c r="F920" s="5" t="s">
        <v>59</v>
      </c>
      <c r="G920" s="5" t="s">
        <v>60</v>
      </c>
      <c r="H920" t="s">
        <v>26</v>
      </c>
      <c r="I920" s="4">
        <v>1700</v>
      </c>
      <c r="J920" s="5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27</v>
      </c>
      <c r="C921" s="1" t="s">
        <v>20</v>
      </c>
      <c r="D921" s="2">
        <v>44591</v>
      </c>
      <c r="E921" s="5" t="s">
        <v>42</v>
      </c>
      <c r="F921" s="5" t="s">
        <v>59</v>
      </c>
      <c r="G921" s="5" t="s">
        <v>60</v>
      </c>
      <c r="H921" t="s">
        <v>28</v>
      </c>
      <c r="I921" s="4">
        <v>1500</v>
      </c>
      <c r="J921" s="5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13</v>
      </c>
      <c r="C922" s="1" t="s">
        <v>20</v>
      </c>
      <c r="D922" s="2">
        <v>44562</v>
      </c>
      <c r="E922" s="5" t="s">
        <v>61</v>
      </c>
      <c r="F922" s="5" t="s">
        <v>62</v>
      </c>
      <c r="G922" s="5" t="s">
        <v>63</v>
      </c>
      <c r="H922" t="s">
        <v>23</v>
      </c>
      <c r="I922" s="4">
        <v>5130</v>
      </c>
      <c r="J922" s="5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13</v>
      </c>
      <c r="C923" s="1" t="s">
        <v>14</v>
      </c>
      <c r="D923" s="2">
        <v>44592</v>
      </c>
      <c r="E923" s="5" t="s">
        <v>61</v>
      </c>
      <c r="F923" s="5" t="s">
        <v>62</v>
      </c>
      <c r="G923" s="5" t="s">
        <v>63</v>
      </c>
      <c r="H923" t="s">
        <v>28</v>
      </c>
      <c r="I923" s="4">
        <v>1500</v>
      </c>
      <c r="J923" s="5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13</v>
      </c>
      <c r="C924" s="1" t="s">
        <v>14</v>
      </c>
      <c r="D924" s="2">
        <v>44622</v>
      </c>
      <c r="E924" s="5" t="s">
        <v>61</v>
      </c>
      <c r="F924" s="5" t="s">
        <v>62</v>
      </c>
      <c r="G924" s="5" t="s">
        <v>63</v>
      </c>
      <c r="H924" t="s">
        <v>30</v>
      </c>
      <c r="I924" s="4">
        <v>3400</v>
      </c>
      <c r="J924" s="5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22</v>
      </c>
      <c r="C925" s="1" t="s">
        <v>20</v>
      </c>
      <c r="D925" s="2">
        <v>44652</v>
      </c>
      <c r="E925" s="5" t="s">
        <v>61</v>
      </c>
      <c r="F925" s="5" t="s">
        <v>62</v>
      </c>
      <c r="G925" s="5" t="s">
        <v>63</v>
      </c>
      <c r="H925" t="s">
        <v>25</v>
      </c>
      <c r="I925" s="4">
        <v>300</v>
      </c>
      <c r="J925" s="5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24</v>
      </c>
      <c r="C926" s="1" t="s">
        <v>20</v>
      </c>
      <c r="D926" s="2">
        <v>44682</v>
      </c>
      <c r="E926" s="5" t="s">
        <v>61</v>
      </c>
      <c r="F926" s="5" t="s">
        <v>62</v>
      </c>
      <c r="G926" s="5" t="s">
        <v>63</v>
      </c>
      <c r="H926" t="s">
        <v>26</v>
      </c>
      <c r="I926" s="4">
        <v>1700</v>
      </c>
      <c r="J926" s="5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24</v>
      </c>
      <c r="C927" s="1" t="s">
        <v>20</v>
      </c>
      <c r="D927" s="2">
        <v>44712</v>
      </c>
      <c r="E927" s="5" t="s">
        <v>61</v>
      </c>
      <c r="F927" s="5" t="s">
        <v>62</v>
      </c>
      <c r="G927" s="5" t="s">
        <v>63</v>
      </c>
      <c r="H927" t="s">
        <v>26</v>
      </c>
      <c r="I927" s="4">
        <v>1700</v>
      </c>
      <c r="J927" s="5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13</v>
      </c>
      <c r="C928" s="1" t="s">
        <v>14</v>
      </c>
      <c r="D928" s="2">
        <v>44742</v>
      </c>
      <c r="E928" s="5" t="s">
        <v>61</v>
      </c>
      <c r="F928" s="5" t="s">
        <v>62</v>
      </c>
      <c r="G928" s="5" t="s">
        <v>63</v>
      </c>
      <c r="H928" t="s">
        <v>31</v>
      </c>
      <c r="I928" s="4">
        <v>5300</v>
      </c>
      <c r="J928" s="5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24</v>
      </c>
      <c r="C929" s="1" t="s">
        <v>20</v>
      </c>
      <c r="D929" s="2">
        <v>44772</v>
      </c>
      <c r="E929" s="5" t="s">
        <v>61</v>
      </c>
      <c r="F929" s="5" t="s">
        <v>62</v>
      </c>
      <c r="G929" s="5" t="s">
        <v>63</v>
      </c>
      <c r="H929" t="s">
        <v>28</v>
      </c>
      <c r="I929" s="4">
        <v>1500</v>
      </c>
      <c r="J929" s="5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24</v>
      </c>
      <c r="C930" s="1" t="s">
        <v>20</v>
      </c>
      <c r="D930" s="2">
        <v>44562</v>
      </c>
      <c r="E930" s="5" t="s">
        <v>61</v>
      </c>
      <c r="F930" s="5" t="s">
        <v>64</v>
      </c>
      <c r="G930" s="5" t="s">
        <v>65</v>
      </c>
      <c r="H930" t="s">
        <v>18</v>
      </c>
      <c r="I930" s="4">
        <v>8902</v>
      </c>
      <c r="J930" s="5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22</v>
      </c>
      <c r="C931" s="1" t="s">
        <v>20</v>
      </c>
      <c r="D931" s="2">
        <v>44577</v>
      </c>
      <c r="E931" s="5" t="s">
        <v>61</v>
      </c>
      <c r="F931" s="5" t="s">
        <v>64</v>
      </c>
      <c r="G931" s="5" t="s">
        <v>65</v>
      </c>
      <c r="H931" t="s">
        <v>23</v>
      </c>
      <c r="I931" s="4">
        <v>5130</v>
      </c>
      <c r="J931" s="5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27</v>
      </c>
      <c r="C932" s="1" t="s">
        <v>14</v>
      </c>
      <c r="D932" s="2">
        <v>44584</v>
      </c>
      <c r="E932" s="5" t="s">
        <v>61</v>
      </c>
      <c r="F932" s="5" t="s">
        <v>64</v>
      </c>
      <c r="G932" s="5" t="s">
        <v>65</v>
      </c>
      <c r="H932" t="s">
        <v>26</v>
      </c>
      <c r="I932" s="4">
        <v>1700</v>
      </c>
      <c r="J932" s="5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27</v>
      </c>
      <c r="C933" s="1" t="s">
        <v>20</v>
      </c>
      <c r="D933" s="2">
        <v>44591</v>
      </c>
      <c r="E933" s="5" t="s">
        <v>61</v>
      </c>
      <c r="F933" s="5" t="s">
        <v>64</v>
      </c>
      <c r="G933" s="5" t="s">
        <v>65</v>
      </c>
      <c r="H933" t="s">
        <v>28</v>
      </c>
      <c r="I933" s="4">
        <v>1500</v>
      </c>
      <c r="J933" s="5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22</v>
      </c>
      <c r="C934" s="1" t="s">
        <v>20</v>
      </c>
      <c r="D934" s="2">
        <v>44598</v>
      </c>
      <c r="E934" s="5" t="s">
        <v>61</v>
      </c>
      <c r="F934" s="5" t="s">
        <v>64</v>
      </c>
      <c r="G934" s="5" t="s">
        <v>65</v>
      </c>
      <c r="H934" t="s">
        <v>30</v>
      </c>
      <c r="I934" s="4">
        <v>3400</v>
      </c>
      <c r="J934" s="5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13</v>
      </c>
      <c r="C935" s="1" t="s">
        <v>14</v>
      </c>
      <c r="D935" s="2">
        <v>44605</v>
      </c>
      <c r="E935" s="5" t="s">
        <v>61</v>
      </c>
      <c r="F935" s="5" t="s">
        <v>64</v>
      </c>
      <c r="G935" s="5" t="s">
        <v>65</v>
      </c>
      <c r="H935" t="s">
        <v>28</v>
      </c>
      <c r="I935" s="4">
        <v>1500</v>
      </c>
      <c r="J935" s="5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27</v>
      </c>
      <c r="C936" s="1" t="s">
        <v>14</v>
      </c>
      <c r="D936" s="2">
        <v>44612</v>
      </c>
      <c r="E936" s="5" t="s">
        <v>61</v>
      </c>
      <c r="F936" s="5" t="s">
        <v>64</v>
      </c>
      <c r="G936" s="5" t="s">
        <v>65</v>
      </c>
      <c r="H936" t="s">
        <v>32</v>
      </c>
      <c r="I936" s="4">
        <v>3200</v>
      </c>
      <c r="J936" s="5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13</v>
      </c>
      <c r="C937" s="1" t="s">
        <v>20</v>
      </c>
      <c r="D937" s="2">
        <v>44619</v>
      </c>
      <c r="E937" s="5" t="s">
        <v>61</v>
      </c>
      <c r="F937" s="5" t="s">
        <v>64</v>
      </c>
      <c r="G937" s="5" t="s">
        <v>65</v>
      </c>
      <c r="H937" t="s">
        <v>31</v>
      </c>
      <c r="I937" s="4">
        <v>5300</v>
      </c>
      <c r="J937" s="5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24</v>
      </c>
      <c r="C938" s="1" t="s">
        <v>14</v>
      </c>
      <c r="D938" s="2">
        <v>44626</v>
      </c>
      <c r="E938" s="5" t="s">
        <v>61</v>
      </c>
      <c r="F938" s="5" t="s">
        <v>64</v>
      </c>
      <c r="G938" s="5" t="s">
        <v>65</v>
      </c>
      <c r="H938" t="s">
        <v>32</v>
      </c>
      <c r="I938" s="4">
        <v>3200</v>
      </c>
      <c r="J938" s="5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13</v>
      </c>
      <c r="C939" s="1" t="s">
        <v>20</v>
      </c>
      <c r="D939" s="2">
        <v>44802</v>
      </c>
      <c r="E939" s="5" t="s">
        <v>61</v>
      </c>
      <c r="F939" s="5" t="s">
        <v>62</v>
      </c>
      <c r="G939" s="5" t="s">
        <v>63</v>
      </c>
      <c r="H939" t="s">
        <v>26</v>
      </c>
      <c r="I939" s="4">
        <v>1700</v>
      </c>
      <c r="J939" s="5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27</v>
      </c>
      <c r="C940" s="1" t="s">
        <v>14</v>
      </c>
      <c r="D940" s="2">
        <v>44633</v>
      </c>
      <c r="E940" s="5" t="s">
        <v>61</v>
      </c>
      <c r="F940" s="5" t="s">
        <v>64</v>
      </c>
      <c r="G940" s="5" t="s">
        <v>65</v>
      </c>
      <c r="H940" t="s">
        <v>33</v>
      </c>
      <c r="I940" s="4">
        <v>4600</v>
      </c>
      <c r="J940" s="5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13</v>
      </c>
      <c r="C941" s="1" t="s">
        <v>20</v>
      </c>
      <c r="D941" s="2">
        <v>44640</v>
      </c>
      <c r="E941" s="5" t="s">
        <v>61</v>
      </c>
      <c r="F941" s="5" t="s">
        <v>64</v>
      </c>
      <c r="G941" s="5" t="s">
        <v>65</v>
      </c>
      <c r="H941" t="s">
        <v>35</v>
      </c>
      <c r="I941" s="4">
        <v>4500</v>
      </c>
      <c r="J941" s="5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27</v>
      </c>
      <c r="C942" s="1" t="s">
        <v>14</v>
      </c>
      <c r="D942" s="2">
        <v>44647</v>
      </c>
      <c r="E942" s="5" t="s">
        <v>61</v>
      </c>
      <c r="F942" s="5" t="s">
        <v>64</v>
      </c>
      <c r="G942" s="5" t="s">
        <v>65</v>
      </c>
      <c r="H942" t="s">
        <v>35</v>
      </c>
      <c r="I942" s="4">
        <v>4500</v>
      </c>
      <c r="J942" s="5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22</v>
      </c>
      <c r="C943" s="1" t="s">
        <v>20</v>
      </c>
      <c r="D943" s="2">
        <v>44654</v>
      </c>
      <c r="E943" s="5" t="s">
        <v>61</v>
      </c>
      <c r="F943" s="5" t="s">
        <v>64</v>
      </c>
      <c r="G943" s="5" t="s">
        <v>65</v>
      </c>
      <c r="H943" t="s">
        <v>19</v>
      </c>
      <c r="I943" s="4">
        <v>500</v>
      </c>
      <c r="J943" s="5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27</v>
      </c>
      <c r="C944" s="1" t="s">
        <v>20</v>
      </c>
      <c r="D944" s="2">
        <v>44661</v>
      </c>
      <c r="E944" s="5" t="s">
        <v>61</v>
      </c>
      <c r="F944" s="5" t="s">
        <v>64</v>
      </c>
      <c r="G944" s="5" t="s">
        <v>65</v>
      </c>
      <c r="H944" t="s">
        <v>32</v>
      </c>
      <c r="I944" s="4">
        <v>3200</v>
      </c>
      <c r="J944" s="5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22</v>
      </c>
      <c r="C945" s="1" t="s">
        <v>20</v>
      </c>
      <c r="D945" s="2">
        <v>44668</v>
      </c>
      <c r="E945" s="5" t="s">
        <v>61</v>
      </c>
      <c r="F945" s="5" t="s">
        <v>64</v>
      </c>
      <c r="G945" s="5" t="s">
        <v>65</v>
      </c>
      <c r="H945" t="s">
        <v>35</v>
      </c>
      <c r="I945" s="4">
        <v>4500</v>
      </c>
      <c r="J945" s="5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13</v>
      </c>
      <c r="C946" s="1" t="s">
        <v>20</v>
      </c>
      <c r="D946" s="2">
        <v>44675</v>
      </c>
      <c r="E946" s="5" t="s">
        <v>61</v>
      </c>
      <c r="F946" s="5" t="s">
        <v>64</v>
      </c>
      <c r="G946" s="5" t="s">
        <v>65</v>
      </c>
      <c r="H946" t="s">
        <v>29</v>
      </c>
      <c r="I946" s="4">
        <v>5340</v>
      </c>
      <c r="J946" s="5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27</v>
      </c>
      <c r="C947" s="1" t="s">
        <v>20</v>
      </c>
      <c r="D947" s="2">
        <v>44682</v>
      </c>
      <c r="E947" s="5" t="s">
        <v>61</v>
      </c>
      <c r="F947" s="5" t="s">
        <v>64</v>
      </c>
      <c r="G947" s="5" t="s">
        <v>65</v>
      </c>
      <c r="H947" t="s">
        <v>29</v>
      </c>
      <c r="I947" s="4">
        <v>5340</v>
      </c>
      <c r="J947" s="5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24</v>
      </c>
      <c r="C948" s="1" t="s">
        <v>14</v>
      </c>
      <c r="D948" s="2">
        <v>44689</v>
      </c>
      <c r="E948" s="5" t="s">
        <v>61</v>
      </c>
      <c r="F948" s="5" t="s">
        <v>64</v>
      </c>
      <c r="G948" s="5" t="s">
        <v>65</v>
      </c>
      <c r="H948" t="s">
        <v>28</v>
      </c>
      <c r="I948" s="4">
        <v>1500</v>
      </c>
      <c r="J948" s="5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22</v>
      </c>
      <c r="C949" s="1" t="s">
        <v>20</v>
      </c>
      <c r="D949" s="2">
        <v>44696</v>
      </c>
      <c r="E949" s="5" t="s">
        <v>61</v>
      </c>
      <c r="F949" s="5" t="s">
        <v>64</v>
      </c>
      <c r="G949" s="5" t="s">
        <v>65</v>
      </c>
      <c r="H949" t="s">
        <v>19</v>
      </c>
      <c r="I949" s="4">
        <v>500</v>
      </c>
      <c r="J949" s="5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34</v>
      </c>
      <c r="C950" s="1" t="s">
        <v>20</v>
      </c>
      <c r="D950" s="2">
        <v>44703</v>
      </c>
      <c r="E950" s="5" t="s">
        <v>61</v>
      </c>
      <c r="F950" s="5" t="s">
        <v>64</v>
      </c>
      <c r="G950" s="5" t="s">
        <v>65</v>
      </c>
      <c r="H950" t="s">
        <v>29</v>
      </c>
      <c r="I950" s="4">
        <v>5340</v>
      </c>
      <c r="J950" s="5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27</v>
      </c>
      <c r="C951" s="1" t="s">
        <v>20</v>
      </c>
      <c r="D951" s="2">
        <v>44710</v>
      </c>
      <c r="E951" s="5" t="s">
        <v>61</v>
      </c>
      <c r="F951" s="5" t="s">
        <v>64</v>
      </c>
      <c r="G951" s="5" t="s">
        <v>65</v>
      </c>
      <c r="H951" t="s">
        <v>31</v>
      </c>
      <c r="I951" s="4">
        <v>5300</v>
      </c>
      <c r="J951" s="5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13</v>
      </c>
      <c r="C952" s="1" t="s">
        <v>20</v>
      </c>
      <c r="D952" s="2">
        <v>44832</v>
      </c>
      <c r="E952" s="5" t="s">
        <v>61</v>
      </c>
      <c r="F952" s="5" t="s">
        <v>62</v>
      </c>
      <c r="G952" s="5" t="s">
        <v>63</v>
      </c>
      <c r="H952" t="s">
        <v>33</v>
      </c>
      <c r="I952" s="4">
        <v>4600</v>
      </c>
      <c r="J952" s="5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24</v>
      </c>
      <c r="C953" s="1" t="s">
        <v>14</v>
      </c>
      <c r="D953" s="2">
        <v>44717</v>
      </c>
      <c r="E953" s="5" t="s">
        <v>61</v>
      </c>
      <c r="F953" s="5" t="s">
        <v>64</v>
      </c>
      <c r="G953" s="5" t="s">
        <v>65</v>
      </c>
      <c r="H953" t="s">
        <v>21</v>
      </c>
      <c r="I953" s="4">
        <v>1200</v>
      </c>
      <c r="J953" s="5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13</v>
      </c>
      <c r="C954" s="1" t="s">
        <v>20</v>
      </c>
      <c r="D954" s="2">
        <v>44724</v>
      </c>
      <c r="E954" s="5" t="s">
        <v>61</v>
      </c>
      <c r="F954" s="5" t="s">
        <v>64</v>
      </c>
      <c r="G954" s="5" t="s">
        <v>65</v>
      </c>
      <c r="H954" t="s">
        <v>18</v>
      </c>
      <c r="I954" s="4">
        <v>8902</v>
      </c>
      <c r="J954" s="5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27</v>
      </c>
      <c r="C955" s="1" t="s">
        <v>20</v>
      </c>
      <c r="D955" s="2">
        <v>44731</v>
      </c>
      <c r="E955" s="5" t="s">
        <v>61</v>
      </c>
      <c r="F955" s="5" t="s">
        <v>64</v>
      </c>
      <c r="G955" s="5" t="s">
        <v>65</v>
      </c>
      <c r="H955" t="s">
        <v>31</v>
      </c>
      <c r="I955" s="4">
        <v>5300</v>
      </c>
      <c r="J955" s="5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22</v>
      </c>
      <c r="C956" s="1" t="s">
        <v>14</v>
      </c>
      <c r="D956" s="2">
        <v>44738</v>
      </c>
      <c r="E956" s="5" t="s">
        <v>61</v>
      </c>
      <c r="F956" s="5" t="s">
        <v>64</v>
      </c>
      <c r="G956" s="5" t="s">
        <v>65</v>
      </c>
      <c r="H956" t="s">
        <v>30</v>
      </c>
      <c r="I956" s="4">
        <v>3400</v>
      </c>
      <c r="J956" s="5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13</v>
      </c>
      <c r="C957" s="1" t="s">
        <v>14</v>
      </c>
      <c r="D957" s="2">
        <v>44745</v>
      </c>
      <c r="E957" s="5" t="s">
        <v>61</v>
      </c>
      <c r="F957" s="5" t="s">
        <v>64</v>
      </c>
      <c r="G957" s="5" t="s">
        <v>65</v>
      </c>
      <c r="H957" t="s">
        <v>29</v>
      </c>
      <c r="I957" s="4">
        <v>5340</v>
      </c>
      <c r="J957" s="5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13</v>
      </c>
      <c r="C958" s="1" t="s">
        <v>20</v>
      </c>
      <c r="D958" s="2">
        <v>44752</v>
      </c>
      <c r="E958" s="5" t="s">
        <v>61</v>
      </c>
      <c r="F958" s="5" t="s">
        <v>64</v>
      </c>
      <c r="G958" s="5" t="s">
        <v>65</v>
      </c>
      <c r="H958" t="s">
        <v>26</v>
      </c>
      <c r="I958" s="4">
        <v>1700</v>
      </c>
      <c r="J958" s="5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22</v>
      </c>
      <c r="C959" s="1" t="s">
        <v>14</v>
      </c>
      <c r="D959" s="2">
        <v>44759</v>
      </c>
      <c r="E959" s="5" t="s">
        <v>61</v>
      </c>
      <c r="F959" s="5" t="s">
        <v>64</v>
      </c>
      <c r="G959" s="5" t="s">
        <v>65</v>
      </c>
      <c r="H959" t="s">
        <v>25</v>
      </c>
      <c r="I959" s="4">
        <v>300</v>
      </c>
      <c r="J959" s="5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34</v>
      </c>
      <c r="C960" s="1" t="s">
        <v>20</v>
      </c>
      <c r="D960" s="2">
        <v>44766</v>
      </c>
      <c r="E960" s="5" t="s">
        <v>61</v>
      </c>
      <c r="F960" s="5" t="s">
        <v>64</v>
      </c>
      <c r="G960" s="5" t="s">
        <v>65</v>
      </c>
      <c r="H960" t="s">
        <v>19</v>
      </c>
      <c r="I960" s="4">
        <v>500</v>
      </c>
      <c r="J960" s="5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13</v>
      </c>
      <c r="C961" s="1" t="s">
        <v>20</v>
      </c>
      <c r="D961" s="2">
        <v>44766</v>
      </c>
      <c r="E961" s="5" t="s">
        <v>61</v>
      </c>
      <c r="F961" s="5" t="s">
        <v>64</v>
      </c>
      <c r="G961" s="5" t="s">
        <v>65</v>
      </c>
      <c r="H961" t="s">
        <v>33</v>
      </c>
      <c r="I961" s="4">
        <v>4600</v>
      </c>
      <c r="J961" s="5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22</v>
      </c>
      <c r="C962" s="1" t="s">
        <v>20</v>
      </c>
      <c r="D962" s="2">
        <v>44773</v>
      </c>
      <c r="E962" s="5" t="s">
        <v>61</v>
      </c>
      <c r="F962" s="5" t="s">
        <v>64</v>
      </c>
      <c r="G962" s="5" t="s">
        <v>65</v>
      </c>
      <c r="H962" t="s">
        <v>21</v>
      </c>
      <c r="I962" s="4">
        <v>1200</v>
      </c>
      <c r="J962" s="5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27</v>
      </c>
      <c r="C963" s="1" t="s">
        <v>14</v>
      </c>
      <c r="D963" s="2">
        <v>44780</v>
      </c>
      <c r="E963" s="5" t="s">
        <v>61</v>
      </c>
      <c r="F963" s="5" t="s">
        <v>64</v>
      </c>
      <c r="G963" s="5" t="s">
        <v>65</v>
      </c>
      <c r="H963" t="s">
        <v>29</v>
      </c>
      <c r="I963" s="4">
        <v>5340</v>
      </c>
      <c r="J963" s="5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27</v>
      </c>
      <c r="C964" s="1" t="s">
        <v>14</v>
      </c>
      <c r="D964" s="2">
        <v>44787</v>
      </c>
      <c r="E964" s="5" t="s">
        <v>61</v>
      </c>
      <c r="F964" s="5" t="s">
        <v>64</v>
      </c>
      <c r="G964" s="5" t="s">
        <v>65</v>
      </c>
      <c r="H964" t="s">
        <v>29</v>
      </c>
      <c r="I964" s="4">
        <v>5340</v>
      </c>
      <c r="J964" s="5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34</v>
      </c>
      <c r="C965" s="1" t="s">
        <v>14</v>
      </c>
      <c r="D965" s="2">
        <v>44862</v>
      </c>
      <c r="E965" s="5" t="s">
        <v>61</v>
      </c>
      <c r="F965" s="5" t="s">
        <v>62</v>
      </c>
      <c r="G965" s="5" t="s">
        <v>63</v>
      </c>
      <c r="H965" t="s">
        <v>33</v>
      </c>
      <c r="I965" s="4">
        <v>4600</v>
      </c>
      <c r="J965" s="5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13</v>
      </c>
      <c r="C966" s="1" t="s">
        <v>20</v>
      </c>
      <c r="D966" s="2">
        <v>44794</v>
      </c>
      <c r="E966" s="5" t="s">
        <v>61</v>
      </c>
      <c r="F966" s="5" t="s">
        <v>64</v>
      </c>
      <c r="G966" s="5" t="s">
        <v>65</v>
      </c>
      <c r="H966" t="s">
        <v>23</v>
      </c>
      <c r="I966" s="4">
        <v>5130</v>
      </c>
      <c r="J966" s="5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34</v>
      </c>
      <c r="C967" s="1" t="s">
        <v>14</v>
      </c>
      <c r="D967" s="2">
        <v>44801</v>
      </c>
      <c r="E967" s="5" t="s">
        <v>61</v>
      </c>
      <c r="F967" s="5" t="s">
        <v>64</v>
      </c>
      <c r="G967" s="5" t="s">
        <v>65</v>
      </c>
      <c r="H967" t="s">
        <v>33</v>
      </c>
      <c r="I967" s="4">
        <v>4600</v>
      </c>
      <c r="J967" s="5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13</v>
      </c>
      <c r="C968" s="1" t="s">
        <v>20</v>
      </c>
      <c r="D968" s="2">
        <v>44808</v>
      </c>
      <c r="E968" s="5" t="s">
        <v>61</v>
      </c>
      <c r="F968" s="5" t="s">
        <v>64</v>
      </c>
      <c r="G968" s="5" t="s">
        <v>65</v>
      </c>
      <c r="H968" t="s">
        <v>33</v>
      </c>
      <c r="I968" s="4">
        <v>4600</v>
      </c>
      <c r="J968" s="5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13</v>
      </c>
      <c r="C969" s="1" t="s">
        <v>14</v>
      </c>
      <c r="D969" s="2">
        <v>44815</v>
      </c>
      <c r="E969" s="5" t="s">
        <v>61</v>
      </c>
      <c r="F969" s="5" t="s">
        <v>64</v>
      </c>
      <c r="G969" s="5" t="s">
        <v>65</v>
      </c>
      <c r="H969" t="s">
        <v>28</v>
      </c>
      <c r="I969" s="4">
        <v>1500</v>
      </c>
      <c r="J969" s="5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22</v>
      </c>
      <c r="C970" s="1" t="s">
        <v>20</v>
      </c>
      <c r="D970" s="2">
        <v>44822</v>
      </c>
      <c r="E970" s="5" t="s">
        <v>61</v>
      </c>
      <c r="F970" s="5" t="s">
        <v>64</v>
      </c>
      <c r="G970" s="5" t="s">
        <v>65</v>
      </c>
      <c r="H970" t="s">
        <v>21</v>
      </c>
      <c r="I970" s="4">
        <v>1200</v>
      </c>
      <c r="J970" s="5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27</v>
      </c>
      <c r="C971" s="1" t="s">
        <v>20</v>
      </c>
      <c r="D971" s="2">
        <v>44829</v>
      </c>
      <c r="E971" s="5" t="s">
        <v>61</v>
      </c>
      <c r="F971" s="5" t="s">
        <v>64</v>
      </c>
      <c r="G971" s="5" t="s">
        <v>65</v>
      </c>
      <c r="H971" t="s">
        <v>31</v>
      </c>
      <c r="I971" s="4">
        <v>5300</v>
      </c>
      <c r="J971" s="5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22</v>
      </c>
      <c r="C972" s="1" t="s">
        <v>20</v>
      </c>
      <c r="D972" s="2">
        <v>44836</v>
      </c>
      <c r="E972" s="5" t="s">
        <v>61</v>
      </c>
      <c r="F972" s="5" t="s">
        <v>64</v>
      </c>
      <c r="G972" s="5" t="s">
        <v>65</v>
      </c>
      <c r="H972" t="s">
        <v>25</v>
      </c>
      <c r="I972" s="4">
        <v>300</v>
      </c>
      <c r="J972" s="5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27</v>
      </c>
      <c r="C973" s="1" t="s">
        <v>20</v>
      </c>
      <c r="D973" s="2">
        <v>44843</v>
      </c>
      <c r="E973" s="5" t="s">
        <v>61</v>
      </c>
      <c r="F973" s="5" t="s">
        <v>64</v>
      </c>
      <c r="G973" s="5" t="s">
        <v>65</v>
      </c>
      <c r="H973" t="s">
        <v>19</v>
      </c>
      <c r="I973" s="4">
        <v>500</v>
      </c>
      <c r="J973" s="5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13</v>
      </c>
      <c r="C974" s="1" t="s">
        <v>20</v>
      </c>
      <c r="D974" s="2">
        <v>44850</v>
      </c>
      <c r="E974" s="5" t="s">
        <v>61</v>
      </c>
      <c r="F974" s="5" t="s">
        <v>64</v>
      </c>
      <c r="G974" s="5" t="s">
        <v>65</v>
      </c>
      <c r="H974" t="s">
        <v>31</v>
      </c>
      <c r="I974" s="4">
        <v>5300</v>
      </c>
      <c r="J974" s="5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13</v>
      </c>
      <c r="C975" s="1" t="s">
        <v>14</v>
      </c>
      <c r="D975" s="2">
        <v>44857</v>
      </c>
      <c r="E975" s="5" t="s">
        <v>61</v>
      </c>
      <c r="F975" s="5" t="s">
        <v>64</v>
      </c>
      <c r="G975" s="5" t="s">
        <v>65</v>
      </c>
      <c r="H975" t="s">
        <v>23</v>
      </c>
      <c r="I975" s="4">
        <v>5130</v>
      </c>
      <c r="J975" s="5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13</v>
      </c>
      <c r="C976" s="1" t="s">
        <v>20</v>
      </c>
      <c r="D976" s="2">
        <v>44864</v>
      </c>
      <c r="E976" s="5" t="s">
        <v>61</v>
      </c>
      <c r="F976" s="5" t="s">
        <v>64</v>
      </c>
      <c r="G976" s="5" t="s">
        <v>65</v>
      </c>
      <c r="H976" t="s">
        <v>25</v>
      </c>
      <c r="I976" s="4">
        <v>300</v>
      </c>
      <c r="J976" s="5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13</v>
      </c>
      <c r="C977" s="1" t="s">
        <v>14</v>
      </c>
      <c r="D977" s="2">
        <v>44871</v>
      </c>
      <c r="E977" s="5" t="s">
        <v>61</v>
      </c>
      <c r="F977" s="5" t="s">
        <v>64</v>
      </c>
      <c r="G977" s="5" t="s">
        <v>65</v>
      </c>
      <c r="H977" t="s">
        <v>35</v>
      </c>
      <c r="I977" s="4">
        <v>4500</v>
      </c>
      <c r="J977" s="5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13</v>
      </c>
      <c r="C978" s="1" t="s">
        <v>20</v>
      </c>
      <c r="D978" s="2">
        <v>44878</v>
      </c>
      <c r="E978" s="5" t="s">
        <v>61</v>
      </c>
      <c r="F978" s="5" t="s">
        <v>64</v>
      </c>
      <c r="G978" s="5" t="s">
        <v>65</v>
      </c>
      <c r="H978" t="s">
        <v>25</v>
      </c>
      <c r="I978" s="4">
        <v>300</v>
      </c>
      <c r="J978" s="5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13</v>
      </c>
      <c r="C979" s="1" t="s">
        <v>20</v>
      </c>
      <c r="D979" s="2">
        <v>44885</v>
      </c>
      <c r="E979" s="5" t="s">
        <v>61</v>
      </c>
      <c r="F979" s="5" t="s">
        <v>64</v>
      </c>
      <c r="G979" s="5" t="s">
        <v>65</v>
      </c>
      <c r="H979" t="s">
        <v>19</v>
      </c>
      <c r="I979" s="4">
        <v>500</v>
      </c>
      <c r="J979" s="5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27</v>
      </c>
      <c r="C980" s="1" t="s">
        <v>20</v>
      </c>
      <c r="D980" s="2">
        <v>44892</v>
      </c>
      <c r="E980" s="5" t="s">
        <v>61</v>
      </c>
      <c r="F980" s="5" t="s">
        <v>62</v>
      </c>
      <c r="G980" s="5" t="s">
        <v>63</v>
      </c>
      <c r="H980" t="s">
        <v>35</v>
      </c>
      <c r="I980" s="4">
        <v>4500</v>
      </c>
      <c r="J980" s="5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13</v>
      </c>
      <c r="C981" s="1" t="s">
        <v>20</v>
      </c>
      <c r="D981" s="2">
        <v>44892</v>
      </c>
      <c r="E981" s="5" t="s">
        <v>61</v>
      </c>
      <c r="F981" s="5" t="s">
        <v>64</v>
      </c>
      <c r="G981" s="5" t="s">
        <v>65</v>
      </c>
      <c r="H981" t="s">
        <v>33</v>
      </c>
      <c r="I981" s="4">
        <v>4600</v>
      </c>
      <c r="J981" s="5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34</v>
      </c>
      <c r="C982" s="1" t="s">
        <v>20</v>
      </c>
      <c r="D982" s="2">
        <v>44922</v>
      </c>
      <c r="E982" s="5" t="s">
        <v>61</v>
      </c>
      <c r="F982" s="5" t="s">
        <v>62</v>
      </c>
      <c r="G982" s="5" t="s">
        <v>63</v>
      </c>
      <c r="H982" t="s">
        <v>33</v>
      </c>
      <c r="I982" s="4">
        <v>4600</v>
      </c>
      <c r="J982" s="5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27</v>
      </c>
      <c r="C983" s="1" t="s">
        <v>20</v>
      </c>
      <c r="D983" s="2">
        <v>44952</v>
      </c>
      <c r="E983" s="5" t="s">
        <v>61</v>
      </c>
      <c r="F983" s="5" t="s">
        <v>62</v>
      </c>
      <c r="G983" s="5" t="s">
        <v>63</v>
      </c>
      <c r="H983" t="s">
        <v>32</v>
      </c>
      <c r="I983" s="4">
        <v>3200</v>
      </c>
      <c r="J983" s="5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34</v>
      </c>
      <c r="C984" s="1" t="s">
        <v>20</v>
      </c>
      <c r="D984" s="2">
        <v>44982</v>
      </c>
      <c r="E984" s="5" t="s">
        <v>61</v>
      </c>
      <c r="F984" s="5" t="s">
        <v>62</v>
      </c>
      <c r="G984" s="5" t="s">
        <v>63</v>
      </c>
      <c r="H984" t="s">
        <v>31</v>
      </c>
      <c r="I984" s="4">
        <v>5300</v>
      </c>
      <c r="J984" s="5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27</v>
      </c>
      <c r="C985" s="1" t="s">
        <v>14</v>
      </c>
      <c r="D985" s="2">
        <v>45012</v>
      </c>
      <c r="E985" s="5" t="s">
        <v>61</v>
      </c>
      <c r="F985" s="5" t="s">
        <v>62</v>
      </c>
      <c r="G985" s="5" t="s">
        <v>63</v>
      </c>
      <c r="H985" t="s">
        <v>21</v>
      </c>
      <c r="I985" s="4">
        <v>1200</v>
      </c>
      <c r="J985" s="5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13</v>
      </c>
      <c r="C986" s="1" t="s">
        <v>14</v>
      </c>
      <c r="D986" s="2">
        <v>45042</v>
      </c>
      <c r="E986" s="5" t="s">
        <v>61</v>
      </c>
      <c r="F986" s="5" t="s">
        <v>62</v>
      </c>
      <c r="G986" s="5" t="s">
        <v>63</v>
      </c>
      <c r="H986" t="s">
        <v>29</v>
      </c>
      <c r="I986" s="4">
        <v>5340</v>
      </c>
      <c r="J986" s="5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24</v>
      </c>
      <c r="C987" s="1" t="s">
        <v>14</v>
      </c>
      <c r="D987" s="2">
        <v>45072</v>
      </c>
      <c r="E987" s="5" t="s">
        <v>61</v>
      </c>
      <c r="F987" s="5" t="s">
        <v>62</v>
      </c>
      <c r="G987" s="5" t="s">
        <v>63</v>
      </c>
      <c r="H987" t="s">
        <v>23</v>
      </c>
      <c r="I987" s="4">
        <v>5130</v>
      </c>
      <c r="J987" s="5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13</v>
      </c>
      <c r="C988" s="1" t="s">
        <v>20</v>
      </c>
      <c r="D988" s="2">
        <v>45102</v>
      </c>
      <c r="E988" s="5" t="s">
        <v>61</v>
      </c>
      <c r="F988" s="5" t="s">
        <v>62</v>
      </c>
      <c r="G988" s="5" t="s">
        <v>63</v>
      </c>
      <c r="H988" t="s">
        <v>33</v>
      </c>
      <c r="I988" s="4">
        <v>4600</v>
      </c>
      <c r="J988" s="5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34</v>
      </c>
      <c r="C989" s="1" t="s">
        <v>20</v>
      </c>
      <c r="D989" s="2">
        <v>45132</v>
      </c>
      <c r="E989" s="5" t="s">
        <v>61</v>
      </c>
      <c r="F989" s="5" t="s">
        <v>62</v>
      </c>
      <c r="G989" s="5" t="s">
        <v>63</v>
      </c>
      <c r="H989" t="s">
        <v>32</v>
      </c>
      <c r="I989" s="4">
        <v>3200</v>
      </c>
      <c r="J989" s="5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13</v>
      </c>
      <c r="C990" s="1" t="s">
        <v>20</v>
      </c>
      <c r="D990" s="2">
        <v>44562</v>
      </c>
      <c r="E990" s="5" t="s">
        <v>61</v>
      </c>
      <c r="F990" s="5" t="s">
        <v>66</v>
      </c>
      <c r="G990" s="5" t="s">
        <v>67</v>
      </c>
      <c r="H990" t="s">
        <v>23</v>
      </c>
      <c r="I990" s="4">
        <v>5130</v>
      </c>
      <c r="J990" s="5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13</v>
      </c>
      <c r="C991" s="1" t="s">
        <v>14</v>
      </c>
      <c r="D991" s="2">
        <v>44592</v>
      </c>
      <c r="E991" s="5" t="s">
        <v>61</v>
      </c>
      <c r="F991" s="5" t="s">
        <v>66</v>
      </c>
      <c r="G991" s="5" t="s">
        <v>67</v>
      </c>
      <c r="H991" t="s">
        <v>28</v>
      </c>
      <c r="I991" s="4">
        <v>1500</v>
      </c>
      <c r="J991" s="5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13</v>
      </c>
      <c r="C992" s="1" t="s">
        <v>14</v>
      </c>
      <c r="D992" s="2">
        <v>44622</v>
      </c>
      <c r="E992" s="5" t="s">
        <v>61</v>
      </c>
      <c r="F992" s="5" t="s">
        <v>66</v>
      </c>
      <c r="G992" s="5" t="s">
        <v>67</v>
      </c>
      <c r="H992" t="s">
        <v>30</v>
      </c>
      <c r="I992" s="4">
        <v>3400</v>
      </c>
      <c r="J992" s="5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22</v>
      </c>
      <c r="C993" s="1" t="s">
        <v>20</v>
      </c>
      <c r="D993" s="2">
        <v>44652</v>
      </c>
      <c r="E993" s="5" t="s">
        <v>61</v>
      </c>
      <c r="F993" s="5" t="s">
        <v>66</v>
      </c>
      <c r="G993" s="5" t="s">
        <v>67</v>
      </c>
      <c r="H993" t="s">
        <v>25</v>
      </c>
      <c r="I993" s="4">
        <v>300</v>
      </c>
      <c r="J993" s="5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24</v>
      </c>
      <c r="C994" s="1" t="s">
        <v>20</v>
      </c>
      <c r="D994" s="2">
        <v>44682</v>
      </c>
      <c r="E994" s="5" t="s">
        <v>61</v>
      </c>
      <c r="F994" s="5" t="s">
        <v>66</v>
      </c>
      <c r="G994" s="5" t="s">
        <v>67</v>
      </c>
      <c r="H994" t="s">
        <v>26</v>
      </c>
      <c r="I994" s="4">
        <v>1700</v>
      </c>
      <c r="J994" s="5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24</v>
      </c>
      <c r="C995" s="1" t="s">
        <v>20</v>
      </c>
      <c r="D995" s="2">
        <v>44712</v>
      </c>
      <c r="E995" s="5" t="s">
        <v>61</v>
      </c>
      <c r="F995" s="5" t="s">
        <v>66</v>
      </c>
      <c r="G995" s="5" t="s">
        <v>67</v>
      </c>
      <c r="H995" t="s">
        <v>26</v>
      </c>
      <c r="I995" s="4">
        <v>1700</v>
      </c>
      <c r="J995" s="5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13</v>
      </c>
      <c r="C996" s="1" t="s">
        <v>14</v>
      </c>
      <c r="D996" s="2">
        <v>44742</v>
      </c>
      <c r="E996" s="5" t="s">
        <v>61</v>
      </c>
      <c r="F996" s="5" t="s">
        <v>66</v>
      </c>
      <c r="G996" s="5" t="s">
        <v>67</v>
      </c>
      <c r="H996" t="s">
        <v>31</v>
      </c>
      <c r="I996" s="4">
        <v>5300</v>
      </c>
      <c r="J996" s="5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24</v>
      </c>
      <c r="C997" s="1" t="s">
        <v>20</v>
      </c>
      <c r="D997" s="2">
        <v>44772</v>
      </c>
      <c r="E997" s="5" t="s">
        <v>61</v>
      </c>
      <c r="F997" s="5" t="s">
        <v>66</v>
      </c>
      <c r="G997" s="5" t="s">
        <v>67</v>
      </c>
      <c r="H997" t="s">
        <v>28</v>
      </c>
      <c r="I997" s="4">
        <v>1500</v>
      </c>
      <c r="J997" s="5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13</v>
      </c>
      <c r="C998" s="1" t="s">
        <v>20</v>
      </c>
      <c r="D998" s="2">
        <v>44802</v>
      </c>
      <c r="E998" s="5" t="s">
        <v>61</v>
      </c>
      <c r="F998" s="5" t="s">
        <v>66</v>
      </c>
      <c r="G998" s="5" t="s">
        <v>67</v>
      </c>
      <c r="H998" t="s">
        <v>26</v>
      </c>
      <c r="I998" s="4">
        <v>1700</v>
      </c>
      <c r="J998" s="5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13</v>
      </c>
      <c r="C999" s="1" t="s">
        <v>20</v>
      </c>
      <c r="D999" s="2">
        <v>44832</v>
      </c>
      <c r="E999" s="5" t="s">
        <v>61</v>
      </c>
      <c r="F999" s="5" t="s">
        <v>66</v>
      </c>
      <c r="G999" s="5" t="s">
        <v>67</v>
      </c>
      <c r="H999" t="s">
        <v>33</v>
      </c>
      <c r="I999" s="4">
        <v>4600</v>
      </c>
      <c r="J999" s="5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34</v>
      </c>
      <c r="C1000" s="1" t="s">
        <v>14</v>
      </c>
      <c r="D1000" s="2">
        <v>44862</v>
      </c>
      <c r="E1000" s="5" t="s">
        <v>61</v>
      </c>
      <c r="F1000" s="5" t="s">
        <v>66</v>
      </c>
      <c r="G1000" s="5" t="s">
        <v>67</v>
      </c>
      <c r="H1000" t="s">
        <v>33</v>
      </c>
      <c r="I1000" s="4">
        <v>4600</v>
      </c>
      <c r="J1000" s="5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27</v>
      </c>
      <c r="C1001" s="1" t="s">
        <v>20</v>
      </c>
      <c r="D1001" s="2">
        <v>44892</v>
      </c>
      <c r="E1001" s="5" t="s">
        <v>61</v>
      </c>
      <c r="F1001" s="5" t="s">
        <v>66</v>
      </c>
      <c r="G1001" s="5" t="s">
        <v>67</v>
      </c>
      <c r="H1001" t="s">
        <v>35</v>
      </c>
      <c r="I1001" s="4">
        <v>4500</v>
      </c>
      <c r="J1001" s="5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34</v>
      </c>
      <c r="C1002" s="1" t="s">
        <v>20</v>
      </c>
      <c r="D1002" s="2">
        <v>44922</v>
      </c>
      <c r="E1002" s="5" t="s">
        <v>61</v>
      </c>
      <c r="F1002" s="5" t="s">
        <v>66</v>
      </c>
      <c r="G1002" s="5" t="s">
        <v>67</v>
      </c>
      <c r="H1002" t="s">
        <v>33</v>
      </c>
      <c r="I1002" s="4">
        <v>4600</v>
      </c>
      <c r="J1002" s="5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27</v>
      </c>
      <c r="C1003" s="1" t="s">
        <v>20</v>
      </c>
      <c r="D1003" s="2">
        <v>44952</v>
      </c>
      <c r="E1003" s="5" t="s">
        <v>61</v>
      </c>
      <c r="F1003" s="5" t="s">
        <v>66</v>
      </c>
      <c r="G1003" s="5" t="s">
        <v>67</v>
      </c>
      <c r="H1003" t="s">
        <v>32</v>
      </c>
      <c r="I1003" s="4">
        <v>3200</v>
      </c>
      <c r="J1003" s="5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34</v>
      </c>
      <c r="C1004" s="1" t="s">
        <v>20</v>
      </c>
      <c r="D1004" s="2">
        <v>44982</v>
      </c>
      <c r="E1004" s="5" t="s">
        <v>61</v>
      </c>
      <c r="F1004" s="5" t="s">
        <v>66</v>
      </c>
      <c r="G1004" s="5" t="s">
        <v>67</v>
      </c>
      <c r="H1004" t="s">
        <v>31</v>
      </c>
      <c r="I1004" s="4">
        <v>5300</v>
      </c>
      <c r="J1004" s="5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27</v>
      </c>
      <c r="C1005" s="1" t="s">
        <v>14</v>
      </c>
      <c r="D1005" s="2">
        <v>45012</v>
      </c>
      <c r="E1005" s="5" t="s">
        <v>61</v>
      </c>
      <c r="F1005" s="5" t="s">
        <v>66</v>
      </c>
      <c r="G1005" s="5" t="s">
        <v>67</v>
      </c>
      <c r="H1005" t="s">
        <v>21</v>
      </c>
      <c r="I1005" s="4">
        <v>1200</v>
      </c>
      <c r="J1005" s="5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13</v>
      </c>
      <c r="C1006" s="1" t="s">
        <v>14</v>
      </c>
      <c r="D1006" s="2">
        <v>45042</v>
      </c>
      <c r="E1006" s="5" t="s">
        <v>61</v>
      </c>
      <c r="F1006" s="5" t="s">
        <v>66</v>
      </c>
      <c r="G1006" s="5" t="s">
        <v>67</v>
      </c>
      <c r="H1006" t="s">
        <v>29</v>
      </c>
      <c r="I1006" s="4">
        <v>5340</v>
      </c>
      <c r="J1006" s="5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24</v>
      </c>
      <c r="C1007" s="1" t="s">
        <v>14</v>
      </c>
      <c r="D1007" s="2">
        <v>45072</v>
      </c>
      <c r="E1007" s="5" t="s">
        <v>61</v>
      </c>
      <c r="F1007" s="5" t="s">
        <v>68</v>
      </c>
      <c r="G1007" s="5" t="s">
        <v>69</v>
      </c>
      <c r="H1007" t="s">
        <v>23</v>
      </c>
      <c r="I1007" s="4">
        <v>5130</v>
      </c>
      <c r="J1007" s="5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13</v>
      </c>
      <c r="C1008" s="1" t="s">
        <v>20</v>
      </c>
      <c r="D1008" s="2">
        <v>45102</v>
      </c>
      <c r="E1008" s="5" t="s">
        <v>61</v>
      </c>
      <c r="F1008" s="5" t="s">
        <v>68</v>
      </c>
      <c r="G1008" s="5" t="s">
        <v>69</v>
      </c>
      <c r="H1008" t="s">
        <v>33</v>
      </c>
      <c r="I1008" s="4">
        <v>4600</v>
      </c>
      <c r="J1008" s="5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34</v>
      </c>
      <c r="C1009" s="1" t="s">
        <v>20</v>
      </c>
      <c r="D1009" s="2">
        <v>45132</v>
      </c>
      <c r="E1009" s="5" t="s">
        <v>61</v>
      </c>
      <c r="F1009" s="5" t="s">
        <v>68</v>
      </c>
      <c r="G1009" s="5" t="s">
        <v>69</v>
      </c>
      <c r="H1009" t="s">
        <v>32</v>
      </c>
      <c r="I1009" s="4">
        <v>3200</v>
      </c>
      <c r="J1009" s="5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13</v>
      </c>
      <c r="C1010" s="1" t="s">
        <v>20</v>
      </c>
      <c r="D1010" s="2">
        <v>44562</v>
      </c>
      <c r="E1010" s="5" t="s">
        <v>61</v>
      </c>
      <c r="F1010" s="5" t="s">
        <v>68</v>
      </c>
      <c r="G1010" s="5" t="s">
        <v>69</v>
      </c>
      <c r="H1010" t="s">
        <v>23</v>
      </c>
      <c r="I1010" s="4">
        <v>5130</v>
      </c>
      <c r="J1010" s="5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13</v>
      </c>
      <c r="C1011" s="1" t="s">
        <v>14</v>
      </c>
      <c r="D1011" s="2">
        <v>44592</v>
      </c>
      <c r="E1011" s="5" t="s">
        <v>61</v>
      </c>
      <c r="F1011" s="5" t="s">
        <v>68</v>
      </c>
      <c r="G1011" s="5" t="s">
        <v>69</v>
      </c>
      <c r="H1011" t="s">
        <v>28</v>
      </c>
      <c r="I1011" s="4">
        <v>1500</v>
      </c>
      <c r="J1011" s="5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13</v>
      </c>
      <c r="C1012" s="1" t="s">
        <v>14</v>
      </c>
      <c r="D1012" s="2">
        <v>44622</v>
      </c>
      <c r="E1012" s="5" t="s">
        <v>61</v>
      </c>
      <c r="F1012" s="5" t="s">
        <v>68</v>
      </c>
      <c r="G1012" s="5" t="s">
        <v>69</v>
      </c>
      <c r="H1012" t="s">
        <v>30</v>
      </c>
      <c r="I1012" s="4">
        <v>3400</v>
      </c>
      <c r="J1012" s="5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22</v>
      </c>
      <c r="C1013" s="1" t="s">
        <v>20</v>
      </c>
      <c r="D1013" s="2">
        <v>44652</v>
      </c>
      <c r="E1013" s="5" t="s">
        <v>61</v>
      </c>
      <c r="F1013" s="5" t="s">
        <v>68</v>
      </c>
      <c r="G1013" s="5" t="s">
        <v>69</v>
      </c>
      <c r="H1013" t="s">
        <v>25</v>
      </c>
      <c r="I1013" s="4">
        <v>300</v>
      </c>
      <c r="J1013" s="5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24</v>
      </c>
      <c r="C1014" s="1" t="s">
        <v>20</v>
      </c>
      <c r="D1014" s="2">
        <v>44682</v>
      </c>
      <c r="E1014" s="5" t="s">
        <v>61</v>
      </c>
      <c r="F1014" s="5" t="s">
        <v>68</v>
      </c>
      <c r="G1014" s="5" t="s">
        <v>69</v>
      </c>
      <c r="H1014" t="s">
        <v>26</v>
      </c>
      <c r="I1014" s="4">
        <v>1700</v>
      </c>
      <c r="J1014" s="5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24</v>
      </c>
      <c r="C1015" s="1" t="s">
        <v>20</v>
      </c>
      <c r="D1015" s="2">
        <v>44712</v>
      </c>
      <c r="E1015" s="5" t="s">
        <v>61</v>
      </c>
      <c r="F1015" s="5" t="s">
        <v>68</v>
      </c>
      <c r="G1015" s="5" t="s">
        <v>69</v>
      </c>
      <c r="H1015" t="s">
        <v>26</v>
      </c>
      <c r="I1015" s="4">
        <v>1700</v>
      </c>
      <c r="J1015" s="5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13</v>
      </c>
      <c r="C1016" s="1" t="s">
        <v>14</v>
      </c>
      <c r="D1016" s="2">
        <v>44742</v>
      </c>
      <c r="E1016" s="5" t="s">
        <v>61</v>
      </c>
      <c r="F1016" s="5" t="s">
        <v>68</v>
      </c>
      <c r="G1016" s="5" t="s">
        <v>69</v>
      </c>
      <c r="H1016" t="s">
        <v>31</v>
      </c>
      <c r="I1016" s="4">
        <v>5300</v>
      </c>
      <c r="J1016" s="5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24</v>
      </c>
      <c r="C1017" s="1" t="s">
        <v>20</v>
      </c>
      <c r="D1017" s="2">
        <v>44772</v>
      </c>
      <c r="E1017" s="5" t="s">
        <v>61</v>
      </c>
      <c r="F1017" s="5" t="s">
        <v>68</v>
      </c>
      <c r="G1017" s="5" t="s">
        <v>69</v>
      </c>
      <c r="H1017" t="s">
        <v>28</v>
      </c>
      <c r="I1017" s="4">
        <v>1500</v>
      </c>
      <c r="J1017" s="5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13</v>
      </c>
      <c r="C1018" s="1" t="s">
        <v>20</v>
      </c>
      <c r="D1018" s="2">
        <v>44802</v>
      </c>
      <c r="E1018" s="5" t="s">
        <v>61</v>
      </c>
      <c r="F1018" s="5" t="s">
        <v>68</v>
      </c>
      <c r="G1018" s="5" t="s">
        <v>69</v>
      </c>
      <c r="H1018" t="s">
        <v>26</v>
      </c>
      <c r="I1018" s="4">
        <v>1700</v>
      </c>
      <c r="J1018" s="5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13</v>
      </c>
      <c r="C1019" s="1" t="s">
        <v>20</v>
      </c>
      <c r="D1019" s="2">
        <v>44832</v>
      </c>
      <c r="E1019" s="5" t="s">
        <v>61</v>
      </c>
      <c r="F1019" s="5" t="s">
        <v>68</v>
      </c>
      <c r="G1019" s="5" t="s">
        <v>69</v>
      </c>
      <c r="H1019" t="s">
        <v>33</v>
      </c>
      <c r="I1019" s="4">
        <v>4600</v>
      </c>
      <c r="J1019" s="5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34</v>
      </c>
      <c r="C1020" s="1" t="s">
        <v>14</v>
      </c>
      <c r="D1020" s="2">
        <v>44862</v>
      </c>
      <c r="E1020" s="5" t="s">
        <v>61</v>
      </c>
      <c r="F1020" s="5" t="s">
        <v>68</v>
      </c>
      <c r="G1020" s="5" t="s">
        <v>69</v>
      </c>
      <c r="H1020" t="s">
        <v>33</v>
      </c>
      <c r="I1020" s="4">
        <v>4600</v>
      </c>
      <c r="J1020" s="5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27</v>
      </c>
      <c r="C1021" s="1" t="s">
        <v>20</v>
      </c>
      <c r="D1021" s="2">
        <v>44892</v>
      </c>
      <c r="E1021" s="5" t="s">
        <v>61</v>
      </c>
      <c r="F1021" s="5" t="s">
        <v>68</v>
      </c>
      <c r="G1021" s="5" t="s">
        <v>69</v>
      </c>
      <c r="H1021" t="s">
        <v>35</v>
      </c>
      <c r="I1021" s="4">
        <v>4500</v>
      </c>
      <c r="J1021" s="5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34</v>
      </c>
      <c r="C1022" s="1" t="s">
        <v>20</v>
      </c>
      <c r="D1022" s="2">
        <v>44922</v>
      </c>
      <c r="E1022" s="5" t="s">
        <v>61</v>
      </c>
      <c r="F1022" s="5" t="s">
        <v>68</v>
      </c>
      <c r="G1022" s="5" t="s">
        <v>69</v>
      </c>
      <c r="H1022" t="s">
        <v>33</v>
      </c>
      <c r="I1022" s="4">
        <v>4600</v>
      </c>
      <c r="J1022" s="5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27</v>
      </c>
      <c r="C1023" s="1" t="s">
        <v>20</v>
      </c>
      <c r="D1023" s="2">
        <v>44952</v>
      </c>
      <c r="E1023" s="5" t="s">
        <v>61</v>
      </c>
      <c r="F1023" s="5" t="s">
        <v>68</v>
      </c>
      <c r="G1023" s="5" t="s">
        <v>69</v>
      </c>
      <c r="H1023" t="s">
        <v>32</v>
      </c>
      <c r="I1023" s="4">
        <v>3200</v>
      </c>
      <c r="J1023" s="5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34</v>
      </c>
      <c r="C1024" s="1" t="s">
        <v>20</v>
      </c>
      <c r="D1024" s="2">
        <v>44982</v>
      </c>
      <c r="E1024" s="5" t="s">
        <v>61</v>
      </c>
      <c r="F1024" s="5" t="s">
        <v>68</v>
      </c>
      <c r="G1024" s="5" t="s">
        <v>69</v>
      </c>
      <c r="H1024" t="s">
        <v>31</v>
      </c>
      <c r="I1024" s="4">
        <v>5300</v>
      </c>
      <c r="J1024" s="5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27</v>
      </c>
      <c r="C1025" s="1" t="s">
        <v>14</v>
      </c>
      <c r="D1025" s="2">
        <v>45012</v>
      </c>
      <c r="E1025" s="5" t="s">
        <v>61</v>
      </c>
      <c r="F1025" s="5" t="s">
        <v>70</v>
      </c>
      <c r="G1025" s="5" t="s">
        <v>71</v>
      </c>
      <c r="H1025" t="s">
        <v>21</v>
      </c>
      <c r="I1025" s="4">
        <v>1200</v>
      </c>
      <c r="J1025" s="5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13</v>
      </c>
      <c r="C1026" s="1" t="s">
        <v>14</v>
      </c>
      <c r="D1026" s="2">
        <v>45042</v>
      </c>
      <c r="E1026" s="5" t="s">
        <v>61</v>
      </c>
      <c r="F1026" s="5" t="s">
        <v>70</v>
      </c>
      <c r="G1026" s="5" t="s">
        <v>71</v>
      </c>
      <c r="H1026" t="s">
        <v>29</v>
      </c>
      <c r="I1026" s="4">
        <v>5340</v>
      </c>
      <c r="J1026" s="5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24</v>
      </c>
      <c r="C1027" s="1" t="s">
        <v>14</v>
      </c>
      <c r="D1027" s="2">
        <v>45072</v>
      </c>
      <c r="E1027" s="5" t="s">
        <v>61</v>
      </c>
      <c r="F1027" s="5" t="s">
        <v>70</v>
      </c>
      <c r="G1027" s="5" t="s">
        <v>71</v>
      </c>
      <c r="H1027" t="s">
        <v>23</v>
      </c>
      <c r="I1027" s="4">
        <v>5130</v>
      </c>
      <c r="J1027" s="5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13</v>
      </c>
      <c r="C1028" s="1" t="s">
        <v>20</v>
      </c>
      <c r="D1028" s="2">
        <v>45102</v>
      </c>
      <c r="E1028" s="5" t="s">
        <v>61</v>
      </c>
      <c r="F1028" s="5" t="s">
        <v>70</v>
      </c>
      <c r="G1028" s="5" t="s">
        <v>71</v>
      </c>
      <c r="H1028" t="s">
        <v>33</v>
      </c>
      <c r="I1028" s="4">
        <v>4600</v>
      </c>
      <c r="J1028" s="5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34</v>
      </c>
      <c r="C1029" s="1" t="s">
        <v>20</v>
      </c>
      <c r="D1029" s="2">
        <v>45132</v>
      </c>
      <c r="E1029" s="5" t="s">
        <v>61</v>
      </c>
      <c r="F1029" s="5" t="s">
        <v>70</v>
      </c>
      <c r="G1029" s="5" t="s">
        <v>71</v>
      </c>
      <c r="H1029" t="s">
        <v>32</v>
      </c>
      <c r="I1029" s="4">
        <v>3200</v>
      </c>
      <c r="J1029" s="5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13</v>
      </c>
      <c r="C1030" s="1" t="s">
        <v>20</v>
      </c>
      <c r="D1030" s="2">
        <v>44562</v>
      </c>
      <c r="E1030" s="5" t="s">
        <v>61</v>
      </c>
      <c r="F1030" s="5" t="s">
        <v>70</v>
      </c>
      <c r="G1030" s="5" t="s">
        <v>71</v>
      </c>
      <c r="H1030" t="s">
        <v>23</v>
      </c>
      <c r="I1030" s="4">
        <v>5130</v>
      </c>
      <c r="J1030" s="5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13</v>
      </c>
      <c r="C1031" s="1" t="s">
        <v>14</v>
      </c>
      <c r="D1031" s="2">
        <v>44592</v>
      </c>
      <c r="E1031" s="5" t="s">
        <v>61</v>
      </c>
      <c r="F1031" s="5" t="s">
        <v>70</v>
      </c>
      <c r="G1031" s="5" t="s">
        <v>71</v>
      </c>
      <c r="H1031" t="s">
        <v>28</v>
      </c>
      <c r="I1031" s="4">
        <v>1500</v>
      </c>
      <c r="J1031" s="5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13</v>
      </c>
      <c r="C1032" s="1" t="s">
        <v>14</v>
      </c>
      <c r="D1032" s="2">
        <v>44622</v>
      </c>
      <c r="E1032" s="5" t="s">
        <v>61</v>
      </c>
      <c r="F1032" s="5" t="s">
        <v>70</v>
      </c>
      <c r="G1032" s="5" t="s">
        <v>71</v>
      </c>
      <c r="H1032" t="s">
        <v>30</v>
      </c>
      <c r="I1032" s="4">
        <v>3400</v>
      </c>
      <c r="J1032" s="5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22</v>
      </c>
      <c r="C1033" s="1" t="s">
        <v>20</v>
      </c>
      <c r="D1033" s="2">
        <v>44652</v>
      </c>
      <c r="E1033" s="5" t="s">
        <v>61</v>
      </c>
      <c r="F1033" s="5" t="s">
        <v>70</v>
      </c>
      <c r="G1033" s="5" t="s">
        <v>71</v>
      </c>
      <c r="H1033" t="s">
        <v>25</v>
      </c>
      <c r="I1033" s="4">
        <v>300</v>
      </c>
      <c r="J1033" s="5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24</v>
      </c>
      <c r="C1034" s="1" t="s">
        <v>20</v>
      </c>
      <c r="D1034" s="2">
        <v>44682</v>
      </c>
      <c r="E1034" s="5" t="s">
        <v>61</v>
      </c>
      <c r="F1034" s="5" t="s">
        <v>72</v>
      </c>
      <c r="G1034" s="5" t="s">
        <v>73</v>
      </c>
      <c r="H1034" t="s">
        <v>26</v>
      </c>
      <c r="I1034" s="4">
        <v>1700</v>
      </c>
      <c r="J1034" s="5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24</v>
      </c>
      <c r="C1035" s="1" t="s">
        <v>20</v>
      </c>
      <c r="D1035" s="2">
        <v>44712</v>
      </c>
      <c r="E1035" s="5" t="s">
        <v>61</v>
      </c>
      <c r="F1035" s="5" t="s">
        <v>72</v>
      </c>
      <c r="G1035" s="5" t="s">
        <v>73</v>
      </c>
      <c r="H1035" t="s">
        <v>26</v>
      </c>
      <c r="I1035" s="4">
        <v>1700</v>
      </c>
      <c r="J1035" s="5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13</v>
      </c>
      <c r="C1036" s="1" t="s">
        <v>14</v>
      </c>
      <c r="D1036" s="2">
        <v>44742</v>
      </c>
      <c r="E1036" s="5" t="s">
        <v>61</v>
      </c>
      <c r="F1036" s="5" t="s">
        <v>72</v>
      </c>
      <c r="G1036" s="5" t="s">
        <v>73</v>
      </c>
      <c r="H1036" t="s">
        <v>31</v>
      </c>
      <c r="I1036" s="4">
        <v>5300</v>
      </c>
      <c r="J1036" s="5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24</v>
      </c>
      <c r="C1037" s="1" t="s">
        <v>20</v>
      </c>
      <c r="D1037" s="2">
        <v>44772</v>
      </c>
      <c r="E1037" s="5" t="s">
        <v>61</v>
      </c>
      <c r="F1037" s="5" t="s">
        <v>72</v>
      </c>
      <c r="G1037" s="5" t="s">
        <v>73</v>
      </c>
      <c r="H1037" t="s">
        <v>28</v>
      </c>
      <c r="I1037" s="4">
        <v>1500</v>
      </c>
      <c r="J1037" s="5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13</v>
      </c>
      <c r="C1038" s="1" t="s">
        <v>20</v>
      </c>
      <c r="D1038" s="2">
        <v>44802</v>
      </c>
      <c r="E1038" s="5" t="s">
        <v>61</v>
      </c>
      <c r="F1038" s="5" t="s">
        <v>72</v>
      </c>
      <c r="G1038" s="5" t="s">
        <v>73</v>
      </c>
      <c r="H1038" t="s">
        <v>26</v>
      </c>
      <c r="I1038" s="4">
        <v>1700</v>
      </c>
      <c r="J1038" s="5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13</v>
      </c>
      <c r="C1039" s="1" t="s">
        <v>20</v>
      </c>
      <c r="D1039" s="2">
        <v>44832</v>
      </c>
      <c r="E1039" s="5" t="s">
        <v>61</v>
      </c>
      <c r="F1039" s="5" t="s">
        <v>72</v>
      </c>
      <c r="G1039" s="5" t="s">
        <v>73</v>
      </c>
      <c r="H1039" t="s">
        <v>33</v>
      </c>
      <c r="I1039" s="4">
        <v>4600</v>
      </c>
      <c r="J1039" s="5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34</v>
      </c>
      <c r="C1040" s="1" t="s">
        <v>14</v>
      </c>
      <c r="D1040" s="2">
        <v>44862</v>
      </c>
      <c r="E1040" s="5" t="s">
        <v>61</v>
      </c>
      <c r="F1040" s="5" t="s">
        <v>72</v>
      </c>
      <c r="G1040" s="5" t="s">
        <v>73</v>
      </c>
      <c r="H1040" t="s">
        <v>33</v>
      </c>
      <c r="I1040" s="4">
        <v>4600</v>
      </c>
      <c r="J1040" s="5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27</v>
      </c>
      <c r="C1041" s="1" t="s">
        <v>20</v>
      </c>
      <c r="D1041" s="2">
        <v>44892</v>
      </c>
      <c r="E1041" s="5" t="s">
        <v>61</v>
      </c>
      <c r="F1041" s="5" t="s">
        <v>72</v>
      </c>
      <c r="G1041" s="5" t="s">
        <v>73</v>
      </c>
      <c r="H1041" t="s">
        <v>35</v>
      </c>
      <c r="I1041" s="4">
        <v>4500</v>
      </c>
      <c r="J1041" s="5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34</v>
      </c>
      <c r="C1042" s="1" t="s">
        <v>20</v>
      </c>
      <c r="D1042" s="2">
        <v>44922</v>
      </c>
      <c r="E1042" s="5" t="s">
        <v>61</v>
      </c>
      <c r="F1042" s="5" t="s">
        <v>72</v>
      </c>
      <c r="G1042" s="5" t="s">
        <v>73</v>
      </c>
      <c r="H1042" t="s">
        <v>33</v>
      </c>
      <c r="I1042" s="4">
        <v>4600</v>
      </c>
      <c r="J1042" s="5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27</v>
      </c>
      <c r="C1043" s="1" t="s">
        <v>20</v>
      </c>
      <c r="D1043" s="2">
        <v>44952</v>
      </c>
      <c r="E1043" s="5" t="s">
        <v>61</v>
      </c>
      <c r="F1043" s="5" t="s">
        <v>74</v>
      </c>
      <c r="G1043" s="5" t="s">
        <v>75</v>
      </c>
      <c r="H1043" t="s">
        <v>32</v>
      </c>
      <c r="I1043" s="4">
        <v>3200</v>
      </c>
      <c r="J1043" s="5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34</v>
      </c>
      <c r="C1044" s="1" t="s">
        <v>20</v>
      </c>
      <c r="D1044" s="2">
        <v>44982</v>
      </c>
      <c r="E1044" s="5" t="s">
        <v>61</v>
      </c>
      <c r="F1044" s="5" t="s">
        <v>74</v>
      </c>
      <c r="G1044" s="5" t="s">
        <v>75</v>
      </c>
      <c r="H1044" t="s">
        <v>31</v>
      </c>
      <c r="I1044" s="4">
        <v>5300</v>
      </c>
      <c r="J1044" s="5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27</v>
      </c>
      <c r="C1045" s="1" t="s">
        <v>14</v>
      </c>
      <c r="D1045" s="2">
        <v>45012</v>
      </c>
      <c r="E1045" s="5" t="s">
        <v>61</v>
      </c>
      <c r="F1045" s="5" t="s">
        <v>74</v>
      </c>
      <c r="G1045" s="5" t="s">
        <v>75</v>
      </c>
      <c r="H1045" t="s">
        <v>21</v>
      </c>
      <c r="I1045" s="4">
        <v>1200</v>
      </c>
      <c r="J1045" s="5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13</v>
      </c>
      <c r="C1046" s="1" t="s">
        <v>14</v>
      </c>
      <c r="D1046" s="2">
        <v>45042</v>
      </c>
      <c r="E1046" s="5" t="s">
        <v>61</v>
      </c>
      <c r="F1046" s="5" t="s">
        <v>74</v>
      </c>
      <c r="G1046" s="5" t="s">
        <v>75</v>
      </c>
      <c r="H1046" t="s">
        <v>29</v>
      </c>
      <c r="I1046" s="4">
        <v>5340</v>
      </c>
      <c r="J1046" s="5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24</v>
      </c>
      <c r="C1047" s="1" t="s">
        <v>14</v>
      </c>
      <c r="D1047" s="2">
        <v>45072</v>
      </c>
      <c r="E1047" s="5" t="s">
        <v>61</v>
      </c>
      <c r="F1047" s="5" t="s">
        <v>74</v>
      </c>
      <c r="G1047" s="5" t="s">
        <v>75</v>
      </c>
      <c r="H1047" t="s">
        <v>23</v>
      </c>
      <c r="I1047" s="4">
        <v>5130</v>
      </c>
      <c r="J1047" s="5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13</v>
      </c>
      <c r="C1048" s="1" t="s">
        <v>20</v>
      </c>
      <c r="D1048" s="2">
        <v>45102</v>
      </c>
      <c r="E1048" s="5" t="s">
        <v>61</v>
      </c>
      <c r="F1048" s="5" t="s">
        <v>74</v>
      </c>
      <c r="G1048" s="5" t="s">
        <v>75</v>
      </c>
      <c r="H1048" t="s">
        <v>33</v>
      </c>
      <c r="I1048" s="4">
        <v>4600</v>
      </c>
      <c r="J1048" s="5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34</v>
      </c>
      <c r="C1049" s="1" t="s">
        <v>20</v>
      </c>
      <c r="D1049" s="2">
        <v>45132</v>
      </c>
      <c r="E1049" s="5" t="s">
        <v>61</v>
      </c>
      <c r="F1049" s="5" t="s">
        <v>74</v>
      </c>
      <c r="G1049" s="5" t="s">
        <v>75</v>
      </c>
      <c r="H1049" t="s">
        <v>32</v>
      </c>
      <c r="I1049" s="4">
        <v>3200</v>
      </c>
      <c r="J1049" s="5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22</v>
      </c>
      <c r="C1050" s="1" t="s">
        <v>14</v>
      </c>
      <c r="D1050" s="2">
        <v>44562</v>
      </c>
      <c r="E1050" s="5" t="s">
        <v>76</v>
      </c>
      <c r="F1050" s="5" t="s">
        <v>77</v>
      </c>
      <c r="G1050" s="5" t="s">
        <v>78</v>
      </c>
      <c r="H1050" t="s">
        <v>25</v>
      </c>
      <c r="I1050" s="4">
        <v>300</v>
      </c>
      <c r="J1050" s="5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22</v>
      </c>
      <c r="C1051" s="1" t="s">
        <v>14</v>
      </c>
      <c r="D1051" s="2">
        <v>44577</v>
      </c>
      <c r="E1051" s="5" t="s">
        <v>76</v>
      </c>
      <c r="F1051" s="5" t="s">
        <v>77</v>
      </c>
      <c r="G1051" s="5" t="s">
        <v>78</v>
      </c>
      <c r="H1051" t="s">
        <v>28</v>
      </c>
      <c r="I1051" s="4">
        <v>1500</v>
      </c>
      <c r="J1051" s="5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34</v>
      </c>
      <c r="C1052" s="1" t="s">
        <v>14</v>
      </c>
      <c r="D1052" s="2">
        <v>44584</v>
      </c>
      <c r="E1052" s="5" t="s">
        <v>76</v>
      </c>
      <c r="F1052" s="5" t="s">
        <v>79</v>
      </c>
      <c r="G1052" s="5" t="s">
        <v>80</v>
      </c>
      <c r="H1052" t="s">
        <v>25</v>
      </c>
      <c r="I1052" s="4">
        <v>300</v>
      </c>
      <c r="J1052" s="5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13</v>
      </c>
      <c r="C1053" s="1" t="s">
        <v>20</v>
      </c>
      <c r="D1053" s="2">
        <v>44591</v>
      </c>
      <c r="E1053" s="5" t="s">
        <v>76</v>
      </c>
      <c r="F1053" s="5" t="s">
        <v>77</v>
      </c>
      <c r="G1053" s="5" t="s">
        <v>78</v>
      </c>
      <c r="H1053" t="s">
        <v>23</v>
      </c>
      <c r="I1053" s="4">
        <v>5130</v>
      </c>
      <c r="J1053" s="5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27</v>
      </c>
      <c r="C1054" s="1" t="s">
        <v>20</v>
      </c>
      <c r="D1054" s="2">
        <v>44598</v>
      </c>
      <c r="E1054" s="5" t="s">
        <v>76</v>
      </c>
      <c r="F1054" s="5" t="s">
        <v>77</v>
      </c>
      <c r="G1054" s="5" t="s">
        <v>78</v>
      </c>
      <c r="H1054" t="s">
        <v>23</v>
      </c>
      <c r="I1054" s="4">
        <v>5130</v>
      </c>
      <c r="J1054" s="5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27</v>
      </c>
      <c r="C1055" s="1" t="s">
        <v>14</v>
      </c>
      <c r="D1055" s="2">
        <v>44605</v>
      </c>
      <c r="E1055" s="5" t="s">
        <v>76</v>
      </c>
      <c r="F1055" s="5" t="s">
        <v>77</v>
      </c>
      <c r="G1055" s="5" t="s">
        <v>78</v>
      </c>
      <c r="H1055" t="s">
        <v>26</v>
      </c>
      <c r="I1055" s="4">
        <v>1700</v>
      </c>
      <c r="J1055" s="5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27</v>
      </c>
      <c r="C1056" s="1" t="s">
        <v>20</v>
      </c>
      <c r="D1056" s="2">
        <v>44612</v>
      </c>
      <c r="E1056" s="5" t="s">
        <v>76</v>
      </c>
      <c r="F1056" s="5" t="s">
        <v>77</v>
      </c>
      <c r="G1056" s="5" t="s">
        <v>78</v>
      </c>
      <c r="H1056" t="s">
        <v>35</v>
      </c>
      <c r="I1056" s="4">
        <v>4500</v>
      </c>
      <c r="J1056" s="5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13</v>
      </c>
      <c r="C1057" s="1" t="s">
        <v>14</v>
      </c>
      <c r="D1057" s="2">
        <v>44619</v>
      </c>
      <c r="E1057" s="5" t="s">
        <v>76</v>
      </c>
      <c r="F1057" s="5" t="s">
        <v>77</v>
      </c>
      <c r="G1057" s="5" t="s">
        <v>78</v>
      </c>
      <c r="H1057" t="s">
        <v>32</v>
      </c>
      <c r="I1057" s="4">
        <v>3200</v>
      </c>
      <c r="J1057" s="5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13</v>
      </c>
      <c r="C1058" s="1" t="s">
        <v>14</v>
      </c>
      <c r="D1058" s="2">
        <v>44626</v>
      </c>
      <c r="E1058" s="5" t="s">
        <v>76</v>
      </c>
      <c r="F1058" s="5" t="s">
        <v>77</v>
      </c>
      <c r="G1058" s="5" t="s">
        <v>78</v>
      </c>
      <c r="H1058" t="s">
        <v>32</v>
      </c>
      <c r="I1058" s="4">
        <v>3200</v>
      </c>
      <c r="J1058" s="5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13</v>
      </c>
      <c r="C1059" s="1" t="s">
        <v>14</v>
      </c>
      <c r="D1059" s="2">
        <v>44633</v>
      </c>
      <c r="E1059" s="5" t="s">
        <v>76</v>
      </c>
      <c r="F1059" s="5" t="s">
        <v>77</v>
      </c>
      <c r="G1059" s="5" t="s">
        <v>78</v>
      </c>
      <c r="H1059" t="s">
        <v>18</v>
      </c>
      <c r="I1059" s="4">
        <v>8902</v>
      </c>
      <c r="J1059" s="5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13</v>
      </c>
      <c r="C1060" s="1" t="s">
        <v>20</v>
      </c>
      <c r="D1060" s="2">
        <v>44640</v>
      </c>
      <c r="E1060" s="5" t="s">
        <v>76</v>
      </c>
      <c r="F1060" s="5" t="s">
        <v>77</v>
      </c>
      <c r="G1060" s="5" t="s">
        <v>78</v>
      </c>
      <c r="H1060" t="s">
        <v>30</v>
      </c>
      <c r="I1060" s="4">
        <v>3400</v>
      </c>
      <c r="J1060" s="5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13</v>
      </c>
      <c r="C1061" s="1" t="s">
        <v>20</v>
      </c>
      <c r="D1061" s="2">
        <v>44647</v>
      </c>
      <c r="E1061" s="5" t="s">
        <v>76</v>
      </c>
      <c r="F1061" s="5" t="s">
        <v>77</v>
      </c>
      <c r="G1061" s="5" t="s">
        <v>78</v>
      </c>
      <c r="H1061" t="s">
        <v>18</v>
      </c>
      <c r="I1061" s="4">
        <v>8902</v>
      </c>
      <c r="J1061" s="5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13</v>
      </c>
      <c r="C1062" s="1" t="s">
        <v>14</v>
      </c>
      <c r="D1062" s="2">
        <v>44654</v>
      </c>
      <c r="E1062" s="5" t="s">
        <v>76</v>
      </c>
      <c r="F1062" s="5" t="s">
        <v>77</v>
      </c>
      <c r="G1062" s="5" t="s">
        <v>78</v>
      </c>
      <c r="H1062" t="s">
        <v>32</v>
      </c>
      <c r="I1062" s="4">
        <v>3200</v>
      </c>
      <c r="J1062" s="5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24</v>
      </c>
      <c r="C1063" s="1" t="s">
        <v>20</v>
      </c>
      <c r="D1063" s="2">
        <v>44661</v>
      </c>
      <c r="E1063" s="5" t="s">
        <v>76</v>
      </c>
      <c r="F1063" s="5" t="s">
        <v>77</v>
      </c>
      <c r="G1063" s="5" t="s">
        <v>78</v>
      </c>
      <c r="H1063" t="s">
        <v>32</v>
      </c>
      <c r="I1063" s="4">
        <v>3200</v>
      </c>
      <c r="J1063" s="5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27</v>
      </c>
      <c r="C1064" s="1" t="s">
        <v>14</v>
      </c>
      <c r="D1064" s="2">
        <v>44668</v>
      </c>
      <c r="E1064" s="5" t="s">
        <v>76</v>
      </c>
      <c r="F1064" s="5" t="s">
        <v>77</v>
      </c>
      <c r="G1064" s="5" t="s">
        <v>78</v>
      </c>
      <c r="H1064" t="s">
        <v>35</v>
      </c>
      <c r="I1064" s="4">
        <v>4500</v>
      </c>
      <c r="J1064" s="5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13</v>
      </c>
      <c r="C1065" s="1" t="s">
        <v>20</v>
      </c>
      <c r="D1065" s="2">
        <v>44675</v>
      </c>
      <c r="E1065" s="5" t="s">
        <v>76</v>
      </c>
      <c r="F1065" s="5" t="s">
        <v>77</v>
      </c>
      <c r="G1065" s="5" t="s">
        <v>78</v>
      </c>
      <c r="H1065" t="s">
        <v>21</v>
      </c>
      <c r="I1065" s="4">
        <v>1200</v>
      </c>
      <c r="J1065" s="5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27</v>
      </c>
      <c r="C1066" s="1" t="s">
        <v>14</v>
      </c>
      <c r="D1066" s="2">
        <v>44682</v>
      </c>
      <c r="E1066" s="5" t="s">
        <v>76</v>
      </c>
      <c r="F1066" s="5" t="s">
        <v>77</v>
      </c>
      <c r="G1066" s="5" t="s">
        <v>78</v>
      </c>
      <c r="H1066" t="s">
        <v>23</v>
      </c>
      <c r="I1066" s="4">
        <v>5130</v>
      </c>
      <c r="J1066" s="5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13</v>
      </c>
      <c r="C1067" s="1" t="s">
        <v>20</v>
      </c>
      <c r="D1067" s="2">
        <v>44689</v>
      </c>
      <c r="E1067" s="5" t="s">
        <v>76</v>
      </c>
      <c r="F1067" s="5" t="s">
        <v>77</v>
      </c>
      <c r="G1067" s="5" t="s">
        <v>78</v>
      </c>
      <c r="H1067" t="s">
        <v>25</v>
      </c>
      <c r="I1067" s="4">
        <v>300</v>
      </c>
      <c r="J1067" s="5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13</v>
      </c>
      <c r="C1068" s="1" t="s">
        <v>20</v>
      </c>
      <c r="D1068" s="2">
        <v>44696</v>
      </c>
      <c r="E1068" s="5" t="s">
        <v>76</v>
      </c>
      <c r="F1068" s="5" t="s">
        <v>77</v>
      </c>
      <c r="G1068" s="5" t="s">
        <v>78</v>
      </c>
      <c r="H1068" t="s">
        <v>29</v>
      </c>
      <c r="I1068" s="4">
        <v>5340</v>
      </c>
      <c r="J1068" s="5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27</v>
      </c>
      <c r="C1069" s="1" t="s">
        <v>14</v>
      </c>
      <c r="D1069" s="2">
        <v>44703</v>
      </c>
      <c r="E1069" s="5" t="s">
        <v>76</v>
      </c>
      <c r="F1069" s="5" t="s">
        <v>77</v>
      </c>
      <c r="G1069" s="5" t="s">
        <v>78</v>
      </c>
      <c r="H1069" t="s">
        <v>35</v>
      </c>
      <c r="I1069" s="4">
        <v>4500</v>
      </c>
      <c r="J1069" s="5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22</v>
      </c>
      <c r="C1070" s="1" t="s">
        <v>20</v>
      </c>
      <c r="D1070" s="2">
        <v>44710</v>
      </c>
      <c r="E1070" s="5" t="s">
        <v>76</v>
      </c>
      <c r="F1070" s="5" t="s">
        <v>77</v>
      </c>
      <c r="G1070" s="5" t="s">
        <v>78</v>
      </c>
      <c r="H1070" t="s">
        <v>25</v>
      </c>
      <c r="I1070" s="4">
        <v>300</v>
      </c>
      <c r="J1070" s="5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24</v>
      </c>
      <c r="C1071" s="1" t="s">
        <v>14</v>
      </c>
      <c r="D1071" s="2">
        <v>44717</v>
      </c>
      <c r="E1071" s="5" t="s">
        <v>76</v>
      </c>
      <c r="F1071" s="5" t="s">
        <v>77</v>
      </c>
      <c r="G1071" s="5" t="s">
        <v>78</v>
      </c>
      <c r="H1071" t="s">
        <v>21</v>
      </c>
      <c r="I1071" s="4">
        <v>1200</v>
      </c>
      <c r="J1071" s="5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34</v>
      </c>
      <c r="C1072" s="1" t="s">
        <v>20</v>
      </c>
      <c r="D1072" s="2">
        <v>44724</v>
      </c>
      <c r="E1072" s="5" t="s">
        <v>76</v>
      </c>
      <c r="F1072" s="5" t="s">
        <v>77</v>
      </c>
      <c r="G1072" s="5" t="s">
        <v>78</v>
      </c>
      <c r="H1072" t="s">
        <v>25</v>
      </c>
      <c r="I1072" s="4">
        <v>300</v>
      </c>
      <c r="J1072" s="5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13</v>
      </c>
      <c r="C1073" s="1" t="s">
        <v>20</v>
      </c>
      <c r="D1073" s="2">
        <v>44731</v>
      </c>
      <c r="E1073" s="5" t="s">
        <v>76</v>
      </c>
      <c r="F1073" s="5" t="s">
        <v>77</v>
      </c>
      <c r="G1073" s="5" t="s">
        <v>78</v>
      </c>
      <c r="H1073" t="s">
        <v>18</v>
      </c>
      <c r="I1073" s="4">
        <v>8902</v>
      </c>
      <c r="J1073" s="5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13</v>
      </c>
      <c r="C1074" s="1" t="s">
        <v>20</v>
      </c>
      <c r="D1074" s="2">
        <v>44738</v>
      </c>
      <c r="E1074" s="5" t="s">
        <v>76</v>
      </c>
      <c r="F1074" s="5" t="s">
        <v>77</v>
      </c>
      <c r="G1074" s="5" t="s">
        <v>78</v>
      </c>
      <c r="H1074" t="s">
        <v>25</v>
      </c>
      <c r="I1074" s="4">
        <v>300</v>
      </c>
      <c r="J1074" s="5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13</v>
      </c>
      <c r="C1075" s="1" t="s">
        <v>20</v>
      </c>
      <c r="D1075" s="2">
        <v>44745</v>
      </c>
      <c r="E1075" s="5" t="s">
        <v>76</v>
      </c>
      <c r="F1075" s="5" t="s">
        <v>77</v>
      </c>
      <c r="G1075" s="5" t="s">
        <v>78</v>
      </c>
      <c r="H1075" t="s">
        <v>35</v>
      </c>
      <c r="I1075" s="4">
        <v>4500</v>
      </c>
      <c r="J1075" s="5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13</v>
      </c>
      <c r="C1076" s="1" t="s">
        <v>20</v>
      </c>
      <c r="D1076" s="2">
        <v>44752</v>
      </c>
      <c r="E1076" s="5" t="s">
        <v>76</v>
      </c>
      <c r="F1076" s="5" t="s">
        <v>77</v>
      </c>
      <c r="G1076" s="5" t="s">
        <v>78</v>
      </c>
      <c r="H1076" t="s">
        <v>19</v>
      </c>
      <c r="I1076" s="4">
        <v>500</v>
      </c>
      <c r="J1076" s="5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22</v>
      </c>
      <c r="C1077" s="1" t="s">
        <v>14</v>
      </c>
      <c r="D1077" s="2">
        <v>44759</v>
      </c>
      <c r="E1077" s="5" t="s">
        <v>76</v>
      </c>
      <c r="F1077" s="5" t="s">
        <v>77</v>
      </c>
      <c r="G1077" s="5" t="s">
        <v>78</v>
      </c>
      <c r="H1077" t="s">
        <v>30</v>
      </c>
      <c r="I1077" s="4">
        <v>3400</v>
      </c>
      <c r="J1077" s="5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27</v>
      </c>
      <c r="C1078" s="1" t="s">
        <v>20</v>
      </c>
      <c r="D1078" s="2">
        <v>44766</v>
      </c>
      <c r="E1078" s="5" t="s">
        <v>76</v>
      </c>
      <c r="F1078" s="5" t="s">
        <v>77</v>
      </c>
      <c r="G1078" s="5" t="s">
        <v>78</v>
      </c>
      <c r="H1078" t="s">
        <v>26</v>
      </c>
      <c r="I1078" s="4">
        <v>1700</v>
      </c>
      <c r="J1078" s="5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27</v>
      </c>
      <c r="C1079" s="1" t="s">
        <v>14</v>
      </c>
      <c r="D1079" s="2">
        <v>44766</v>
      </c>
      <c r="E1079" s="5" t="s">
        <v>76</v>
      </c>
      <c r="F1079" s="5" t="s">
        <v>79</v>
      </c>
      <c r="G1079" s="5" t="s">
        <v>80</v>
      </c>
      <c r="H1079" t="s">
        <v>21</v>
      </c>
      <c r="I1079" s="4">
        <v>1200</v>
      </c>
      <c r="J1079" s="5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24</v>
      </c>
      <c r="C1080" s="1" t="s">
        <v>14</v>
      </c>
      <c r="D1080" s="2">
        <v>44773</v>
      </c>
      <c r="E1080" s="5" t="s">
        <v>76</v>
      </c>
      <c r="F1080" s="5" t="s">
        <v>77</v>
      </c>
      <c r="G1080" s="5" t="s">
        <v>78</v>
      </c>
      <c r="H1080" t="s">
        <v>19</v>
      </c>
      <c r="I1080" s="4">
        <v>500</v>
      </c>
      <c r="J1080" s="5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13</v>
      </c>
      <c r="C1081" s="1" t="s">
        <v>14</v>
      </c>
      <c r="D1081" s="2">
        <v>44780</v>
      </c>
      <c r="E1081" s="5" t="s">
        <v>76</v>
      </c>
      <c r="F1081" s="5" t="s">
        <v>79</v>
      </c>
      <c r="G1081" s="5" t="s">
        <v>80</v>
      </c>
      <c r="H1081" t="s">
        <v>18</v>
      </c>
      <c r="I1081" s="4">
        <v>8902</v>
      </c>
      <c r="J1081" s="5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13</v>
      </c>
      <c r="C1082" s="1" t="s">
        <v>20</v>
      </c>
      <c r="D1082" s="2">
        <v>44787</v>
      </c>
      <c r="E1082" s="5" t="s">
        <v>76</v>
      </c>
      <c r="F1082" s="5" t="s">
        <v>79</v>
      </c>
      <c r="G1082" s="5" t="s">
        <v>80</v>
      </c>
      <c r="H1082" t="s">
        <v>18</v>
      </c>
      <c r="I1082" s="4">
        <v>8902</v>
      </c>
      <c r="J1082" s="5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27</v>
      </c>
      <c r="C1083" s="1" t="s">
        <v>20</v>
      </c>
      <c r="D1083" s="2">
        <v>44794</v>
      </c>
      <c r="E1083" s="5" t="s">
        <v>76</v>
      </c>
      <c r="F1083" s="5" t="s">
        <v>77</v>
      </c>
      <c r="G1083" s="5" t="s">
        <v>78</v>
      </c>
      <c r="H1083" t="s">
        <v>30</v>
      </c>
      <c r="I1083" s="4">
        <v>3400</v>
      </c>
      <c r="J1083" s="5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27</v>
      </c>
      <c r="C1084" s="1" t="s">
        <v>20</v>
      </c>
      <c r="D1084" s="2">
        <v>44801</v>
      </c>
      <c r="E1084" s="5" t="s">
        <v>76</v>
      </c>
      <c r="F1084" s="5" t="s">
        <v>77</v>
      </c>
      <c r="G1084" s="5" t="s">
        <v>78</v>
      </c>
      <c r="H1084" t="s">
        <v>21</v>
      </c>
      <c r="I1084" s="4">
        <v>1200</v>
      </c>
      <c r="J1084" s="5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13</v>
      </c>
      <c r="C1085" s="1" t="s">
        <v>20</v>
      </c>
      <c r="D1085" s="2">
        <v>44808</v>
      </c>
      <c r="E1085" s="5" t="s">
        <v>76</v>
      </c>
      <c r="F1085" s="5" t="s">
        <v>77</v>
      </c>
      <c r="G1085" s="5" t="s">
        <v>78</v>
      </c>
      <c r="H1085" t="s">
        <v>33</v>
      </c>
      <c r="I1085" s="4">
        <v>4600</v>
      </c>
      <c r="J1085" s="5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13</v>
      </c>
      <c r="C1086" s="1" t="s">
        <v>20</v>
      </c>
      <c r="D1086" s="2">
        <v>44815</v>
      </c>
      <c r="E1086" s="5" t="s">
        <v>76</v>
      </c>
      <c r="F1086" s="5" t="s">
        <v>77</v>
      </c>
      <c r="G1086" s="5" t="s">
        <v>78</v>
      </c>
      <c r="H1086" t="s">
        <v>33</v>
      </c>
      <c r="I1086" s="4">
        <v>4600</v>
      </c>
      <c r="J1086" s="5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27</v>
      </c>
      <c r="C1087" s="1" t="s">
        <v>20</v>
      </c>
      <c r="D1087" s="2">
        <v>44822</v>
      </c>
      <c r="E1087" s="5" t="s">
        <v>76</v>
      </c>
      <c r="F1087" s="5" t="s">
        <v>77</v>
      </c>
      <c r="G1087" s="5" t="s">
        <v>78</v>
      </c>
      <c r="H1087" t="s">
        <v>23</v>
      </c>
      <c r="I1087" s="4">
        <v>5130</v>
      </c>
      <c r="J1087" s="5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27</v>
      </c>
      <c r="C1088" s="1" t="s">
        <v>14</v>
      </c>
      <c r="D1088" s="2">
        <v>44829</v>
      </c>
      <c r="E1088" s="5" t="s">
        <v>76</v>
      </c>
      <c r="F1088" s="5" t="s">
        <v>77</v>
      </c>
      <c r="G1088" s="5" t="s">
        <v>78</v>
      </c>
      <c r="H1088" t="s">
        <v>25</v>
      </c>
      <c r="I1088" s="4">
        <v>300</v>
      </c>
      <c r="J1088" s="5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13</v>
      </c>
      <c r="C1089" s="1" t="s">
        <v>14</v>
      </c>
      <c r="D1089" s="2">
        <v>44836</v>
      </c>
      <c r="E1089" s="5" t="s">
        <v>76</v>
      </c>
      <c r="F1089" s="5" t="s">
        <v>77</v>
      </c>
      <c r="G1089" s="5" t="s">
        <v>78</v>
      </c>
      <c r="H1089" t="s">
        <v>33</v>
      </c>
      <c r="I1089" s="4">
        <v>4600</v>
      </c>
      <c r="J1089" s="5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24</v>
      </c>
      <c r="C1090" s="1" t="s">
        <v>20</v>
      </c>
      <c r="D1090" s="2">
        <v>44843</v>
      </c>
      <c r="E1090" s="5" t="s">
        <v>76</v>
      </c>
      <c r="F1090" s="5" t="s">
        <v>77</v>
      </c>
      <c r="G1090" s="5" t="s">
        <v>78</v>
      </c>
      <c r="H1090" t="s">
        <v>19</v>
      </c>
      <c r="I1090" s="4">
        <v>500</v>
      </c>
      <c r="J1090" s="5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13</v>
      </c>
      <c r="C1091" s="1" t="s">
        <v>20</v>
      </c>
      <c r="D1091" s="2">
        <v>44850</v>
      </c>
      <c r="E1091" s="5" t="s">
        <v>76</v>
      </c>
      <c r="F1091" s="5" t="s">
        <v>77</v>
      </c>
      <c r="G1091" s="5" t="s">
        <v>78</v>
      </c>
      <c r="H1091" t="s">
        <v>28</v>
      </c>
      <c r="I1091" s="4">
        <v>1500</v>
      </c>
      <c r="J1091" s="5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13</v>
      </c>
      <c r="C1092" s="1" t="s">
        <v>20</v>
      </c>
      <c r="D1092" s="2">
        <v>44857</v>
      </c>
      <c r="E1092" s="5" t="s">
        <v>76</v>
      </c>
      <c r="F1092" s="5" t="s">
        <v>77</v>
      </c>
      <c r="G1092" s="5" t="s">
        <v>78</v>
      </c>
      <c r="H1092" t="s">
        <v>28</v>
      </c>
      <c r="I1092" s="4">
        <v>1500</v>
      </c>
      <c r="J1092" s="5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13</v>
      </c>
      <c r="C1093" s="1" t="s">
        <v>20</v>
      </c>
      <c r="D1093" s="2">
        <v>44864</v>
      </c>
      <c r="E1093" s="5" t="s">
        <v>76</v>
      </c>
      <c r="F1093" s="5" t="s">
        <v>77</v>
      </c>
      <c r="G1093" s="5" t="s">
        <v>78</v>
      </c>
      <c r="H1093" t="s">
        <v>19</v>
      </c>
      <c r="I1093" s="4">
        <v>500</v>
      </c>
      <c r="J1093" s="5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13</v>
      </c>
      <c r="C1094" s="1" t="s">
        <v>20</v>
      </c>
      <c r="D1094" s="2">
        <v>44871</v>
      </c>
      <c r="E1094" s="5" t="s">
        <v>76</v>
      </c>
      <c r="F1094" s="5" t="s">
        <v>77</v>
      </c>
      <c r="G1094" s="5" t="s">
        <v>78</v>
      </c>
      <c r="H1094" t="s">
        <v>26</v>
      </c>
      <c r="I1094" s="4">
        <v>1700</v>
      </c>
      <c r="J1094" s="5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24</v>
      </c>
      <c r="C1095" s="1" t="s">
        <v>14</v>
      </c>
      <c r="D1095" s="2">
        <v>44878</v>
      </c>
      <c r="E1095" s="5" t="s">
        <v>76</v>
      </c>
      <c r="F1095" s="5" t="s">
        <v>77</v>
      </c>
      <c r="G1095" s="5" t="s">
        <v>78</v>
      </c>
      <c r="H1095" t="s">
        <v>21</v>
      </c>
      <c r="I1095" s="4">
        <v>1200</v>
      </c>
      <c r="J1095" s="5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13</v>
      </c>
      <c r="C1096" s="1" t="s">
        <v>20</v>
      </c>
      <c r="D1096" s="2">
        <v>44885</v>
      </c>
      <c r="E1096" s="5" t="s">
        <v>76</v>
      </c>
      <c r="F1096" s="5" t="s">
        <v>77</v>
      </c>
      <c r="G1096" s="5" t="s">
        <v>78</v>
      </c>
      <c r="H1096" t="s">
        <v>30</v>
      </c>
      <c r="I1096" s="4">
        <v>3400</v>
      </c>
      <c r="J1096" s="5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22</v>
      </c>
      <c r="C1097" s="1" t="s">
        <v>20</v>
      </c>
      <c r="D1097" s="2">
        <v>44892</v>
      </c>
      <c r="E1097" s="5" t="s">
        <v>76</v>
      </c>
      <c r="F1097" s="5" t="s">
        <v>77</v>
      </c>
      <c r="G1097" s="5" t="s">
        <v>78</v>
      </c>
      <c r="H1097" t="s">
        <v>32</v>
      </c>
      <c r="I1097" s="4">
        <v>3200</v>
      </c>
      <c r="J1097" s="5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27</v>
      </c>
      <c r="C1098" s="1" t="s">
        <v>20</v>
      </c>
      <c r="D1098" s="2">
        <v>44899</v>
      </c>
      <c r="E1098" s="5" t="s">
        <v>76</v>
      </c>
      <c r="F1098" s="5" t="s">
        <v>77</v>
      </c>
      <c r="G1098" s="5" t="s">
        <v>78</v>
      </c>
      <c r="H1098" t="s">
        <v>25</v>
      </c>
      <c r="I1098" s="4">
        <v>300</v>
      </c>
      <c r="J1098" s="5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27</v>
      </c>
      <c r="C1099" s="1" t="s">
        <v>20</v>
      </c>
      <c r="D1099" s="2">
        <v>44906</v>
      </c>
      <c r="E1099" s="5" t="s">
        <v>76</v>
      </c>
      <c r="F1099" s="5" t="s">
        <v>77</v>
      </c>
      <c r="G1099" s="5" t="s">
        <v>78</v>
      </c>
      <c r="H1099" t="s">
        <v>21</v>
      </c>
      <c r="I1099" s="4">
        <v>1200</v>
      </c>
      <c r="J1099" s="5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34</v>
      </c>
      <c r="C1100" s="1" t="s">
        <v>20</v>
      </c>
      <c r="D1100" s="2">
        <v>44913</v>
      </c>
      <c r="E1100" s="5" t="s">
        <v>76</v>
      </c>
      <c r="F1100" s="5" t="s">
        <v>77</v>
      </c>
      <c r="G1100" s="5" t="s">
        <v>78</v>
      </c>
      <c r="H1100" t="s">
        <v>35</v>
      </c>
      <c r="I1100" s="4">
        <v>4500</v>
      </c>
      <c r="J1100" s="5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22</v>
      </c>
      <c r="C1101" s="1" t="s">
        <v>14</v>
      </c>
      <c r="D1101" s="2">
        <v>44920</v>
      </c>
      <c r="E1101" s="5" t="s">
        <v>76</v>
      </c>
      <c r="F1101" s="5" t="s">
        <v>77</v>
      </c>
      <c r="G1101" s="5" t="s">
        <v>78</v>
      </c>
      <c r="H1101" t="s">
        <v>29</v>
      </c>
      <c r="I1101" s="4">
        <v>5340</v>
      </c>
      <c r="J1101" s="5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24</v>
      </c>
      <c r="C1102" s="1" t="s">
        <v>14</v>
      </c>
      <c r="D1102" s="2">
        <v>44927</v>
      </c>
      <c r="E1102" s="5" t="s">
        <v>76</v>
      </c>
      <c r="F1102" s="5" t="s">
        <v>77</v>
      </c>
      <c r="G1102" s="5" t="s">
        <v>78</v>
      </c>
      <c r="H1102" t="s">
        <v>25</v>
      </c>
      <c r="I1102" s="4">
        <v>300</v>
      </c>
      <c r="J1102" s="5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27</v>
      </c>
      <c r="C1103" s="1" t="s">
        <v>20</v>
      </c>
      <c r="D1103" s="2">
        <v>44934</v>
      </c>
      <c r="E1103" s="5" t="s">
        <v>76</v>
      </c>
      <c r="F1103" s="5" t="s">
        <v>77</v>
      </c>
      <c r="G1103" s="5" t="s">
        <v>78</v>
      </c>
      <c r="H1103" t="s">
        <v>32</v>
      </c>
      <c r="I1103" s="4">
        <v>3200</v>
      </c>
      <c r="J1103" s="5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27</v>
      </c>
      <c r="C1104" s="1" t="s">
        <v>14</v>
      </c>
      <c r="D1104" s="2">
        <v>44941</v>
      </c>
      <c r="E1104" s="5" t="s">
        <v>76</v>
      </c>
      <c r="F1104" s="5" t="s">
        <v>77</v>
      </c>
      <c r="G1104" s="5" t="s">
        <v>78</v>
      </c>
      <c r="H1104" t="s">
        <v>31</v>
      </c>
      <c r="I1104" s="4">
        <v>5300</v>
      </c>
      <c r="J1104" s="5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13</v>
      </c>
      <c r="C1105" s="1" t="s">
        <v>20</v>
      </c>
      <c r="D1105" s="2">
        <v>44948</v>
      </c>
      <c r="E1105" s="5" t="s">
        <v>76</v>
      </c>
      <c r="F1105" s="5" t="s">
        <v>77</v>
      </c>
      <c r="G1105" s="5" t="s">
        <v>78</v>
      </c>
      <c r="H1105" t="s">
        <v>23</v>
      </c>
      <c r="I1105" s="4">
        <v>5130</v>
      </c>
      <c r="J1105" s="5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22</v>
      </c>
      <c r="C1106" s="1" t="s">
        <v>20</v>
      </c>
      <c r="D1106" s="2">
        <v>44955</v>
      </c>
      <c r="E1106" s="5" t="s">
        <v>76</v>
      </c>
      <c r="F1106" s="5" t="s">
        <v>77</v>
      </c>
      <c r="G1106" s="5" t="s">
        <v>78</v>
      </c>
      <c r="H1106" t="s">
        <v>28</v>
      </c>
      <c r="I1106" s="4">
        <v>1500</v>
      </c>
      <c r="J1106" s="5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13</v>
      </c>
      <c r="C1107" s="1" t="s">
        <v>20</v>
      </c>
      <c r="D1107" s="2">
        <v>44962</v>
      </c>
      <c r="E1107" s="5" t="s">
        <v>76</v>
      </c>
      <c r="F1107" s="5" t="s">
        <v>77</v>
      </c>
      <c r="G1107" s="5" t="s">
        <v>78</v>
      </c>
      <c r="H1107" t="s">
        <v>18</v>
      </c>
      <c r="I1107" s="4">
        <v>8902</v>
      </c>
      <c r="J1107" s="5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22</v>
      </c>
      <c r="C1108" s="1" t="s">
        <v>20</v>
      </c>
      <c r="D1108" s="2">
        <v>44969</v>
      </c>
      <c r="E1108" s="5" t="s">
        <v>76</v>
      </c>
      <c r="F1108" s="5" t="s">
        <v>77</v>
      </c>
      <c r="G1108" s="5" t="s">
        <v>78</v>
      </c>
      <c r="H1108" t="s">
        <v>23</v>
      </c>
      <c r="I1108" s="4">
        <v>5130</v>
      </c>
      <c r="J1108" s="5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22</v>
      </c>
      <c r="C1109" s="1" t="s">
        <v>14</v>
      </c>
      <c r="D1109" s="2">
        <v>44976</v>
      </c>
      <c r="E1109" s="5" t="s">
        <v>76</v>
      </c>
      <c r="F1109" s="5" t="s">
        <v>77</v>
      </c>
      <c r="G1109" s="5" t="s">
        <v>78</v>
      </c>
      <c r="H1109" t="s">
        <v>31</v>
      </c>
      <c r="I1109" s="4">
        <v>5300</v>
      </c>
      <c r="J1109" s="5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13</v>
      </c>
      <c r="C1110" s="1" t="s">
        <v>20</v>
      </c>
      <c r="D1110" s="2">
        <v>44983</v>
      </c>
      <c r="E1110" s="5" t="s">
        <v>76</v>
      </c>
      <c r="F1110" s="5" t="s">
        <v>77</v>
      </c>
      <c r="G1110" s="5" t="s">
        <v>78</v>
      </c>
      <c r="H1110" t="s">
        <v>19</v>
      </c>
      <c r="I1110" s="4">
        <v>500</v>
      </c>
      <c r="J1110" s="5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13</v>
      </c>
      <c r="C1111" s="1" t="s">
        <v>14</v>
      </c>
      <c r="D1111" s="2">
        <v>44990</v>
      </c>
      <c r="E1111" s="5" t="s">
        <v>76</v>
      </c>
      <c r="F1111" s="5" t="s">
        <v>77</v>
      </c>
      <c r="G1111" s="5" t="s">
        <v>78</v>
      </c>
      <c r="H1111" t="s">
        <v>33</v>
      </c>
      <c r="I1111" s="4">
        <v>4600</v>
      </c>
      <c r="J1111" s="5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13</v>
      </c>
      <c r="C1112" s="1" t="s">
        <v>20</v>
      </c>
      <c r="D1112" s="2">
        <v>44997</v>
      </c>
      <c r="E1112" s="5" t="s">
        <v>76</v>
      </c>
      <c r="F1112" s="5" t="s">
        <v>77</v>
      </c>
      <c r="G1112" s="5" t="s">
        <v>78</v>
      </c>
      <c r="H1112" t="s">
        <v>35</v>
      </c>
      <c r="I1112" s="4">
        <v>4500</v>
      </c>
      <c r="J1112" s="5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13</v>
      </c>
      <c r="C1113" s="1" t="s">
        <v>20</v>
      </c>
      <c r="D1113" s="2">
        <v>45004</v>
      </c>
      <c r="E1113" s="5" t="s">
        <v>76</v>
      </c>
      <c r="F1113" s="5" t="s">
        <v>77</v>
      </c>
      <c r="G1113" s="5" t="s">
        <v>78</v>
      </c>
      <c r="H1113" t="s">
        <v>28</v>
      </c>
      <c r="I1113" s="4">
        <v>1500</v>
      </c>
      <c r="J1113" s="5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22</v>
      </c>
      <c r="C1114" s="1" t="s">
        <v>20</v>
      </c>
      <c r="D1114" s="2">
        <v>45011</v>
      </c>
      <c r="E1114" s="5" t="s">
        <v>76</v>
      </c>
      <c r="F1114" s="5" t="s">
        <v>77</v>
      </c>
      <c r="G1114" s="5" t="s">
        <v>78</v>
      </c>
      <c r="H1114" t="s">
        <v>23</v>
      </c>
      <c r="I1114" s="4">
        <v>5130</v>
      </c>
      <c r="J1114" s="5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27</v>
      </c>
      <c r="C1115" s="1" t="s">
        <v>14</v>
      </c>
      <c r="D1115" s="2">
        <v>45018</v>
      </c>
      <c r="E1115" s="5" t="s">
        <v>76</v>
      </c>
      <c r="F1115" s="5" t="s">
        <v>77</v>
      </c>
      <c r="G1115" s="5" t="s">
        <v>78</v>
      </c>
      <c r="H1115" t="s">
        <v>31</v>
      </c>
      <c r="I1115" s="4">
        <v>5300</v>
      </c>
      <c r="J1115" s="5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13</v>
      </c>
      <c r="C1116" s="1" t="s">
        <v>20</v>
      </c>
      <c r="D1116" s="2">
        <v>45025</v>
      </c>
      <c r="E1116" s="5" t="s">
        <v>76</v>
      </c>
      <c r="F1116" s="5" t="s">
        <v>77</v>
      </c>
      <c r="G1116" s="5" t="s">
        <v>78</v>
      </c>
      <c r="H1116" t="s">
        <v>18</v>
      </c>
      <c r="I1116" s="4">
        <v>8902</v>
      </c>
      <c r="J1116" s="5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13</v>
      </c>
      <c r="C1117" s="1" t="s">
        <v>20</v>
      </c>
      <c r="D1117" s="2">
        <v>45032</v>
      </c>
      <c r="E1117" s="5" t="s">
        <v>76</v>
      </c>
      <c r="F1117" s="5" t="s">
        <v>77</v>
      </c>
      <c r="G1117" s="5" t="s">
        <v>78</v>
      </c>
      <c r="H1117" t="s">
        <v>33</v>
      </c>
      <c r="I1117" s="4">
        <v>4600</v>
      </c>
      <c r="J1117" s="5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13</v>
      </c>
      <c r="C1118" s="1" t="s">
        <v>20</v>
      </c>
      <c r="D1118" s="2">
        <v>45039</v>
      </c>
      <c r="E1118" s="5" t="s">
        <v>76</v>
      </c>
      <c r="F1118" s="5" t="s">
        <v>77</v>
      </c>
      <c r="G1118" s="5" t="s">
        <v>78</v>
      </c>
      <c r="H1118" t="s">
        <v>29</v>
      </c>
      <c r="I1118" s="4">
        <v>5340</v>
      </c>
      <c r="J1118" s="5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13</v>
      </c>
      <c r="C1119" s="1" t="s">
        <v>14</v>
      </c>
      <c r="D1119" s="2">
        <v>45046</v>
      </c>
      <c r="E1119" s="5" t="s">
        <v>76</v>
      </c>
      <c r="F1119" s="5" t="s">
        <v>77</v>
      </c>
      <c r="G1119" s="5" t="s">
        <v>78</v>
      </c>
      <c r="H1119" t="s">
        <v>23</v>
      </c>
      <c r="I1119" s="4">
        <v>5130</v>
      </c>
      <c r="J1119" s="5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13</v>
      </c>
      <c r="C1120" s="1" t="s">
        <v>20</v>
      </c>
      <c r="D1120" s="2">
        <v>45053</v>
      </c>
      <c r="E1120" s="5" t="s">
        <v>76</v>
      </c>
      <c r="F1120" s="5" t="s">
        <v>77</v>
      </c>
      <c r="G1120" s="5" t="s">
        <v>78</v>
      </c>
      <c r="H1120" t="s">
        <v>23</v>
      </c>
      <c r="I1120" s="4">
        <v>5130</v>
      </c>
      <c r="J1120" s="5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24</v>
      </c>
      <c r="C1121" s="1" t="s">
        <v>20</v>
      </c>
      <c r="D1121" s="2">
        <v>45060</v>
      </c>
      <c r="E1121" s="5" t="s">
        <v>76</v>
      </c>
      <c r="F1121" s="5" t="s">
        <v>77</v>
      </c>
      <c r="G1121" s="5" t="s">
        <v>78</v>
      </c>
      <c r="H1121" t="s">
        <v>25</v>
      </c>
      <c r="I1121" s="4">
        <v>300</v>
      </c>
      <c r="J1121" s="5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22</v>
      </c>
      <c r="C1122" s="1" t="s">
        <v>20</v>
      </c>
      <c r="D1122" s="2">
        <v>45067</v>
      </c>
      <c r="E1122" s="5" t="s">
        <v>76</v>
      </c>
      <c r="F1122" s="5" t="s">
        <v>77</v>
      </c>
      <c r="G1122" s="5" t="s">
        <v>78</v>
      </c>
      <c r="H1122" t="s">
        <v>31</v>
      </c>
      <c r="I1122" s="4">
        <v>5300</v>
      </c>
      <c r="J1122" s="5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13</v>
      </c>
      <c r="C1123" s="1" t="s">
        <v>14</v>
      </c>
      <c r="D1123" s="2">
        <v>45074</v>
      </c>
      <c r="E1123" s="5" t="s">
        <v>76</v>
      </c>
      <c r="F1123" s="5" t="s">
        <v>77</v>
      </c>
      <c r="G1123" s="5" t="s">
        <v>78</v>
      </c>
      <c r="H1123" t="s">
        <v>25</v>
      </c>
      <c r="I1123" s="4">
        <v>300</v>
      </c>
      <c r="J1123" s="5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27</v>
      </c>
      <c r="C1124" s="1" t="s">
        <v>20</v>
      </c>
      <c r="D1124" s="2">
        <v>45081</v>
      </c>
      <c r="E1124" s="5" t="s">
        <v>76</v>
      </c>
      <c r="F1124" s="5" t="s">
        <v>77</v>
      </c>
      <c r="G1124" s="5" t="s">
        <v>78</v>
      </c>
      <c r="H1124" t="s">
        <v>32</v>
      </c>
      <c r="I1124" s="4">
        <v>3200</v>
      </c>
      <c r="J1124" s="5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13</v>
      </c>
      <c r="C1125" s="1" t="s">
        <v>20</v>
      </c>
      <c r="D1125" s="2">
        <v>45088</v>
      </c>
      <c r="E1125" s="5" t="s">
        <v>76</v>
      </c>
      <c r="F1125" s="5" t="s">
        <v>77</v>
      </c>
      <c r="G1125" s="5" t="s">
        <v>78</v>
      </c>
      <c r="H1125" t="s">
        <v>29</v>
      </c>
      <c r="I1125" s="4">
        <v>5340</v>
      </c>
      <c r="J1125" s="5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24</v>
      </c>
      <c r="C1126" s="1" t="s">
        <v>20</v>
      </c>
      <c r="D1126" s="2">
        <v>45095</v>
      </c>
      <c r="E1126" s="5" t="s">
        <v>76</v>
      </c>
      <c r="F1126" s="5" t="s">
        <v>77</v>
      </c>
      <c r="G1126" s="5" t="s">
        <v>78</v>
      </c>
      <c r="H1126" t="s">
        <v>32</v>
      </c>
      <c r="I1126" s="4">
        <v>3200</v>
      </c>
      <c r="J1126" s="5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13</v>
      </c>
      <c r="C1127" s="1" t="s">
        <v>14</v>
      </c>
      <c r="D1127" s="2">
        <v>45102</v>
      </c>
      <c r="E1127" s="5" t="s">
        <v>76</v>
      </c>
      <c r="F1127" s="5" t="s">
        <v>77</v>
      </c>
      <c r="G1127" s="5" t="s">
        <v>78</v>
      </c>
      <c r="H1127" t="s">
        <v>33</v>
      </c>
      <c r="I1127" s="4">
        <v>4600</v>
      </c>
      <c r="J1127" s="5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34</v>
      </c>
      <c r="C1128" s="1" t="s">
        <v>14</v>
      </c>
      <c r="D1128" s="2">
        <v>45109</v>
      </c>
      <c r="E1128" s="5" t="s">
        <v>76</v>
      </c>
      <c r="F1128" s="5" t="s">
        <v>77</v>
      </c>
      <c r="G1128" s="5" t="s">
        <v>78</v>
      </c>
      <c r="H1128" t="s">
        <v>31</v>
      </c>
      <c r="I1128" s="4">
        <v>5300</v>
      </c>
      <c r="J1128" s="5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13</v>
      </c>
      <c r="C1129" s="1" t="s">
        <v>20</v>
      </c>
      <c r="D1129" s="2">
        <v>45116</v>
      </c>
      <c r="E1129" s="5" t="s">
        <v>76</v>
      </c>
      <c r="F1129" s="5" t="s">
        <v>77</v>
      </c>
      <c r="G1129" s="5" t="s">
        <v>78</v>
      </c>
      <c r="H1129" t="s">
        <v>21</v>
      </c>
      <c r="I1129" s="4">
        <v>1200</v>
      </c>
      <c r="J1129" s="5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27</v>
      </c>
      <c r="C1130" s="1" t="s">
        <v>14</v>
      </c>
      <c r="D1130" s="2">
        <v>45123</v>
      </c>
      <c r="E1130" s="5" t="s">
        <v>76</v>
      </c>
      <c r="F1130" s="5" t="s">
        <v>77</v>
      </c>
      <c r="G1130" s="5" t="s">
        <v>78</v>
      </c>
      <c r="H1130" t="s">
        <v>31</v>
      </c>
      <c r="I1130" s="4">
        <v>5300</v>
      </c>
      <c r="J1130" s="5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13</v>
      </c>
      <c r="C1131" s="1" t="s">
        <v>20</v>
      </c>
      <c r="D1131" s="2">
        <v>45130</v>
      </c>
      <c r="E1131" s="5" t="s">
        <v>76</v>
      </c>
      <c r="F1131" s="5" t="s">
        <v>77</v>
      </c>
      <c r="G1131" s="5" t="s">
        <v>78</v>
      </c>
      <c r="H1131" t="s">
        <v>31</v>
      </c>
      <c r="I1131" s="4">
        <v>5300</v>
      </c>
      <c r="J1131" s="5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34</v>
      </c>
      <c r="C1132" s="1" t="s">
        <v>20</v>
      </c>
      <c r="D1132" s="2">
        <v>45137</v>
      </c>
      <c r="E1132" s="5" t="s">
        <v>76</v>
      </c>
      <c r="F1132" s="5" t="s">
        <v>77</v>
      </c>
      <c r="G1132" s="5" t="s">
        <v>78</v>
      </c>
      <c r="H1132" t="s">
        <v>25</v>
      </c>
      <c r="I1132" s="4">
        <v>300</v>
      </c>
      <c r="J1132" s="5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34</v>
      </c>
      <c r="C1133" s="1" t="s">
        <v>14</v>
      </c>
      <c r="D1133" s="2">
        <v>45144</v>
      </c>
      <c r="E1133" s="5" t="s">
        <v>76</v>
      </c>
      <c r="F1133" s="5" t="s">
        <v>77</v>
      </c>
      <c r="G1133" s="5" t="s">
        <v>78</v>
      </c>
      <c r="H1133" t="s">
        <v>18</v>
      </c>
      <c r="I1133" s="4">
        <v>8902</v>
      </c>
      <c r="J1133" s="5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22</v>
      </c>
      <c r="C1134" s="1" t="s">
        <v>20</v>
      </c>
      <c r="D1134" s="2">
        <v>45151</v>
      </c>
      <c r="E1134" s="5" t="s">
        <v>76</v>
      </c>
      <c r="F1134" s="5" t="s">
        <v>77</v>
      </c>
      <c r="G1134" s="5" t="s">
        <v>78</v>
      </c>
      <c r="H1134" t="s">
        <v>30</v>
      </c>
      <c r="I1134" s="4">
        <v>3400</v>
      </c>
      <c r="J1134" s="5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24</v>
      </c>
      <c r="C1135" s="1" t="s">
        <v>20</v>
      </c>
      <c r="D1135" s="2">
        <v>45158</v>
      </c>
      <c r="E1135" s="5" t="s">
        <v>76</v>
      </c>
      <c r="F1135" s="5" t="s">
        <v>77</v>
      </c>
      <c r="G1135" s="5" t="s">
        <v>78</v>
      </c>
      <c r="H1135" t="s">
        <v>28</v>
      </c>
      <c r="I1135" s="4">
        <v>1500</v>
      </c>
      <c r="J1135" s="5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13</v>
      </c>
      <c r="C1136" s="1" t="s">
        <v>20</v>
      </c>
      <c r="D1136" s="2">
        <v>45165</v>
      </c>
      <c r="E1136" s="5" t="s">
        <v>76</v>
      </c>
      <c r="F1136" s="5" t="s">
        <v>77</v>
      </c>
      <c r="G1136" s="5" t="s">
        <v>78</v>
      </c>
      <c r="H1136" t="s">
        <v>30</v>
      </c>
      <c r="I1136" s="4">
        <v>3400</v>
      </c>
      <c r="J1136" s="5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13</v>
      </c>
      <c r="C1137" s="1" t="s">
        <v>20</v>
      </c>
      <c r="D1137" s="2">
        <v>44562</v>
      </c>
      <c r="E1137" s="5" t="s">
        <v>76</v>
      </c>
      <c r="F1137" s="5" t="s">
        <v>81</v>
      </c>
      <c r="G1137" s="5" t="s">
        <v>81</v>
      </c>
      <c r="H1137" t="s">
        <v>21</v>
      </c>
      <c r="I1137" s="4">
        <v>1200</v>
      </c>
      <c r="J1137" s="5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24</v>
      </c>
      <c r="C1138" s="1" t="s">
        <v>20</v>
      </c>
      <c r="D1138" s="2">
        <v>44562</v>
      </c>
      <c r="E1138" s="5" t="s">
        <v>76</v>
      </c>
      <c r="F1138" s="5" t="s">
        <v>81</v>
      </c>
      <c r="G1138" s="5" t="s">
        <v>81</v>
      </c>
      <c r="H1138" t="s">
        <v>32</v>
      </c>
      <c r="I1138" s="4">
        <v>3200</v>
      </c>
      <c r="J1138" s="5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27</v>
      </c>
      <c r="C1139" s="1" t="s">
        <v>20</v>
      </c>
      <c r="D1139" s="2">
        <v>44562</v>
      </c>
      <c r="E1139" s="5" t="s">
        <v>76</v>
      </c>
      <c r="F1139" s="5" t="s">
        <v>81</v>
      </c>
      <c r="G1139" s="5" t="s">
        <v>81</v>
      </c>
      <c r="H1139" t="s">
        <v>30</v>
      </c>
      <c r="I1139" s="4">
        <v>3400</v>
      </c>
      <c r="J1139" s="5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22</v>
      </c>
      <c r="C1140" s="1" t="s">
        <v>14</v>
      </c>
      <c r="D1140" s="2">
        <v>44577</v>
      </c>
      <c r="E1140" s="5" t="s">
        <v>76</v>
      </c>
      <c r="F1140" s="5" t="s">
        <v>81</v>
      </c>
      <c r="G1140" s="5" t="s">
        <v>81</v>
      </c>
      <c r="H1140" t="s">
        <v>23</v>
      </c>
      <c r="I1140" s="4">
        <v>5130</v>
      </c>
      <c r="J1140" s="5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24</v>
      </c>
      <c r="C1141" s="1" t="s">
        <v>20</v>
      </c>
      <c r="D1141" s="2">
        <v>44577</v>
      </c>
      <c r="E1141" s="5" t="s">
        <v>76</v>
      </c>
      <c r="F1141" s="5" t="s">
        <v>81</v>
      </c>
      <c r="G1141" s="5" t="s">
        <v>81</v>
      </c>
      <c r="H1141" t="s">
        <v>30</v>
      </c>
      <c r="I1141" s="4">
        <v>3400</v>
      </c>
      <c r="J1141" s="5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24</v>
      </c>
      <c r="C1142" s="1" t="s">
        <v>20</v>
      </c>
      <c r="D1142" s="2">
        <v>44577</v>
      </c>
      <c r="E1142" s="5" t="s">
        <v>76</v>
      </c>
      <c r="F1142" s="5" t="s">
        <v>81</v>
      </c>
      <c r="G1142" s="5" t="s">
        <v>81</v>
      </c>
      <c r="H1142" t="s">
        <v>30</v>
      </c>
      <c r="I1142" s="4">
        <v>3400</v>
      </c>
      <c r="J1142" s="5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24</v>
      </c>
      <c r="C1143" s="1" t="s">
        <v>14</v>
      </c>
      <c r="D1143" s="2">
        <v>44584</v>
      </c>
      <c r="E1143" s="5" t="s">
        <v>76</v>
      </c>
      <c r="F1143" s="5" t="s">
        <v>81</v>
      </c>
      <c r="G1143" s="5" t="s">
        <v>81</v>
      </c>
      <c r="H1143" t="s">
        <v>21</v>
      </c>
      <c r="I1143" s="4">
        <v>1200</v>
      </c>
      <c r="J1143" s="5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13</v>
      </c>
      <c r="C1144" s="1" t="s">
        <v>14</v>
      </c>
      <c r="D1144" s="2">
        <v>44584</v>
      </c>
      <c r="E1144" s="5" t="s">
        <v>76</v>
      </c>
      <c r="F1144" s="5" t="s">
        <v>81</v>
      </c>
      <c r="G1144" s="5" t="s">
        <v>81</v>
      </c>
      <c r="H1144" t="s">
        <v>31</v>
      </c>
      <c r="I1144" s="4">
        <v>5300</v>
      </c>
      <c r="J1144" s="5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27</v>
      </c>
      <c r="C1145" s="1" t="s">
        <v>20</v>
      </c>
      <c r="D1145" s="2">
        <v>44584</v>
      </c>
      <c r="E1145" s="5" t="s">
        <v>76</v>
      </c>
      <c r="F1145" s="5" t="s">
        <v>81</v>
      </c>
      <c r="G1145" s="5" t="s">
        <v>81</v>
      </c>
      <c r="H1145" t="s">
        <v>31</v>
      </c>
      <c r="I1145" s="4">
        <v>5300</v>
      </c>
      <c r="J1145" s="5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24</v>
      </c>
      <c r="C1146" s="1" t="s">
        <v>14</v>
      </c>
      <c r="D1146" s="2">
        <v>44591</v>
      </c>
      <c r="E1146" s="5" t="s">
        <v>76</v>
      </c>
      <c r="F1146" s="5" t="s">
        <v>81</v>
      </c>
      <c r="G1146" s="5" t="s">
        <v>81</v>
      </c>
      <c r="H1146" t="s">
        <v>26</v>
      </c>
      <c r="I1146" s="4">
        <v>1700</v>
      </c>
      <c r="J1146" s="5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13</v>
      </c>
      <c r="C1147" s="1" t="s">
        <v>14</v>
      </c>
      <c r="D1147" s="2">
        <v>44591</v>
      </c>
      <c r="E1147" s="5" t="s">
        <v>76</v>
      </c>
      <c r="F1147" s="5" t="s">
        <v>81</v>
      </c>
      <c r="G1147" s="5" t="s">
        <v>81</v>
      </c>
      <c r="H1147" t="s">
        <v>35</v>
      </c>
      <c r="I1147" s="4">
        <v>4500</v>
      </c>
      <c r="J1147" s="5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27</v>
      </c>
      <c r="C1148" s="1" t="s">
        <v>14</v>
      </c>
      <c r="D1148" s="2">
        <v>44591</v>
      </c>
      <c r="E1148" s="5" t="s">
        <v>76</v>
      </c>
      <c r="F1148" s="5" t="s">
        <v>81</v>
      </c>
      <c r="G1148" s="5" t="s">
        <v>81</v>
      </c>
      <c r="H1148" t="s">
        <v>32</v>
      </c>
      <c r="I1148" s="4">
        <v>3200</v>
      </c>
      <c r="J1148" s="5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24</v>
      </c>
      <c r="C1149" s="1" t="s">
        <v>14</v>
      </c>
      <c r="D1149" s="2">
        <v>44598</v>
      </c>
      <c r="E1149" s="5" t="s">
        <v>76</v>
      </c>
      <c r="F1149" s="5" t="s">
        <v>81</v>
      </c>
      <c r="G1149" s="5" t="s">
        <v>81</v>
      </c>
      <c r="H1149" t="s">
        <v>19</v>
      </c>
      <c r="I1149" s="4">
        <v>500</v>
      </c>
      <c r="J1149" s="5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27</v>
      </c>
      <c r="C1150" s="1" t="s">
        <v>20</v>
      </c>
      <c r="D1150" s="2">
        <v>44598</v>
      </c>
      <c r="E1150" s="5" t="s">
        <v>76</v>
      </c>
      <c r="F1150" s="5" t="s">
        <v>81</v>
      </c>
      <c r="G1150" s="5" t="s">
        <v>81</v>
      </c>
      <c r="H1150" t="s">
        <v>23</v>
      </c>
      <c r="I1150" s="4">
        <v>5130</v>
      </c>
      <c r="J1150" s="5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24</v>
      </c>
      <c r="C1151" s="1" t="s">
        <v>20</v>
      </c>
      <c r="D1151" s="2">
        <v>44598</v>
      </c>
      <c r="E1151" s="5" t="s">
        <v>76</v>
      </c>
      <c r="F1151" s="5" t="s">
        <v>81</v>
      </c>
      <c r="G1151" s="5" t="s">
        <v>81</v>
      </c>
      <c r="H1151" t="s">
        <v>29</v>
      </c>
      <c r="I1151" s="4">
        <v>5340</v>
      </c>
      <c r="J1151" s="5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13</v>
      </c>
      <c r="C1152" s="1" t="s">
        <v>20</v>
      </c>
      <c r="D1152" s="2">
        <v>44605</v>
      </c>
      <c r="E1152" s="5" t="s">
        <v>76</v>
      </c>
      <c r="F1152" s="5" t="s">
        <v>81</v>
      </c>
      <c r="G1152" s="5" t="s">
        <v>81</v>
      </c>
      <c r="H1152" t="s">
        <v>33</v>
      </c>
      <c r="I1152" s="4">
        <v>4600</v>
      </c>
      <c r="J1152" s="5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22</v>
      </c>
      <c r="C1153" s="1" t="s">
        <v>20</v>
      </c>
      <c r="D1153" s="2">
        <v>44605</v>
      </c>
      <c r="E1153" s="5" t="s">
        <v>76</v>
      </c>
      <c r="F1153" s="5" t="s">
        <v>81</v>
      </c>
      <c r="G1153" s="5" t="s">
        <v>81</v>
      </c>
      <c r="H1153" t="s">
        <v>30</v>
      </c>
      <c r="I1153" s="4">
        <v>3400</v>
      </c>
      <c r="J1153" s="5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34</v>
      </c>
      <c r="C1154" s="1" t="s">
        <v>20</v>
      </c>
      <c r="D1154" s="2">
        <v>44605</v>
      </c>
      <c r="E1154" s="5" t="s">
        <v>76</v>
      </c>
      <c r="F1154" s="5" t="s">
        <v>81</v>
      </c>
      <c r="G1154" s="5" t="s">
        <v>81</v>
      </c>
      <c r="H1154" t="s">
        <v>32</v>
      </c>
      <c r="I1154" s="4">
        <v>3200</v>
      </c>
      <c r="J1154" s="5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27</v>
      </c>
      <c r="C1155" s="1" t="s">
        <v>20</v>
      </c>
      <c r="D1155" s="2">
        <v>44612</v>
      </c>
      <c r="E1155" s="5" t="s">
        <v>76</v>
      </c>
      <c r="F1155" s="5" t="s">
        <v>81</v>
      </c>
      <c r="G1155" s="5" t="s">
        <v>81</v>
      </c>
      <c r="H1155" t="s">
        <v>19</v>
      </c>
      <c r="I1155" s="4">
        <v>500</v>
      </c>
      <c r="J1155" s="5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34</v>
      </c>
      <c r="C1156" s="1" t="s">
        <v>20</v>
      </c>
      <c r="D1156" s="2">
        <v>44612</v>
      </c>
      <c r="E1156" s="5" t="s">
        <v>76</v>
      </c>
      <c r="F1156" s="5" t="s">
        <v>81</v>
      </c>
      <c r="G1156" s="5" t="s">
        <v>81</v>
      </c>
      <c r="H1156" t="s">
        <v>35</v>
      </c>
      <c r="I1156" s="4">
        <v>4500</v>
      </c>
      <c r="J1156" s="5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27</v>
      </c>
      <c r="C1157" s="1" t="s">
        <v>20</v>
      </c>
      <c r="D1157" s="2">
        <v>44612</v>
      </c>
      <c r="E1157" s="5" t="s">
        <v>76</v>
      </c>
      <c r="F1157" s="5" t="s">
        <v>81</v>
      </c>
      <c r="G1157" s="5" t="s">
        <v>81</v>
      </c>
      <c r="H1157" t="s">
        <v>31</v>
      </c>
      <c r="I1157" s="4">
        <v>5300</v>
      </c>
      <c r="J1157" s="5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13</v>
      </c>
      <c r="C1158" s="1" t="s">
        <v>20</v>
      </c>
      <c r="D1158" s="2">
        <v>44619</v>
      </c>
      <c r="E1158" s="5" t="s">
        <v>76</v>
      </c>
      <c r="F1158" s="5" t="s">
        <v>81</v>
      </c>
      <c r="G1158" s="5" t="s">
        <v>81</v>
      </c>
      <c r="H1158" t="s">
        <v>19</v>
      </c>
      <c r="I1158" s="4">
        <v>500</v>
      </c>
      <c r="J1158" s="5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24</v>
      </c>
      <c r="C1159" s="1" t="s">
        <v>20</v>
      </c>
      <c r="D1159" s="2">
        <v>44619</v>
      </c>
      <c r="E1159" s="5" t="s">
        <v>76</v>
      </c>
      <c r="F1159" s="5" t="s">
        <v>81</v>
      </c>
      <c r="G1159" s="5" t="s">
        <v>81</v>
      </c>
      <c r="H1159" t="s">
        <v>26</v>
      </c>
      <c r="I1159" s="4">
        <v>1700</v>
      </c>
      <c r="J1159" s="5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13</v>
      </c>
      <c r="C1160" s="1" t="s">
        <v>20</v>
      </c>
      <c r="D1160" s="2">
        <v>44619</v>
      </c>
      <c r="E1160" s="5" t="s">
        <v>76</v>
      </c>
      <c r="F1160" s="5" t="s">
        <v>81</v>
      </c>
      <c r="G1160" s="5" t="s">
        <v>81</v>
      </c>
      <c r="H1160" t="s">
        <v>28</v>
      </c>
      <c r="I1160" s="4">
        <v>1500</v>
      </c>
      <c r="J1160" s="5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13</v>
      </c>
      <c r="C1161" s="1" t="s">
        <v>20</v>
      </c>
      <c r="D1161" s="2">
        <v>44626</v>
      </c>
      <c r="E1161" s="5" t="s">
        <v>76</v>
      </c>
      <c r="F1161" s="5" t="s">
        <v>81</v>
      </c>
      <c r="G1161" s="5" t="s">
        <v>81</v>
      </c>
      <c r="H1161" t="s">
        <v>26</v>
      </c>
      <c r="I1161" s="4">
        <v>1700</v>
      </c>
      <c r="J1161" s="5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27</v>
      </c>
      <c r="C1162" s="1" t="s">
        <v>14</v>
      </c>
      <c r="D1162" s="2">
        <v>44626</v>
      </c>
      <c r="E1162" s="5" t="s">
        <v>76</v>
      </c>
      <c r="F1162" s="5" t="s">
        <v>79</v>
      </c>
      <c r="G1162" s="5" t="s">
        <v>80</v>
      </c>
      <c r="H1162" t="s">
        <v>26</v>
      </c>
      <c r="I1162" s="4">
        <v>1700</v>
      </c>
      <c r="J1162" s="5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27</v>
      </c>
      <c r="C1163" s="1" t="s">
        <v>20</v>
      </c>
      <c r="D1163" s="2">
        <v>44626</v>
      </c>
      <c r="E1163" s="5" t="s">
        <v>76</v>
      </c>
      <c r="F1163" s="5" t="s">
        <v>81</v>
      </c>
      <c r="G1163" s="5" t="s">
        <v>81</v>
      </c>
      <c r="H1163" t="s">
        <v>31</v>
      </c>
      <c r="I1163" s="4">
        <v>5300</v>
      </c>
      <c r="J1163" s="5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24</v>
      </c>
      <c r="C1164" s="1" t="s">
        <v>14</v>
      </c>
      <c r="D1164" s="2">
        <v>44633</v>
      </c>
      <c r="E1164" s="5" t="s">
        <v>76</v>
      </c>
      <c r="F1164" s="5" t="s">
        <v>81</v>
      </c>
      <c r="G1164" s="5" t="s">
        <v>81</v>
      </c>
      <c r="H1164" t="s">
        <v>25</v>
      </c>
      <c r="I1164" s="4">
        <v>300</v>
      </c>
      <c r="J1164" s="5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34</v>
      </c>
      <c r="C1165" s="1" t="s">
        <v>20</v>
      </c>
      <c r="D1165" s="2">
        <v>44633</v>
      </c>
      <c r="E1165" s="5" t="s">
        <v>76</v>
      </c>
      <c r="F1165" s="5" t="s">
        <v>81</v>
      </c>
      <c r="G1165" s="5" t="s">
        <v>81</v>
      </c>
      <c r="H1165" t="s">
        <v>28</v>
      </c>
      <c r="I1165" s="4">
        <v>1500</v>
      </c>
      <c r="J1165" s="5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27</v>
      </c>
      <c r="C1166" s="1" t="s">
        <v>20</v>
      </c>
      <c r="D1166" s="2">
        <v>44633</v>
      </c>
      <c r="E1166" s="5" t="s">
        <v>76</v>
      </c>
      <c r="F1166" s="5" t="s">
        <v>81</v>
      </c>
      <c r="G1166" s="5" t="s">
        <v>81</v>
      </c>
      <c r="H1166" t="s">
        <v>29</v>
      </c>
      <c r="I1166" s="4">
        <v>5340</v>
      </c>
      <c r="J1166" s="5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13</v>
      </c>
      <c r="C1167" s="1" t="s">
        <v>14</v>
      </c>
      <c r="D1167" s="2">
        <v>44640</v>
      </c>
      <c r="E1167" s="5" t="s">
        <v>76</v>
      </c>
      <c r="F1167" s="5" t="s">
        <v>81</v>
      </c>
      <c r="G1167" s="5" t="s">
        <v>81</v>
      </c>
      <c r="H1167" t="s">
        <v>21</v>
      </c>
      <c r="I1167" s="4">
        <v>1200</v>
      </c>
      <c r="J1167" s="5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27</v>
      </c>
      <c r="C1168" s="1" t="s">
        <v>20</v>
      </c>
      <c r="D1168" s="2">
        <v>44640</v>
      </c>
      <c r="E1168" s="5" t="s">
        <v>76</v>
      </c>
      <c r="F1168" s="5" t="s">
        <v>81</v>
      </c>
      <c r="G1168" s="5" t="s">
        <v>81</v>
      </c>
      <c r="H1168" t="s">
        <v>23</v>
      </c>
      <c r="I1168" s="4">
        <v>5130</v>
      </c>
      <c r="J1168" s="5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13</v>
      </c>
      <c r="C1169" s="1" t="s">
        <v>14</v>
      </c>
      <c r="D1169" s="2">
        <v>44640</v>
      </c>
      <c r="E1169" s="5" t="s">
        <v>76</v>
      </c>
      <c r="F1169" s="5" t="s">
        <v>81</v>
      </c>
      <c r="G1169" s="5" t="s">
        <v>81</v>
      </c>
      <c r="H1169" t="s">
        <v>18</v>
      </c>
      <c r="I1169" s="4">
        <v>8902</v>
      </c>
      <c r="J1169" s="5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24</v>
      </c>
      <c r="C1170" s="1" t="s">
        <v>14</v>
      </c>
      <c r="D1170" s="2">
        <v>44647</v>
      </c>
      <c r="E1170" s="5" t="s">
        <v>76</v>
      </c>
      <c r="F1170" s="5" t="s">
        <v>81</v>
      </c>
      <c r="G1170" s="5" t="s">
        <v>81</v>
      </c>
      <c r="H1170" t="s">
        <v>19</v>
      </c>
      <c r="I1170" s="4">
        <v>500</v>
      </c>
      <c r="J1170" s="5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24</v>
      </c>
      <c r="C1171" s="1" t="s">
        <v>14</v>
      </c>
      <c r="D1171" s="2">
        <v>44647</v>
      </c>
      <c r="E1171" s="5" t="s">
        <v>76</v>
      </c>
      <c r="F1171" s="5" t="s">
        <v>81</v>
      </c>
      <c r="G1171" s="5" t="s">
        <v>81</v>
      </c>
      <c r="H1171" t="s">
        <v>31</v>
      </c>
      <c r="I1171" s="4">
        <v>5300</v>
      </c>
      <c r="J1171" s="5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24</v>
      </c>
      <c r="C1172" s="1" t="s">
        <v>14</v>
      </c>
      <c r="D1172" s="2">
        <v>44647</v>
      </c>
      <c r="E1172" s="5" t="s">
        <v>76</v>
      </c>
      <c r="F1172" s="5" t="s">
        <v>81</v>
      </c>
      <c r="G1172" s="5" t="s">
        <v>81</v>
      </c>
      <c r="H1172" t="s">
        <v>31</v>
      </c>
      <c r="I1172" s="4">
        <v>5300</v>
      </c>
      <c r="J1172" s="5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22</v>
      </c>
      <c r="C1173" s="1" t="s">
        <v>14</v>
      </c>
      <c r="D1173" s="2">
        <v>44654</v>
      </c>
      <c r="E1173" s="5" t="s">
        <v>76</v>
      </c>
      <c r="F1173" s="5" t="s">
        <v>81</v>
      </c>
      <c r="G1173" s="5" t="s">
        <v>81</v>
      </c>
      <c r="H1173" t="s">
        <v>19</v>
      </c>
      <c r="I1173" s="4">
        <v>500</v>
      </c>
      <c r="J1173" s="5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34</v>
      </c>
      <c r="C1174" s="1" t="s">
        <v>20</v>
      </c>
      <c r="D1174" s="2">
        <v>44654</v>
      </c>
      <c r="E1174" s="5" t="s">
        <v>76</v>
      </c>
      <c r="F1174" s="5" t="s">
        <v>81</v>
      </c>
      <c r="G1174" s="5" t="s">
        <v>81</v>
      </c>
      <c r="H1174" t="s">
        <v>21</v>
      </c>
      <c r="I1174" s="4">
        <v>1200</v>
      </c>
      <c r="J1174" s="5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13</v>
      </c>
      <c r="C1175" s="1" t="s">
        <v>20</v>
      </c>
      <c r="D1175" s="2">
        <v>44654</v>
      </c>
      <c r="E1175" s="5" t="s">
        <v>76</v>
      </c>
      <c r="F1175" s="5" t="s">
        <v>81</v>
      </c>
      <c r="G1175" s="5" t="s">
        <v>81</v>
      </c>
      <c r="H1175" t="s">
        <v>32</v>
      </c>
      <c r="I1175" s="4">
        <v>3200</v>
      </c>
      <c r="J1175" s="5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13</v>
      </c>
      <c r="C1176" s="1" t="s">
        <v>20</v>
      </c>
      <c r="D1176" s="2">
        <v>44661</v>
      </c>
      <c r="E1176" s="5" t="s">
        <v>76</v>
      </c>
      <c r="F1176" s="5" t="s">
        <v>81</v>
      </c>
      <c r="G1176" s="5" t="s">
        <v>81</v>
      </c>
      <c r="H1176" t="s">
        <v>21</v>
      </c>
      <c r="I1176" s="4">
        <v>1200</v>
      </c>
      <c r="J1176" s="5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22</v>
      </c>
      <c r="C1177" s="1" t="s">
        <v>20</v>
      </c>
      <c r="D1177" s="2">
        <v>44661</v>
      </c>
      <c r="E1177" s="5" t="s">
        <v>76</v>
      </c>
      <c r="F1177" s="5" t="s">
        <v>81</v>
      </c>
      <c r="G1177" s="5" t="s">
        <v>81</v>
      </c>
      <c r="H1177" t="s">
        <v>30</v>
      </c>
      <c r="I1177" s="4">
        <v>3400</v>
      </c>
      <c r="J1177" s="5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22</v>
      </c>
      <c r="C1178" s="1" t="s">
        <v>20</v>
      </c>
      <c r="D1178" s="2">
        <v>44661</v>
      </c>
      <c r="E1178" s="5" t="s">
        <v>76</v>
      </c>
      <c r="F1178" s="5" t="s">
        <v>81</v>
      </c>
      <c r="G1178" s="5" t="s">
        <v>81</v>
      </c>
      <c r="H1178" t="s">
        <v>31</v>
      </c>
      <c r="I1178" s="4">
        <v>5300</v>
      </c>
      <c r="J1178" s="5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24</v>
      </c>
      <c r="C1179" s="1" t="s">
        <v>14</v>
      </c>
      <c r="D1179" s="2">
        <v>44668</v>
      </c>
      <c r="E1179" s="5" t="s">
        <v>76</v>
      </c>
      <c r="F1179" s="5" t="s">
        <v>81</v>
      </c>
      <c r="G1179" s="5" t="s">
        <v>81</v>
      </c>
      <c r="H1179" t="s">
        <v>26</v>
      </c>
      <c r="I1179" s="4">
        <v>1700</v>
      </c>
      <c r="J1179" s="5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27</v>
      </c>
      <c r="C1180" s="1" t="s">
        <v>20</v>
      </c>
      <c r="D1180" s="2">
        <v>44668</v>
      </c>
      <c r="E1180" s="5" t="s">
        <v>76</v>
      </c>
      <c r="F1180" s="5" t="s">
        <v>81</v>
      </c>
      <c r="G1180" s="5" t="s">
        <v>81</v>
      </c>
      <c r="H1180" t="s">
        <v>30</v>
      </c>
      <c r="I1180" s="4">
        <v>3400</v>
      </c>
      <c r="J1180" s="5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13</v>
      </c>
      <c r="C1181" s="1" t="s">
        <v>20</v>
      </c>
      <c r="D1181" s="2">
        <v>44668</v>
      </c>
      <c r="E1181" s="5" t="s">
        <v>76</v>
      </c>
      <c r="F1181" s="5" t="s">
        <v>79</v>
      </c>
      <c r="G1181" s="5" t="s">
        <v>80</v>
      </c>
      <c r="H1181" t="s">
        <v>18</v>
      </c>
      <c r="I1181" s="4">
        <v>8902</v>
      </c>
      <c r="J1181" s="5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13</v>
      </c>
      <c r="C1182" s="1" t="s">
        <v>20</v>
      </c>
      <c r="D1182" s="2">
        <v>44675</v>
      </c>
      <c r="E1182" s="5" t="s">
        <v>76</v>
      </c>
      <c r="F1182" s="5" t="s">
        <v>81</v>
      </c>
      <c r="G1182" s="5" t="s">
        <v>81</v>
      </c>
      <c r="H1182" t="s">
        <v>26</v>
      </c>
      <c r="I1182" s="4">
        <v>1700</v>
      </c>
      <c r="J1182" s="5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13</v>
      </c>
      <c r="C1183" s="1" t="s">
        <v>14</v>
      </c>
      <c r="D1183" s="2">
        <v>44675</v>
      </c>
      <c r="E1183" s="5" t="s">
        <v>76</v>
      </c>
      <c r="F1183" s="5" t="s">
        <v>81</v>
      </c>
      <c r="G1183" s="5" t="s">
        <v>81</v>
      </c>
      <c r="H1183" t="s">
        <v>23</v>
      </c>
      <c r="I1183" s="4">
        <v>5130</v>
      </c>
      <c r="J1183" s="5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27</v>
      </c>
      <c r="C1184" s="1" t="s">
        <v>14</v>
      </c>
      <c r="D1184" s="2">
        <v>44675</v>
      </c>
      <c r="E1184" s="5" t="s">
        <v>76</v>
      </c>
      <c r="F1184" s="5" t="s">
        <v>81</v>
      </c>
      <c r="G1184" s="5" t="s">
        <v>81</v>
      </c>
      <c r="H1184" t="s">
        <v>23</v>
      </c>
      <c r="I1184" s="4">
        <v>5130</v>
      </c>
      <c r="J1184" s="5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22</v>
      </c>
      <c r="C1185" s="1" t="s">
        <v>14</v>
      </c>
      <c r="D1185" s="2">
        <v>44682</v>
      </c>
      <c r="E1185" s="5" t="s">
        <v>76</v>
      </c>
      <c r="F1185" s="5" t="s">
        <v>81</v>
      </c>
      <c r="G1185" s="5" t="s">
        <v>81</v>
      </c>
      <c r="H1185" t="s">
        <v>26</v>
      </c>
      <c r="I1185" s="4">
        <v>1700</v>
      </c>
      <c r="J1185" s="5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13</v>
      </c>
      <c r="C1186" s="1" t="s">
        <v>14</v>
      </c>
      <c r="D1186" s="2">
        <v>44682</v>
      </c>
      <c r="E1186" s="5" t="s">
        <v>76</v>
      </c>
      <c r="F1186" s="5" t="s">
        <v>81</v>
      </c>
      <c r="G1186" s="5" t="s">
        <v>81</v>
      </c>
      <c r="H1186" t="s">
        <v>35</v>
      </c>
      <c r="I1186" s="4">
        <v>4500</v>
      </c>
      <c r="J1186" s="5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13</v>
      </c>
      <c r="C1187" s="1" t="s">
        <v>14</v>
      </c>
      <c r="D1187" s="2">
        <v>44682</v>
      </c>
      <c r="E1187" s="5" t="s">
        <v>76</v>
      </c>
      <c r="F1187" s="5" t="s">
        <v>81</v>
      </c>
      <c r="G1187" s="5" t="s">
        <v>81</v>
      </c>
      <c r="H1187" t="s">
        <v>31</v>
      </c>
      <c r="I1187" s="4">
        <v>5300</v>
      </c>
      <c r="J1187" s="5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13</v>
      </c>
      <c r="C1188" s="1" t="s">
        <v>14</v>
      </c>
      <c r="D1188" s="2">
        <v>44689</v>
      </c>
      <c r="E1188" s="5" t="s">
        <v>76</v>
      </c>
      <c r="F1188" s="5" t="s">
        <v>81</v>
      </c>
      <c r="G1188" s="5" t="s">
        <v>81</v>
      </c>
      <c r="H1188" t="s">
        <v>25</v>
      </c>
      <c r="I1188" s="4">
        <v>300</v>
      </c>
      <c r="J1188" s="5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24</v>
      </c>
      <c r="C1189" s="1" t="s">
        <v>14</v>
      </c>
      <c r="D1189" s="2">
        <v>44689</v>
      </c>
      <c r="E1189" s="5" t="s">
        <v>76</v>
      </c>
      <c r="F1189" s="5" t="s">
        <v>81</v>
      </c>
      <c r="G1189" s="5" t="s">
        <v>81</v>
      </c>
      <c r="H1189" t="s">
        <v>35</v>
      </c>
      <c r="I1189" s="4">
        <v>4500</v>
      </c>
      <c r="J1189" s="5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22</v>
      </c>
      <c r="C1190" s="1" t="s">
        <v>20</v>
      </c>
      <c r="D1190" s="2">
        <v>44689</v>
      </c>
      <c r="E1190" s="5" t="s">
        <v>76</v>
      </c>
      <c r="F1190" s="5" t="s">
        <v>81</v>
      </c>
      <c r="G1190" s="5" t="s">
        <v>81</v>
      </c>
      <c r="H1190" t="s">
        <v>30</v>
      </c>
      <c r="I1190" s="4">
        <v>3400</v>
      </c>
      <c r="J1190" s="5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24</v>
      </c>
      <c r="C1191" s="1" t="s">
        <v>14</v>
      </c>
      <c r="D1191" s="2">
        <v>44696</v>
      </c>
      <c r="E1191" s="5" t="s">
        <v>76</v>
      </c>
      <c r="F1191" s="5" t="s">
        <v>81</v>
      </c>
      <c r="G1191" s="5" t="s">
        <v>81</v>
      </c>
      <c r="H1191" t="s">
        <v>25</v>
      </c>
      <c r="I1191" s="4">
        <v>300</v>
      </c>
      <c r="J1191" s="5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27</v>
      </c>
      <c r="C1192" s="1" t="s">
        <v>20</v>
      </c>
      <c r="D1192" s="2">
        <v>44696</v>
      </c>
      <c r="E1192" s="5" t="s">
        <v>76</v>
      </c>
      <c r="F1192" s="5" t="s">
        <v>81</v>
      </c>
      <c r="G1192" s="5" t="s">
        <v>81</v>
      </c>
      <c r="H1192" t="s">
        <v>18</v>
      </c>
      <c r="I1192" s="4">
        <v>8902</v>
      </c>
      <c r="J1192" s="5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13</v>
      </c>
      <c r="C1193" s="1" t="s">
        <v>14</v>
      </c>
      <c r="D1193" s="2">
        <v>44696</v>
      </c>
      <c r="E1193" s="5" t="s">
        <v>76</v>
      </c>
      <c r="F1193" s="5" t="s">
        <v>81</v>
      </c>
      <c r="G1193" s="5" t="s">
        <v>81</v>
      </c>
      <c r="H1193" t="s">
        <v>29</v>
      </c>
      <c r="I1193" s="4">
        <v>5340</v>
      </c>
      <c r="J1193" s="5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24</v>
      </c>
      <c r="C1194" s="1" t="s">
        <v>14</v>
      </c>
      <c r="D1194" s="2">
        <v>44703</v>
      </c>
      <c r="E1194" s="5" t="s">
        <v>76</v>
      </c>
      <c r="F1194" s="5" t="s">
        <v>81</v>
      </c>
      <c r="G1194" s="5" t="s">
        <v>81</v>
      </c>
      <c r="H1194" t="s">
        <v>23</v>
      </c>
      <c r="I1194" s="4">
        <v>5130</v>
      </c>
      <c r="J1194" s="5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13</v>
      </c>
      <c r="C1195" s="1" t="s">
        <v>20</v>
      </c>
      <c r="D1195" s="2">
        <v>44703</v>
      </c>
      <c r="E1195" s="5" t="s">
        <v>76</v>
      </c>
      <c r="F1195" s="5" t="s">
        <v>81</v>
      </c>
      <c r="G1195" s="5" t="s">
        <v>81</v>
      </c>
      <c r="H1195" t="s">
        <v>29</v>
      </c>
      <c r="I1195" s="4">
        <v>5340</v>
      </c>
      <c r="J1195" s="5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22</v>
      </c>
      <c r="C1196" s="1" t="s">
        <v>20</v>
      </c>
      <c r="D1196" s="2">
        <v>44703</v>
      </c>
      <c r="E1196" s="5" t="s">
        <v>76</v>
      </c>
      <c r="F1196" s="5" t="s">
        <v>79</v>
      </c>
      <c r="G1196" s="5" t="s">
        <v>80</v>
      </c>
      <c r="H1196" t="s">
        <v>29</v>
      </c>
      <c r="I1196" s="4">
        <v>5340</v>
      </c>
      <c r="J1196" s="5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13</v>
      </c>
      <c r="C1197" s="1" t="s">
        <v>20</v>
      </c>
      <c r="D1197" s="2">
        <v>44710</v>
      </c>
      <c r="E1197" s="5" t="s">
        <v>76</v>
      </c>
      <c r="F1197" s="5" t="s">
        <v>81</v>
      </c>
      <c r="G1197" s="5" t="s">
        <v>81</v>
      </c>
      <c r="H1197" t="s">
        <v>25</v>
      </c>
      <c r="I1197" s="4">
        <v>300</v>
      </c>
      <c r="J1197" s="5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13</v>
      </c>
      <c r="C1198" s="1" t="s">
        <v>20</v>
      </c>
      <c r="D1198" s="2">
        <v>44710</v>
      </c>
      <c r="E1198" s="5" t="s">
        <v>76</v>
      </c>
      <c r="F1198" s="5" t="s">
        <v>81</v>
      </c>
      <c r="G1198" s="5" t="s">
        <v>81</v>
      </c>
      <c r="H1198" t="s">
        <v>35</v>
      </c>
      <c r="I1198" s="4">
        <v>4500</v>
      </c>
      <c r="J1198" s="5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13</v>
      </c>
      <c r="C1199" s="1" t="s">
        <v>14</v>
      </c>
      <c r="D1199" s="2">
        <v>44710</v>
      </c>
      <c r="E1199" s="5" t="s">
        <v>76</v>
      </c>
      <c r="F1199" s="5" t="s">
        <v>81</v>
      </c>
      <c r="G1199" s="5" t="s">
        <v>81</v>
      </c>
      <c r="H1199" t="s">
        <v>26</v>
      </c>
      <c r="I1199" s="4">
        <v>1700</v>
      </c>
      <c r="J1199" s="5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13</v>
      </c>
      <c r="C1200" s="1" t="s">
        <v>20</v>
      </c>
      <c r="D1200" s="2">
        <v>44717</v>
      </c>
      <c r="E1200" s="5" t="s">
        <v>76</v>
      </c>
      <c r="F1200" s="5" t="s">
        <v>81</v>
      </c>
      <c r="G1200" s="5" t="s">
        <v>81</v>
      </c>
      <c r="H1200" t="s">
        <v>19</v>
      </c>
      <c r="I1200" s="4">
        <v>500</v>
      </c>
      <c r="J1200" s="5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34</v>
      </c>
      <c r="C1201" s="1" t="s">
        <v>20</v>
      </c>
      <c r="D1201" s="2">
        <v>44717</v>
      </c>
      <c r="E1201" s="5" t="s">
        <v>76</v>
      </c>
      <c r="F1201" s="5" t="s">
        <v>81</v>
      </c>
      <c r="G1201" s="5" t="s">
        <v>81</v>
      </c>
      <c r="H1201" t="s">
        <v>35</v>
      </c>
      <c r="I1201" s="4">
        <v>4500</v>
      </c>
      <c r="J1201" s="5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13</v>
      </c>
      <c r="C1202" s="1" t="s">
        <v>20</v>
      </c>
      <c r="D1202" s="2">
        <v>44717</v>
      </c>
      <c r="E1202" s="5" t="s">
        <v>76</v>
      </c>
      <c r="F1202" s="5" t="s">
        <v>81</v>
      </c>
      <c r="G1202" s="5" t="s">
        <v>81</v>
      </c>
      <c r="H1202" t="s">
        <v>29</v>
      </c>
      <c r="I1202" s="4">
        <v>5340</v>
      </c>
      <c r="J1202" s="5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13</v>
      </c>
      <c r="C1203" s="1" t="s">
        <v>14</v>
      </c>
      <c r="D1203" s="2">
        <v>44724</v>
      </c>
      <c r="E1203" s="5" t="s">
        <v>76</v>
      </c>
      <c r="F1203" s="5" t="s">
        <v>81</v>
      </c>
      <c r="G1203" s="5" t="s">
        <v>81</v>
      </c>
      <c r="H1203" t="s">
        <v>26</v>
      </c>
      <c r="I1203" s="4">
        <v>1700</v>
      </c>
      <c r="J1203" s="5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24</v>
      </c>
      <c r="C1204" s="1" t="s">
        <v>20</v>
      </c>
      <c r="D1204" s="2">
        <v>44724</v>
      </c>
      <c r="E1204" s="5" t="s">
        <v>76</v>
      </c>
      <c r="F1204" s="5" t="s">
        <v>81</v>
      </c>
      <c r="G1204" s="5" t="s">
        <v>81</v>
      </c>
      <c r="H1204" t="s">
        <v>32</v>
      </c>
      <c r="I1204" s="4">
        <v>3200</v>
      </c>
      <c r="J1204" s="5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22</v>
      </c>
      <c r="C1205" s="1" t="s">
        <v>20</v>
      </c>
      <c r="D1205" s="2">
        <v>44724</v>
      </c>
      <c r="E1205" s="5" t="s">
        <v>76</v>
      </c>
      <c r="F1205" s="5" t="s">
        <v>81</v>
      </c>
      <c r="G1205" s="5" t="s">
        <v>81</v>
      </c>
      <c r="H1205" t="s">
        <v>29</v>
      </c>
      <c r="I1205" s="4">
        <v>5340</v>
      </c>
      <c r="J1205" s="5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27</v>
      </c>
      <c r="C1206" s="1" t="s">
        <v>20</v>
      </c>
      <c r="D1206" s="2">
        <v>44731</v>
      </c>
      <c r="E1206" s="5" t="s">
        <v>76</v>
      </c>
      <c r="F1206" s="5" t="s">
        <v>81</v>
      </c>
      <c r="G1206" s="5" t="s">
        <v>81</v>
      </c>
      <c r="H1206" t="s">
        <v>21</v>
      </c>
      <c r="I1206" s="4">
        <v>1200</v>
      </c>
      <c r="J1206" s="5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22</v>
      </c>
      <c r="C1207" s="1" t="s">
        <v>20</v>
      </c>
      <c r="D1207" s="2">
        <v>44731</v>
      </c>
      <c r="E1207" s="5" t="s">
        <v>76</v>
      </c>
      <c r="F1207" s="5" t="s">
        <v>81</v>
      </c>
      <c r="G1207" s="5" t="s">
        <v>81</v>
      </c>
      <c r="H1207" t="s">
        <v>30</v>
      </c>
      <c r="I1207" s="4">
        <v>3400</v>
      </c>
      <c r="J1207" s="5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22</v>
      </c>
      <c r="C1208" s="1" t="s">
        <v>20</v>
      </c>
      <c r="D1208" s="2">
        <v>44731</v>
      </c>
      <c r="E1208" s="5" t="s">
        <v>76</v>
      </c>
      <c r="F1208" s="5" t="s">
        <v>81</v>
      </c>
      <c r="G1208" s="5" t="s">
        <v>81</v>
      </c>
      <c r="H1208" t="s">
        <v>35</v>
      </c>
      <c r="I1208" s="4">
        <v>4500</v>
      </c>
      <c r="J1208" s="5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24</v>
      </c>
      <c r="C1209" s="1" t="s">
        <v>14</v>
      </c>
      <c r="D1209" s="2">
        <v>44738</v>
      </c>
      <c r="E1209" s="5" t="s">
        <v>76</v>
      </c>
      <c r="F1209" s="5" t="s">
        <v>81</v>
      </c>
      <c r="G1209" s="5" t="s">
        <v>81</v>
      </c>
      <c r="H1209" t="s">
        <v>35</v>
      </c>
      <c r="I1209" s="4">
        <v>4500</v>
      </c>
      <c r="J1209" s="5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13</v>
      </c>
      <c r="C1210" s="1" t="s">
        <v>20</v>
      </c>
      <c r="D1210" s="2">
        <v>44738</v>
      </c>
      <c r="E1210" s="5" t="s">
        <v>76</v>
      </c>
      <c r="F1210" s="5" t="s">
        <v>81</v>
      </c>
      <c r="G1210" s="5" t="s">
        <v>81</v>
      </c>
      <c r="H1210" t="s">
        <v>31</v>
      </c>
      <c r="I1210" s="4">
        <v>5300</v>
      </c>
      <c r="J1210" s="5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22</v>
      </c>
      <c r="C1211" s="1" t="s">
        <v>20</v>
      </c>
      <c r="D1211" s="2">
        <v>44738</v>
      </c>
      <c r="E1211" s="5" t="s">
        <v>76</v>
      </c>
      <c r="F1211" s="5" t="s">
        <v>81</v>
      </c>
      <c r="G1211" s="5" t="s">
        <v>81</v>
      </c>
      <c r="H1211" t="s">
        <v>31</v>
      </c>
      <c r="I1211" s="4">
        <v>5300</v>
      </c>
      <c r="J1211" s="5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22</v>
      </c>
      <c r="C1212" s="1" t="s">
        <v>20</v>
      </c>
      <c r="D1212" s="2">
        <v>44745</v>
      </c>
      <c r="E1212" s="5" t="s">
        <v>76</v>
      </c>
      <c r="F1212" s="5" t="s">
        <v>81</v>
      </c>
      <c r="G1212" s="5" t="s">
        <v>81</v>
      </c>
      <c r="H1212" t="s">
        <v>31</v>
      </c>
      <c r="I1212" s="4">
        <v>5300</v>
      </c>
      <c r="J1212" s="5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24</v>
      </c>
      <c r="C1213" s="1" t="s">
        <v>14</v>
      </c>
      <c r="D1213" s="2">
        <v>44745</v>
      </c>
      <c r="E1213" s="5" t="s">
        <v>76</v>
      </c>
      <c r="F1213" s="5" t="s">
        <v>81</v>
      </c>
      <c r="G1213" s="5" t="s">
        <v>81</v>
      </c>
      <c r="H1213" t="s">
        <v>18</v>
      </c>
      <c r="I1213" s="4">
        <v>8902</v>
      </c>
      <c r="J1213" s="5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27</v>
      </c>
      <c r="C1214" s="1" t="s">
        <v>14</v>
      </c>
      <c r="D1214" s="2">
        <v>44745</v>
      </c>
      <c r="E1214" s="5" t="s">
        <v>76</v>
      </c>
      <c r="F1214" s="5" t="s">
        <v>81</v>
      </c>
      <c r="G1214" s="5" t="s">
        <v>81</v>
      </c>
      <c r="H1214" t="s">
        <v>18</v>
      </c>
      <c r="I1214" s="4">
        <v>8902</v>
      </c>
      <c r="J1214" s="5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27</v>
      </c>
      <c r="C1215" s="1" t="s">
        <v>14</v>
      </c>
      <c r="D1215" s="2">
        <v>44752</v>
      </c>
      <c r="E1215" s="5" t="s">
        <v>76</v>
      </c>
      <c r="F1215" s="5" t="s">
        <v>81</v>
      </c>
      <c r="G1215" s="5" t="s">
        <v>81</v>
      </c>
      <c r="H1215" t="s">
        <v>28</v>
      </c>
      <c r="I1215" s="4">
        <v>1500</v>
      </c>
      <c r="J1215" s="5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13</v>
      </c>
      <c r="C1216" s="1" t="s">
        <v>20</v>
      </c>
      <c r="D1216" s="2">
        <v>44752</v>
      </c>
      <c r="E1216" s="5" t="s">
        <v>76</v>
      </c>
      <c r="F1216" s="5" t="s">
        <v>81</v>
      </c>
      <c r="G1216" s="5" t="s">
        <v>81</v>
      </c>
      <c r="H1216" t="s">
        <v>31</v>
      </c>
      <c r="I1216" s="4">
        <v>5300</v>
      </c>
      <c r="J1216" s="5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13</v>
      </c>
      <c r="C1217" s="1" t="s">
        <v>20</v>
      </c>
      <c r="D1217" s="2">
        <v>44752</v>
      </c>
      <c r="E1217" s="5" t="s">
        <v>76</v>
      </c>
      <c r="F1217" s="5" t="s">
        <v>79</v>
      </c>
      <c r="G1217" s="5" t="s">
        <v>80</v>
      </c>
      <c r="H1217" t="s">
        <v>18</v>
      </c>
      <c r="I1217" s="4">
        <v>8902</v>
      </c>
      <c r="J1217" s="5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13</v>
      </c>
      <c r="C1218" s="1" t="s">
        <v>14</v>
      </c>
      <c r="D1218" s="2">
        <v>44759</v>
      </c>
      <c r="E1218" s="5" t="s">
        <v>76</v>
      </c>
      <c r="F1218" s="5" t="s">
        <v>81</v>
      </c>
      <c r="G1218" s="5" t="s">
        <v>81</v>
      </c>
      <c r="H1218" t="s">
        <v>28</v>
      </c>
      <c r="I1218" s="4">
        <v>1500</v>
      </c>
      <c r="J1218" s="5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13</v>
      </c>
      <c r="C1219" s="1" t="s">
        <v>14</v>
      </c>
      <c r="D1219" s="2">
        <v>44759</v>
      </c>
      <c r="E1219" s="5" t="s">
        <v>76</v>
      </c>
      <c r="F1219" s="5" t="s">
        <v>81</v>
      </c>
      <c r="G1219" s="5" t="s">
        <v>81</v>
      </c>
      <c r="H1219" t="s">
        <v>33</v>
      </c>
      <c r="I1219" s="4">
        <v>4600</v>
      </c>
      <c r="J1219" s="5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34</v>
      </c>
      <c r="C1220" s="1" t="s">
        <v>20</v>
      </c>
      <c r="D1220" s="2">
        <v>44759</v>
      </c>
      <c r="E1220" s="5" t="s">
        <v>76</v>
      </c>
      <c r="F1220" s="5" t="s">
        <v>81</v>
      </c>
      <c r="G1220" s="5" t="s">
        <v>81</v>
      </c>
      <c r="H1220" t="s">
        <v>32</v>
      </c>
      <c r="I1220" s="4">
        <v>3200</v>
      </c>
      <c r="J1220" s="5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13</v>
      </c>
      <c r="C1221" s="1" t="s">
        <v>20</v>
      </c>
      <c r="D1221" s="2">
        <v>44766</v>
      </c>
      <c r="E1221" s="5" t="s">
        <v>76</v>
      </c>
      <c r="F1221" s="5" t="s">
        <v>81</v>
      </c>
      <c r="G1221" s="5" t="s">
        <v>81</v>
      </c>
      <c r="H1221" t="s">
        <v>21</v>
      </c>
      <c r="I1221" s="4">
        <v>1200</v>
      </c>
      <c r="J1221" s="5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27</v>
      </c>
      <c r="C1222" s="1" t="s">
        <v>14</v>
      </c>
      <c r="D1222" s="2">
        <v>44766</v>
      </c>
      <c r="E1222" s="5" t="s">
        <v>76</v>
      </c>
      <c r="F1222" s="5" t="s">
        <v>81</v>
      </c>
      <c r="G1222" s="5" t="s">
        <v>81</v>
      </c>
      <c r="H1222" t="s">
        <v>28</v>
      </c>
      <c r="I1222" s="4">
        <v>1500</v>
      </c>
      <c r="J1222" s="5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13</v>
      </c>
      <c r="C1223" s="1" t="s">
        <v>20</v>
      </c>
      <c r="D1223" s="2">
        <v>44766</v>
      </c>
      <c r="E1223" s="5" t="s">
        <v>76</v>
      </c>
      <c r="F1223" s="5" t="s">
        <v>81</v>
      </c>
      <c r="G1223" s="5" t="s">
        <v>81</v>
      </c>
      <c r="H1223" t="s">
        <v>35</v>
      </c>
      <c r="I1223" s="4">
        <v>4500</v>
      </c>
      <c r="J1223" s="5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27</v>
      </c>
      <c r="C1224" s="1" t="s">
        <v>20</v>
      </c>
      <c r="D1224" s="2">
        <v>44766</v>
      </c>
      <c r="E1224" s="5" t="s">
        <v>76</v>
      </c>
      <c r="F1224" s="5" t="s">
        <v>81</v>
      </c>
      <c r="G1224" s="5" t="s">
        <v>81</v>
      </c>
      <c r="H1224" t="s">
        <v>32</v>
      </c>
      <c r="I1224" s="4">
        <v>3200</v>
      </c>
      <c r="J1224" s="5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27</v>
      </c>
      <c r="C1225" s="1" t="s">
        <v>20</v>
      </c>
      <c r="D1225" s="2">
        <v>44766</v>
      </c>
      <c r="E1225" s="5" t="s">
        <v>76</v>
      </c>
      <c r="F1225" s="5" t="s">
        <v>81</v>
      </c>
      <c r="G1225" s="5" t="s">
        <v>81</v>
      </c>
      <c r="H1225" t="s">
        <v>18</v>
      </c>
      <c r="I1225" s="4">
        <v>8902</v>
      </c>
      <c r="J1225" s="5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13</v>
      </c>
      <c r="C1226" s="1" t="s">
        <v>20</v>
      </c>
      <c r="D1226" s="2">
        <v>44766</v>
      </c>
      <c r="E1226" s="5" t="s">
        <v>76</v>
      </c>
      <c r="F1226" s="5" t="s">
        <v>81</v>
      </c>
      <c r="G1226" s="5" t="s">
        <v>81</v>
      </c>
      <c r="H1226" t="s">
        <v>23</v>
      </c>
      <c r="I1226" s="4">
        <v>5130</v>
      </c>
      <c r="J1226" s="5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27</v>
      </c>
      <c r="C1227" s="1" t="s">
        <v>20</v>
      </c>
      <c r="D1227" s="2">
        <v>44773</v>
      </c>
      <c r="E1227" s="5" t="s">
        <v>76</v>
      </c>
      <c r="F1227" s="5" t="s">
        <v>81</v>
      </c>
      <c r="G1227" s="5" t="s">
        <v>81</v>
      </c>
      <c r="H1227" t="s">
        <v>18</v>
      </c>
      <c r="I1227" s="4">
        <v>8902</v>
      </c>
      <c r="J1227" s="5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34</v>
      </c>
      <c r="C1228" s="1" t="s">
        <v>20</v>
      </c>
      <c r="D1228" s="2">
        <v>44773</v>
      </c>
      <c r="E1228" s="5" t="s">
        <v>76</v>
      </c>
      <c r="F1228" s="5" t="s">
        <v>81</v>
      </c>
      <c r="G1228" s="5" t="s">
        <v>81</v>
      </c>
      <c r="H1228" t="s">
        <v>32</v>
      </c>
      <c r="I1228" s="4">
        <v>3200</v>
      </c>
      <c r="J1228" s="5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27</v>
      </c>
      <c r="C1229" s="1" t="s">
        <v>20</v>
      </c>
      <c r="D1229" s="2">
        <v>44773</v>
      </c>
      <c r="E1229" s="5" t="s">
        <v>76</v>
      </c>
      <c r="F1229" s="5" t="s">
        <v>81</v>
      </c>
      <c r="G1229" s="5" t="s">
        <v>81</v>
      </c>
      <c r="H1229" t="s">
        <v>35</v>
      </c>
      <c r="I1229" s="4">
        <v>4500</v>
      </c>
      <c r="J1229" s="5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13</v>
      </c>
      <c r="C1230" s="1" t="s">
        <v>20</v>
      </c>
      <c r="D1230" s="2">
        <v>44780</v>
      </c>
      <c r="E1230" s="5" t="s">
        <v>76</v>
      </c>
      <c r="F1230" s="5" t="s">
        <v>81</v>
      </c>
      <c r="G1230" s="5" t="s">
        <v>81</v>
      </c>
      <c r="H1230" t="s">
        <v>35</v>
      </c>
      <c r="I1230" s="4">
        <v>4500</v>
      </c>
      <c r="J1230" s="5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13</v>
      </c>
      <c r="C1231" s="1" t="s">
        <v>20</v>
      </c>
      <c r="D1231" s="2">
        <v>44780</v>
      </c>
      <c r="E1231" s="5" t="s">
        <v>76</v>
      </c>
      <c r="F1231" s="5" t="s">
        <v>81</v>
      </c>
      <c r="G1231" s="5" t="s">
        <v>81</v>
      </c>
      <c r="H1231" t="s">
        <v>31</v>
      </c>
      <c r="I1231" s="4">
        <v>5300</v>
      </c>
      <c r="J1231" s="5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24</v>
      </c>
      <c r="C1232" s="1" t="s">
        <v>14</v>
      </c>
      <c r="D1232" s="2">
        <v>44780</v>
      </c>
      <c r="E1232" s="5" t="s">
        <v>76</v>
      </c>
      <c r="F1232" s="5" t="s">
        <v>81</v>
      </c>
      <c r="G1232" s="5" t="s">
        <v>81</v>
      </c>
      <c r="H1232" t="s">
        <v>32</v>
      </c>
      <c r="I1232" s="4">
        <v>3200</v>
      </c>
      <c r="J1232" s="5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13</v>
      </c>
      <c r="C1233" s="1" t="s">
        <v>14</v>
      </c>
      <c r="D1233" s="2">
        <v>44787</v>
      </c>
      <c r="E1233" s="5" t="s">
        <v>76</v>
      </c>
      <c r="F1233" s="5" t="s">
        <v>81</v>
      </c>
      <c r="G1233" s="5" t="s">
        <v>81</v>
      </c>
      <c r="H1233" t="s">
        <v>21</v>
      </c>
      <c r="I1233" s="4">
        <v>1200</v>
      </c>
      <c r="J1233" s="5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27</v>
      </c>
      <c r="C1234" s="1" t="s">
        <v>20</v>
      </c>
      <c r="D1234" s="2">
        <v>44787</v>
      </c>
      <c r="E1234" s="5" t="s">
        <v>76</v>
      </c>
      <c r="F1234" s="5" t="s">
        <v>81</v>
      </c>
      <c r="G1234" s="5" t="s">
        <v>81</v>
      </c>
      <c r="H1234" t="s">
        <v>19</v>
      </c>
      <c r="I1234" s="4">
        <v>500</v>
      </c>
      <c r="J1234" s="5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13</v>
      </c>
      <c r="C1235" s="1" t="s">
        <v>20</v>
      </c>
      <c r="D1235" s="2">
        <v>44787</v>
      </c>
      <c r="E1235" s="5" t="s">
        <v>76</v>
      </c>
      <c r="F1235" s="5" t="s">
        <v>79</v>
      </c>
      <c r="G1235" s="5" t="s">
        <v>80</v>
      </c>
      <c r="H1235" t="s">
        <v>35</v>
      </c>
      <c r="I1235" s="4">
        <v>4500</v>
      </c>
      <c r="J1235" s="5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13</v>
      </c>
      <c r="C1236" s="1" t="s">
        <v>20</v>
      </c>
      <c r="D1236" s="2">
        <v>44794</v>
      </c>
      <c r="E1236" s="5" t="s">
        <v>76</v>
      </c>
      <c r="F1236" s="5" t="s">
        <v>81</v>
      </c>
      <c r="G1236" s="5" t="s">
        <v>81</v>
      </c>
      <c r="H1236" t="s">
        <v>32</v>
      </c>
      <c r="I1236" s="4">
        <v>3200</v>
      </c>
      <c r="J1236" s="5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13</v>
      </c>
      <c r="C1237" s="1" t="s">
        <v>20</v>
      </c>
      <c r="D1237" s="2">
        <v>44794</v>
      </c>
      <c r="E1237" s="5" t="s">
        <v>76</v>
      </c>
      <c r="F1237" s="5" t="s">
        <v>81</v>
      </c>
      <c r="G1237" s="5" t="s">
        <v>81</v>
      </c>
      <c r="H1237" t="s">
        <v>28</v>
      </c>
      <c r="I1237" s="4">
        <v>1500</v>
      </c>
      <c r="J1237" s="5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27</v>
      </c>
      <c r="C1238" s="1" t="s">
        <v>14</v>
      </c>
      <c r="D1238" s="2">
        <v>44794</v>
      </c>
      <c r="E1238" s="5" t="s">
        <v>76</v>
      </c>
      <c r="F1238" s="5" t="s">
        <v>81</v>
      </c>
      <c r="G1238" s="5" t="s">
        <v>81</v>
      </c>
      <c r="H1238" t="s">
        <v>18</v>
      </c>
      <c r="I1238" s="4">
        <v>8902</v>
      </c>
      <c r="J1238" s="5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13</v>
      </c>
      <c r="C1239" s="1" t="s">
        <v>20</v>
      </c>
      <c r="D1239" s="2">
        <v>44801</v>
      </c>
      <c r="E1239" s="5" t="s">
        <v>76</v>
      </c>
      <c r="F1239" s="5" t="s">
        <v>81</v>
      </c>
      <c r="G1239" s="5" t="s">
        <v>81</v>
      </c>
      <c r="H1239" t="s">
        <v>28</v>
      </c>
      <c r="I1239" s="4">
        <v>1500</v>
      </c>
      <c r="J1239" s="5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13</v>
      </c>
      <c r="C1240" s="1" t="s">
        <v>20</v>
      </c>
      <c r="D1240" s="2">
        <v>44801</v>
      </c>
      <c r="E1240" s="5" t="s">
        <v>76</v>
      </c>
      <c r="F1240" s="5" t="s">
        <v>81</v>
      </c>
      <c r="G1240" s="5" t="s">
        <v>81</v>
      </c>
      <c r="H1240" t="s">
        <v>31</v>
      </c>
      <c r="I1240" s="4">
        <v>5300</v>
      </c>
      <c r="J1240" s="5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13</v>
      </c>
      <c r="C1241" s="1" t="s">
        <v>20</v>
      </c>
      <c r="D1241" s="2">
        <v>44801</v>
      </c>
      <c r="E1241" s="5" t="s">
        <v>76</v>
      </c>
      <c r="F1241" s="5" t="s">
        <v>81</v>
      </c>
      <c r="G1241" s="5" t="s">
        <v>81</v>
      </c>
      <c r="H1241" t="s">
        <v>29</v>
      </c>
      <c r="I1241" s="4">
        <v>5340</v>
      </c>
      <c r="J1241" s="5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13</v>
      </c>
      <c r="C1242" s="1" t="s">
        <v>20</v>
      </c>
      <c r="D1242" s="2">
        <v>44808</v>
      </c>
      <c r="E1242" s="5" t="s">
        <v>76</v>
      </c>
      <c r="F1242" s="5" t="s">
        <v>81</v>
      </c>
      <c r="G1242" s="5" t="s">
        <v>81</v>
      </c>
      <c r="H1242" t="s">
        <v>31</v>
      </c>
      <c r="I1242" s="4">
        <v>5300</v>
      </c>
      <c r="J1242" s="5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24</v>
      </c>
      <c r="C1243" s="1" t="s">
        <v>20</v>
      </c>
      <c r="D1243" s="2">
        <v>44808</v>
      </c>
      <c r="E1243" s="5" t="s">
        <v>76</v>
      </c>
      <c r="F1243" s="5" t="s">
        <v>81</v>
      </c>
      <c r="G1243" s="5" t="s">
        <v>81</v>
      </c>
      <c r="H1243" t="s">
        <v>35</v>
      </c>
      <c r="I1243" s="4">
        <v>4500</v>
      </c>
      <c r="J1243" s="5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13</v>
      </c>
      <c r="C1244" s="1" t="s">
        <v>14</v>
      </c>
      <c r="D1244" s="2">
        <v>44808</v>
      </c>
      <c r="E1244" s="5" t="s">
        <v>76</v>
      </c>
      <c r="F1244" s="5" t="s">
        <v>81</v>
      </c>
      <c r="G1244" s="5" t="s">
        <v>81</v>
      </c>
      <c r="H1244" t="s">
        <v>18</v>
      </c>
      <c r="I1244" s="4">
        <v>8902</v>
      </c>
      <c r="J1244" s="5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24</v>
      </c>
      <c r="C1245" s="1" t="s">
        <v>20</v>
      </c>
      <c r="D1245" s="2">
        <v>44815</v>
      </c>
      <c r="E1245" s="5" t="s">
        <v>76</v>
      </c>
      <c r="F1245" s="5" t="s">
        <v>81</v>
      </c>
      <c r="G1245" s="5" t="s">
        <v>81</v>
      </c>
      <c r="H1245" t="s">
        <v>32</v>
      </c>
      <c r="I1245" s="4">
        <v>3200</v>
      </c>
      <c r="J1245" s="5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13</v>
      </c>
      <c r="C1246" s="1" t="s">
        <v>20</v>
      </c>
      <c r="D1246" s="2">
        <v>44815</v>
      </c>
      <c r="E1246" s="5" t="s">
        <v>76</v>
      </c>
      <c r="F1246" s="5" t="s">
        <v>81</v>
      </c>
      <c r="G1246" s="5" t="s">
        <v>81</v>
      </c>
      <c r="H1246" t="s">
        <v>29</v>
      </c>
      <c r="I1246" s="4">
        <v>5340</v>
      </c>
      <c r="J1246" s="5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27</v>
      </c>
      <c r="C1247" s="1" t="s">
        <v>20</v>
      </c>
      <c r="D1247" s="2">
        <v>44815</v>
      </c>
      <c r="E1247" s="5" t="s">
        <v>76</v>
      </c>
      <c r="F1247" s="5" t="s">
        <v>81</v>
      </c>
      <c r="G1247" s="5" t="s">
        <v>81</v>
      </c>
      <c r="H1247" t="s">
        <v>18</v>
      </c>
      <c r="I1247" s="4">
        <v>8902</v>
      </c>
      <c r="J1247" s="5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13</v>
      </c>
      <c r="C1248" s="1" t="s">
        <v>20</v>
      </c>
      <c r="D1248" s="2">
        <v>44822</v>
      </c>
      <c r="E1248" s="5" t="s">
        <v>76</v>
      </c>
      <c r="F1248" s="5" t="s">
        <v>81</v>
      </c>
      <c r="G1248" s="5" t="s">
        <v>81</v>
      </c>
      <c r="H1248" t="s">
        <v>33</v>
      </c>
      <c r="I1248" s="4">
        <v>4600</v>
      </c>
      <c r="J1248" s="5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27</v>
      </c>
      <c r="C1249" s="1" t="s">
        <v>14</v>
      </c>
      <c r="D1249" s="2">
        <v>44822</v>
      </c>
      <c r="E1249" s="5" t="s">
        <v>76</v>
      </c>
      <c r="F1249" s="5" t="s">
        <v>81</v>
      </c>
      <c r="G1249" s="5" t="s">
        <v>81</v>
      </c>
      <c r="H1249" t="s">
        <v>28</v>
      </c>
      <c r="I1249" s="4">
        <v>1500</v>
      </c>
      <c r="J1249" s="5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13</v>
      </c>
      <c r="C1250" s="1" t="s">
        <v>20</v>
      </c>
      <c r="D1250" s="2">
        <v>44822</v>
      </c>
      <c r="E1250" s="5" t="s">
        <v>76</v>
      </c>
      <c r="F1250" s="5" t="s">
        <v>81</v>
      </c>
      <c r="G1250" s="5" t="s">
        <v>81</v>
      </c>
      <c r="H1250" t="s">
        <v>35</v>
      </c>
      <c r="I1250" s="4">
        <v>4500</v>
      </c>
      <c r="J1250" s="5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24</v>
      </c>
      <c r="C1251" s="1" t="s">
        <v>20</v>
      </c>
      <c r="D1251" s="2">
        <v>44829</v>
      </c>
      <c r="E1251" s="5" t="s">
        <v>76</v>
      </c>
      <c r="F1251" s="5" t="s">
        <v>81</v>
      </c>
      <c r="G1251" s="5" t="s">
        <v>81</v>
      </c>
      <c r="H1251" t="s">
        <v>25</v>
      </c>
      <c r="I1251" s="4">
        <v>300</v>
      </c>
      <c r="J1251" s="5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24</v>
      </c>
      <c r="C1252" s="1" t="s">
        <v>14</v>
      </c>
      <c r="D1252" s="2">
        <v>44829</v>
      </c>
      <c r="E1252" s="5" t="s">
        <v>76</v>
      </c>
      <c r="F1252" s="5" t="s">
        <v>81</v>
      </c>
      <c r="G1252" s="5" t="s">
        <v>81</v>
      </c>
      <c r="H1252" t="s">
        <v>29</v>
      </c>
      <c r="I1252" s="4">
        <v>5340</v>
      </c>
      <c r="J1252" s="5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22</v>
      </c>
      <c r="C1253" s="1" t="s">
        <v>20</v>
      </c>
      <c r="D1253" s="2">
        <v>44829</v>
      </c>
      <c r="E1253" s="5" t="s">
        <v>76</v>
      </c>
      <c r="F1253" s="5" t="s">
        <v>79</v>
      </c>
      <c r="G1253" s="5" t="s">
        <v>80</v>
      </c>
      <c r="H1253" t="s">
        <v>35</v>
      </c>
      <c r="I1253" s="4">
        <v>4500</v>
      </c>
      <c r="J1253" s="5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27</v>
      </c>
      <c r="C1254" s="1" t="s">
        <v>20</v>
      </c>
      <c r="D1254" s="2">
        <v>44836</v>
      </c>
      <c r="E1254" s="5" t="s">
        <v>76</v>
      </c>
      <c r="F1254" s="5" t="s">
        <v>81</v>
      </c>
      <c r="G1254" s="5" t="s">
        <v>81</v>
      </c>
      <c r="H1254" t="s">
        <v>19</v>
      </c>
      <c r="I1254" s="4">
        <v>500</v>
      </c>
      <c r="J1254" s="5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13</v>
      </c>
      <c r="C1255" s="1" t="s">
        <v>14</v>
      </c>
      <c r="D1255" s="2">
        <v>44836</v>
      </c>
      <c r="E1255" s="5" t="s">
        <v>76</v>
      </c>
      <c r="F1255" s="5" t="s">
        <v>81</v>
      </c>
      <c r="G1255" s="5" t="s">
        <v>81</v>
      </c>
      <c r="H1255" t="s">
        <v>23</v>
      </c>
      <c r="I1255" s="4">
        <v>5130</v>
      </c>
      <c r="J1255" s="5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13</v>
      </c>
      <c r="C1256" s="1" t="s">
        <v>20</v>
      </c>
      <c r="D1256" s="2">
        <v>44836</v>
      </c>
      <c r="E1256" s="5" t="s">
        <v>76</v>
      </c>
      <c r="F1256" s="5" t="s">
        <v>81</v>
      </c>
      <c r="G1256" s="5" t="s">
        <v>81</v>
      </c>
      <c r="H1256" t="s">
        <v>18</v>
      </c>
      <c r="I1256" s="4">
        <v>8902</v>
      </c>
      <c r="J1256" s="5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27</v>
      </c>
      <c r="C1257" s="1" t="s">
        <v>20</v>
      </c>
      <c r="D1257" s="2">
        <v>44843</v>
      </c>
      <c r="E1257" s="5" t="s">
        <v>76</v>
      </c>
      <c r="F1257" s="5" t="s">
        <v>81</v>
      </c>
      <c r="G1257" s="5" t="s">
        <v>81</v>
      </c>
      <c r="H1257" t="s">
        <v>21</v>
      </c>
      <c r="I1257" s="4">
        <v>1200</v>
      </c>
      <c r="J1257" s="5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22</v>
      </c>
      <c r="C1258" s="1" t="s">
        <v>20</v>
      </c>
      <c r="D1258" s="2">
        <v>44843</v>
      </c>
      <c r="E1258" s="5" t="s">
        <v>76</v>
      </c>
      <c r="F1258" s="5" t="s">
        <v>81</v>
      </c>
      <c r="G1258" s="5" t="s">
        <v>81</v>
      </c>
      <c r="H1258" t="s">
        <v>32</v>
      </c>
      <c r="I1258" s="4">
        <v>3200</v>
      </c>
      <c r="J1258" s="5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13</v>
      </c>
      <c r="C1259" s="1" t="s">
        <v>20</v>
      </c>
      <c r="D1259" s="2">
        <v>44843</v>
      </c>
      <c r="E1259" s="5" t="s">
        <v>76</v>
      </c>
      <c r="F1259" s="5" t="s">
        <v>81</v>
      </c>
      <c r="G1259" s="5" t="s">
        <v>81</v>
      </c>
      <c r="H1259" t="s">
        <v>29</v>
      </c>
      <c r="I1259" s="4">
        <v>5340</v>
      </c>
      <c r="J1259" s="5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27</v>
      </c>
      <c r="C1260" s="1" t="s">
        <v>20</v>
      </c>
      <c r="D1260" s="2">
        <v>44850</v>
      </c>
      <c r="E1260" s="5" t="s">
        <v>76</v>
      </c>
      <c r="F1260" s="5" t="s">
        <v>81</v>
      </c>
      <c r="G1260" s="5" t="s">
        <v>81</v>
      </c>
      <c r="H1260" t="s">
        <v>19</v>
      </c>
      <c r="I1260" s="4">
        <v>500</v>
      </c>
      <c r="J1260" s="5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34</v>
      </c>
      <c r="C1261" s="1" t="s">
        <v>20</v>
      </c>
      <c r="D1261" s="2">
        <v>44850</v>
      </c>
      <c r="E1261" s="5" t="s">
        <v>76</v>
      </c>
      <c r="F1261" s="5" t="s">
        <v>81</v>
      </c>
      <c r="G1261" s="5" t="s">
        <v>81</v>
      </c>
      <c r="H1261" t="s">
        <v>32</v>
      </c>
      <c r="I1261" s="4">
        <v>3200</v>
      </c>
      <c r="J1261" s="5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13</v>
      </c>
      <c r="C1262" s="1" t="s">
        <v>20</v>
      </c>
      <c r="D1262" s="2">
        <v>44850</v>
      </c>
      <c r="E1262" s="5" t="s">
        <v>76</v>
      </c>
      <c r="F1262" s="5" t="s">
        <v>81</v>
      </c>
      <c r="G1262" s="5" t="s">
        <v>81</v>
      </c>
      <c r="H1262" t="s">
        <v>29</v>
      </c>
      <c r="I1262" s="4">
        <v>5340</v>
      </c>
      <c r="J1262" s="5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13</v>
      </c>
      <c r="C1263" s="1" t="s">
        <v>20</v>
      </c>
      <c r="D1263" s="2">
        <v>44857</v>
      </c>
      <c r="E1263" s="5" t="s">
        <v>76</v>
      </c>
      <c r="F1263" s="5" t="s">
        <v>81</v>
      </c>
      <c r="G1263" s="5" t="s">
        <v>81</v>
      </c>
      <c r="H1263" t="s">
        <v>25</v>
      </c>
      <c r="I1263" s="4">
        <v>300</v>
      </c>
      <c r="J1263" s="5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13</v>
      </c>
      <c r="C1264" s="1" t="s">
        <v>20</v>
      </c>
      <c r="D1264" s="2">
        <v>44857</v>
      </c>
      <c r="E1264" s="5" t="s">
        <v>76</v>
      </c>
      <c r="F1264" s="5" t="s">
        <v>81</v>
      </c>
      <c r="G1264" s="5" t="s">
        <v>81</v>
      </c>
      <c r="H1264" t="s">
        <v>23</v>
      </c>
      <c r="I1264" s="4">
        <v>5130</v>
      </c>
      <c r="J1264" s="5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22</v>
      </c>
      <c r="C1265" s="1" t="s">
        <v>20</v>
      </c>
      <c r="D1265" s="2">
        <v>44857</v>
      </c>
      <c r="E1265" s="5" t="s">
        <v>76</v>
      </c>
      <c r="F1265" s="5" t="s">
        <v>81</v>
      </c>
      <c r="G1265" s="5" t="s">
        <v>81</v>
      </c>
      <c r="H1265" t="s">
        <v>32</v>
      </c>
      <c r="I1265" s="4">
        <v>3200</v>
      </c>
      <c r="J1265" s="5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13</v>
      </c>
      <c r="C1266" s="1" t="s">
        <v>20</v>
      </c>
      <c r="D1266" s="2">
        <v>44864</v>
      </c>
      <c r="E1266" s="5" t="s">
        <v>76</v>
      </c>
      <c r="F1266" s="5" t="s">
        <v>81</v>
      </c>
      <c r="G1266" s="5" t="s">
        <v>81</v>
      </c>
      <c r="H1266" t="s">
        <v>23</v>
      </c>
      <c r="I1266" s="4">
        <v>5130</v>
      </c>
      <c r="J1266" s="5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13</v>
      </c>
      <c r="C1267" s="1" t="s">
        <v>14</v>
      </c>
      <c r="D1267" s="2">
        <v>44864</v>
      </c>
      <c r="E1267" s="5" t="s">
        <v>76</v>
      </c>
      <c r="F1267" s="5" t="s">
        <v>81</v>
      </c>
      <c r="G1267" s="5" t="s">
        <v>81</v>
      </c>
      <c r="H1267" t="s">
        <v>33</v>
      </c>
      <c r="I1267" s="4">
        <v>4600</v>
      </c>
      <c r="J1267" s="5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13</v>
      </c>
      <c r="C1268" s="1" t="s">
        <v>14</v>
      </c>
      <c r="D1268" s="2">
        <v>44864</v>
      </c>
      <c r="E1268" s="5" t="s">
        <v>76</v>
      </c>
      <c r="F1268" s="5" t="s">
        <v>81</v>
      </c>
      <c r="G1268" s="5" t="s">
        <v>81</v>
      </c>
      <c r="H1268" t="s">
        <v>33</v>
      </c>
      <c r="I1268" s="4">
        <v>4600</v>
      </c>
      <c r="J1268" s="5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34</v>
      </c>
      <c r="C1269" s="1" t="s">
        <v>14</v>
      </c>
      <c r="D1269" s="2">
        <v>44871</v>
      </c>
      <c r="E1269" s="5" t="s">
        <v>76</v>
      </c>
      <c r="F1269" s="5" t="s">
        <v>81</v>
      </c>
      <c r="G1269" s="5" t="s">
        <v>81</v>
      </c>
      <c r="H1269" t="s">
        <v>25</v>
      </c>
      <c r="I1269" s="4">
        <v>300</v>
      </c>
      <c r="J1269" s="5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24</v>
      </c>
      <c r="C1270" s="1" t="s">
        <v>20</v>
      </c>
      <c r="D1270" s="2">
        <v>44871</v>
      </c>
      <c r="E1270" s="5" t="s">
        <v>76</v>
      </c>
      <c r="F1270" s="5" t="s">
        <v>81</v>
      </c>
      <c r="G1270" s="5" t="s">
        <v>81</v>
      </c>
      <c r="H1270" t="s">
        <v>33</v>
      </c>
      <c r="I1270" s="4">
        <v>4600</v>
      </c>
      <c r="J1270" s="5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13</v>
      </c>
      <c r="C1271" s="1" t="s">
        <v>20</v>
      </c>
      <c r="D1271" s="2">
        <v>44871</v>
      </c>
      <c r="E1271" s="5" t="s">
        <v>76</v>
      </c>
      <c r="F1271" s="5" t="s">
        <v>81</v>
      </c>
      <c r="G1271" s="5" t="s">
        <v>81</v>
      </c>
      <c r="H1271" t="s">
        <v>28</v>
      </c>
      <c r="I1271" s="4">
        <v>1500</v>
      </c>
      <c r="J1271" s="5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13</v>
      </c>
      <c r="C1272" s="1" t="s">
        <v>14</v>
      </c>
      <c r="D1272" s="2">
        <v>44878</v>
      </c>
      <c r="E1272" s="5" t="s">
        <v>76</v>
      </c>
      <c r="F1272" s="5" t="s">
        <v>81</v>
      </c>
      <c r="G1272" s="5" t="s">
        <v>81</v>
      </c>
      <c r="H1272" t="s">
        <v>33</v>
      </c>
      <c r="I1272" s="4">
        <v>4600</v>
      </c>
      <c r="J1272" s="5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24</v>
      </c>
      <c r="C1273" s="1" t="s">
        <v>20</v>
      </c>
      <c r="D1273" s="2">
        <v>44878</v>
      </c>
      <c r="E1273" s="5" t="s">
        <v>76</v>
      </c>
      <c r="F1273" s="5" t="s">
        <v>81</v>
      </c>
      <c r="G1273" s="5" t="s">
        <v>81</v>
      </c>
      <c r="H1273" t="s">
        <v>32</v>
      </c>
      <c r="I1273" s="4">
        <v>3200</v>
      </c>
      <c r="J1273" s="5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13</v>
      </c>
      <c r="C1274" s="1" t="s">
        <v>20</v>
      </c>
      <c r="D1274" s="2">
        <v>44878</v>
      </c>
      <c r="E1274" s="5" t="s">
        <v>76</v>
      </c>
      <c r="F1274" s="5" t="s">
        <v>81</v>
      </c>
      <c r="G1274" s="5" t="s">
        <v>81</v>
      </c>
      <c r="H1274" t="s">
        <v>18</v>
      </c>
      <c r="I1274" s="4">
        <v>8902</v>
      </c>
      <c r="J1274" s="5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27</v>
      </c>
      <c r="C1275" s="1" t="s">
        <v>14</v>
      </c>
      <c r="D1275" s="2">
        <v>44885</v>
      </c>
      <c r="E1275" s="5" t="s">
        <v>76</v>
      </c>
      <c r="F1275" s="5" t="s">
        <v>81</v>
      </c>
      <c r="G1275" s="5" t="s">
        <v>81</v>
      </c>
      <c r="H1275" t="s">
        <v>25</v>
      </c>
      <c r="I1275" s="4">
        <v>300</v>
      </c>
      <c r="J1275" s="5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13</v>
      </c>
      <c r="C1276" s="1" t="s">
        <v>20</v>
      </c>
      <c r="D1276" s="2">
        <v>44885</v>
      </c>
      <c r="E1276" s="5" t="s">
        <v>76</v>
      </c>
      <c r="F1276" s="5" t="s">
        <v>81</v>
      </c>
      <c r="G1276" s="5" t="s">
        <v>81</v>
      </c>
      <c r="H1276" t="s">
        <v>28</v>
      </c>
      <c r="I1276" s="4">
        <v>1500</v>
      </c>
      <c r="J1276" s="5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22</v>
      </c>
      <c r="C1277" s="1" t="s">
        <v>20</v>
      </c>
      <c r="D1277" s="2">
        <v>44885</v>
      </c>
      <c r="E1277" s="5" t="s">
        <v>76</v>
      </c>
      <c r="F1277" s="5" t="s">
        <v>81</v>
      </c>
      <c r="G1277" s="5" t="s">
        <v>81</v>
      </c>
      <c r="H1277" t="s">
        <v>35</v>
      </c>
      <c r="I1277" s="4">
        <v>4500</v>
      </c>
      <c r="J1277" s="5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22</v>
      </c>
      <c r="C1278" s="1" t="s">
        <v>20</v>
      </c>
      <c r="D1278" s="2">
        <v>44892</v>
      </c>
      <c r="E1278" s="5" t="s">
        <v>76</v>
      </c>
      <c r="F1278" s="5" t="s">
        <v>81</v>
      </c>
      <c r="G1278" s="5" t="s">
        <v>81</v>
      </c>
      <c r="H1278" t="s">
        <v>19</v>
      </c>
      <c r="I1278" s="4">
        <v>500</v>
      </c>
      <c r="J1278" s="5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34</v>
      </c>
      <c r="C1279" s="1" t="s">
        <v>20</v>
      </c>
      <c r="D1279" s="2">
        <v>44892</v>
      </c>
      <c r="E1279" s="5" t="s">
        <v>76</v>
      </c>
      <c r="F1279" s="5" t="s">
        <v>81</v>
      </c>
      <c r="G1279" s="5" t="s">
        <v>81</v>
      </c>
      <c r="H1279" t="s">
        <v>28</v>
      </c>
      <c r="I1279" s="4">
        <v>1500</v>
      </c>
      <c r="J1279" s="5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24</v>
      </c>
      <c r="C1280" s="1" t="s">
        <v>20</v>
      </c>
      <c r="D1280" s="2">
        <v>44892</v>
      </c>
      <c r="E1280" s="5" t="s">
        <v>76</v>
      </c>
      <c r="F1280" s="5" t="s">
        <v>81</v>
      </c>
      <c r="G1280" s="5" t="s">
        <v>81</v>
      </c>
      <c r="H1280" t="s">
        <v>31</v>
      </c>
      <c r="I1280" s="4">
        <v>5300</v>
      </c>
      <c r="J1280" s="5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13</v>
      </c>
      <c r="C1281" s="1" t="s">
        <v>20</v>
      </c>
      <c r="D1281" s="2">
        <v>44899</v>
      </c>
      <c r="E1281" s="5" t="s">
        <v>76</v>
      </c>
      <c r="F1281" s="5" t="s">
        <v>81</v>
      </c>
      <c r="G1281" s="5" t="s">
        <v>81</v>
      </c>
      <c r="H1281" t="s">
        <v>25</v>
      </c>
      <c r="I1281" s="4">
        <v>300</v>
      </c>
      <c r="J1281" s="5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13</v>
      </c>
      <c r="C1282" s="1" t="s">
        <v>20</v>
      </c>
      <c r="D1282" s="2">
        <v>44899</v>
      </c>
      <c r="E1282" s="5" t="s">
        <v>76</v>
      </c>
      <c r="F1282" s="5" t="s">
        <v>81</v>
      </c>
      <c r="G1282" s="5" t="s">
        <v>81</v>
      </c>
      <c r="H1282" t="s">
        <v>30</v>
      </c>
      <c r="I1282" s="4">
        <v>3400</v>
      </c>
      <c r="J1282" s="5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27</v>
      </c>
      <c r="C1283" s="1" t="s">
        <v>14</v>
      </c>
      <c r="D1283" s="2">
        <v>44899</v>
      </c>
      <c r="E1283" s="5" t="s">
        <v>76</v>
      </c>
      <c r="F1283" s="5" t="s">
        <v>81</v>
      </c>
      <c r="G1283" s="5" t="s">
        <v>81</v>
      </c>
      <c r="H1283" t="s">
        <v>35</v>
      </c>
      <c r="I1283" s="4">
        <v>4500</v>
      </c>
      <c r="J1283" s="5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24</v>
      </c>
      <c r="C1284" s="1" t="s">
        <v>20</v>
      </c>
      <c r="D1284" s="2">
        <v>44906</v>
      </c>
      <c r="E1284" s="5" t="s">
        <v>76</v>
      </c>
      <c r="F1284" s="5" t="s">
        <v>81</v>
      </c>
      <c r="G1284" s="5" t="s">
        <v>81</v>
      </c>
      <c r="H1284" t="s">
        <v>28</v>
      </c>
      <c r="I1284" s="4">
        <v>1500</v>
      </c>
      <c r="J1284" s="5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13</v>
      </c>
      <c r="C1285" s="1" t="s">
        <v>14</v>
      </c>
      <c r="D1285" s="2">
        <v>44906</v>
      </c>
      <c r="E1285" s="5" t="s">
        <v>76</v>
      </c>
      <c r="F1285" s="5" t="s">
        <v>81</v>
      </c>
      <c r="G1285" s="5" t="s">
        <v>81</v>
      </c>
      <c r="H1285" t="s">
        <v>33</v>
      </c>
      <c r="I1285" s="4">
        <v>4600</v>
      </c>
      <c r="J1285" s="5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13</v>
      </c>
      <c r="C1286" s="1" t="s">
        <v>14</v>
      </c>
      <c r="D1286" s="2">
        <v>44906</v>
      </c>
      <c r="E1286" s="5" t="s">
        <v>76</v>
      </c>
      <c r="F1286" s="5" t="s">
        <v>81</v>
      </c>
      <c r="G1286" s="5" t="s">
        <v>81</v>
      </c>
      <c r="H1286" t="s">
        <v>30</v>
      </c>
      <c r="I1286" s="4">
        <v>3400</v>
      </c>
      <c r="J1286" s="5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22</v>
      </c>
      <c r="C1287" s="1" t="s">
        <v>20</v>
      </c>
      <c r="D1287" s="2">
        <v>44913</v>
      </c>
      <c r="E1287" s="5" t="s">
        <v>76</v>
      </c>
      <c r="F1287" s="5" t="s">
        <v>81</v>
      </c>
      <c r="G1287" s="5" t="s">
        <v>81</v>
      </c>
      <c r="H1287" t="s">
        <v>29</v>
      </c>
      <c r="I1287" s="4">
        <v>5340</v>
      </c>
      <c r="J1287" s="5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27</v>
      </c>
      <c r="C1288" s="1" t="s">
        <v>14</v>
      </c>
      <c r="D1288" s="2">
        <v>44913</v>
      </c>
      <c r="E1288" s="5" t="s">
        <v>76</v>
      </c>
      <c r="F1288" s="5" t="s">
        <v>81</v>
      </c>
      <c r="G1288" s="5" t="s">
        <v>81</v>
      </c>
      <c r="H1288" t="s">
        <v>35</v>
      </c>
      <c r="I1288" s="4">
        <v>4500</v>
      </c>
      <c r="J1288" s="5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13</v>
      </c>
      <c r="C1289" s="1" t="s">
        <v>20</v>
      </c>
      <c r="D1289" s="2">
        <v>44913</v>
      </c>
      <c r="E1289" s="5" t="s">
        <v>76</v>
      </c>
      <c r="F1289" s="5" t="s">
        <v>81</v>
      </c>
      <c r="G1289" s="5" t="s">
        <v>81</v>
      </c>
      <c r="H1289" t="s">
        <v>31</v>
      </c>
      <c r="I1289" s="4">
        <v>5300</v>
      </c>
      <c r="J1289" s="5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13</v>
      </c>
      <c r="C1290" s="1" t="s">
        <v>20</v>
      </c>
      <c r="D1290" s="2">
        <v>44920</v>
      </c>
      <c r="E1290" s="5" t="s">
        <v>76</v>
      </c>
      <c r="F1290" s="5" t="s">
        <v>79</v>
      </c>
      <c r="G1290" s="5" t="s">
        <v>80</v>
      </c>
      <c r="H1290" t="s">
        <v>28</v>
      </c>
      <c r="I1290" s="4">
        <v>1500</v>
      </c>
      <c r="J1290" s="5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27</v>
      </c>
      <c r="C1291" s="1" t="s">
        <v>14</v>
      </c>
      <c r="D1291" s="2">
        <v>44920</v>
      </c>
      <c r="E1291" s="5" t="s">
        <v>76</v>
      </c>
      <c r="F1291" s="5" t="s">
        <v>81</v>
      </c>
      <c r="G1291" s="5" t="s">
        <v>81</v>
      </c>
      <c r="H1291" t="s">
        <v>26</v>
      </c>
      <c r="I1291" s="4">
        <v>1700</v>
      </c>
      <c r="J1291" s="5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27</v>
      </c>
      <c r="C1292" s="1" t="s">
        <v>20</v>
      </c>
      <c r="D1292" s="2">
        <v>44920</v>
      </c>
      <c r="E1292" s="5" t="s">
        <v>76</v>
      </c>
      <c r="F1292" s="5" t="s">
        <v>81</v>
      </c>
      <c r="G1292" s="5" t="s">
        <v>81</v>
      </c>
      <c r="H1292" t="s">
        <v>29</v>
      </c>
      <c r="I1292" s="4">
        <v>5340</v>
      </c>
      <c r="J1292" s="5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24</v>
      </c>
      <c r="C1293" s="1" t="s">
        <v>14</v>
      </c>
      <c r="D1293" s="2">
        <v>44927</v>
      </c>
      <c r="E1293" s="5" t="s">
        <v>76</v>
      </c>
      <c r="F1293" s="5" t="s">
        <v>81</v>
      </c>
      <c r="G1293" s="5" t="s">
        <v>81</v>
      </c>
      <c r="H1293" t="s">
        <v>23</v>
      </c>
      <c r="I1293" s="4">
        <v>5130</v>
      </c>
      <c r="J1293" s="5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24</v>
      </c>
      <c r="C1294" s="1" t="s">
        <v>20</v>
      </c>
      <c r="D1294" s="2">
        <v>44927</v>
      </c>
      <c r="E1294" s="5" t="s">
        <v>76</v>
      </c>
      <c r="F1294" s="5" t="s">
        <v>81</v>
      </c>
      <c r="G1294" s="5" t="s">
        <v>81</v>
      </c>
      <c r="H1294" t="s">
        <v>29</v>
      </c>
      <c r="I1294" s="4">
        <v>5340</v>
      </c>
      <c r="J1294" s="5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34</v>
      </c>
      <c r="C1295" s="1" t="s">
        <v>20</v>
      </c>
      <c r="D1295" s="2">
        <v>44927</v>
      </c>
      <c r="E1295" s="5" t="s">
        <v>76</v>
      </c>
      <c r="F1295" s="5" t="s">
        <v>81</v>
      </c>
      <c r="G1295" s="5" t="s">
        <v>81</v>
      </c>
      <c r="H1295" t="s">
        <v>23</v>
      </c>
      <c r="I1295" s="4">
        <v>5130</v>
      </c>
      <c r="J1295" s="5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13</v>
      </c>
      <c r="C1296" s="1" t="s">
        <v>14</v>
      </c>
      <c r="D1296" s="2">
        <v>44934</v>
      </c>
      <c r="E1296" s="5" t="s">
        <v>76</v>
      </c>
      <c r="F1296" s="5" t="s">
        <v>81</v>
      </c>
      <c r="G1296" s="5" t="s">
        <v>81</v>
      </c>
      <c r="H1296" t="s">
        <v>30</v>
      </c>
      <c r="I1296" s="4">
        <v>3400</v>
      </c>
      <c r="J1296" s="5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22</v>
      </c>
      <c r="C1297" s="1" t="s">
        <v>20</v>
      </c>
      <c r="D1297" s="2">
        <v>44934</v>
      </c>
      <c r="E1297" s="5" t="s">
        <v>76</v>
      </c>
      <c r="F1297" s="5" t="s">
        <v>81</v>
      </c>
      <c r="G1297" s="5" t="s">
        <v>81</v>
      </c>
      <c r="H1297" t="s">
        <v>31</v>
      </c>
      <c r="I1297" s="4">
        <v>5300</v>
      </c>
      <c r="J1297" s="5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27</v>
      </c>
      <c r="C1298" s="1" t="s">
        <v>14</v>
      </c>
      <c r="D1298" s="2">
        <v>44934</v>
      </c>
      <c r="E1298" s="5" t="s">
        <v>76</v>
      </c>
      <c r="F1298" s="5" t="s">
        <v>81</v>
      </c>
      <c r="G1298" s="5" t="s">
        <v>81</v>
      </c>
      <c r="H1298" t="s">
        <v>35</v>
      </c>
      <c r="I1298" s="4">
        <v>4500</v>
      </c>
      <c r="J1298" s="5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13</v>
      </c>
      <c r="C1299" s="1" t="s">
        <v>20</v>
      </c>
      <c r="D1299" s="2">
        <v>44941</v>
      </c>
      <c r="E1299" s="5" t="s">
        <v>76</v>
      </c>
      <c r="F1299" s="5" t="s">
        <v>81</v>
      </c>
      <c r="G1299" s="5" t="s">
        <v>81</v>
      </c>
      <c r="H1299" t="s">
        <v>28</v>
      </c>
      <c r="I1299" s="4">
        <v>1500</v>
      </c>
      <c r="J1299" s="5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27</v>
      </c>
      <c r="C1300" s="1" t="s">
        <v>20</v>
      </c>
      <c r="D1300" s="2">
        <v>44941</v>
      </c>
      <c r="E1300" s="5" t="s">
        <v>76</v>
      </c>
      <c r="F1300" s="5" t="s">
        <v>81</v>
      </c>
      <c r="G1300" s="5" t="s">
        <v>81</v>
      </c>
      <c r="H1300" t="s">
        <v>30</v>
      </c>
      <c r="I1300" s="4">
        <v>3400</v>
      </c>
      <c r="J1300" s="5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27</v>
      </c>
      <c r="C1301" s="1" t="s">
        <v>20</v>
      </c>
      <c r="D1301" s="2">
        <v>44941</v>
      </c>
      <c r="E1301" s="5" t="s">
        <v>76</v>
      </c>
      <c r="F1301" s="5" t="s">
        <v>81</v>
      </c>
      <c r="G1301" s="5" t="s">
        <v>81</v>
      </c>
      <c r="H1301" t="s">
        <v>31</v>
      </c>
      <c r="I1301" s="4">
        <v>5300</v>
      </c>
      <c r="J1301" s="5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27</v>
      </c>
      <c r="C1302" s="1" t="s">
        <v>20</v>
      </c>
      <c r="D1302" s="2">
        <v>44948</v>
      </c>
      <c r="E1302" s="5" t="s">
        <v>76</v>
      </c>
      <c r="F1302" s="5" t="s">
        <v>81</v>
      </c>
      <c r="G1302" s="5" t="s">
        <v>81</v>
      </c>
      <c r="H1302" t="s">
        <v>26</v>
      </c>
      <c r="I1302" s="4">
        <v>1700</v>
      </c>
      <c r="J1302" s="5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24</v>
      </c>
      <c r="C1303" s="1" t="s">
        <v>20</v>
      </c>
      <c r="D1303" s="2">
        <v>44948</v>
      </c>
      <c r="E1303" s="5" t="s">
        <v>76</v>
      </c>
      <c r="F1303" s="5" t="s">
        <v>81</v>
      </c>
      <c r="G1303" s="5" t="s">
        <v>81</v>
      </c>
      <c r="H1303" t="s">
        <v>33</v>
      </c>
      <c r="I1303" s="4">
        <v>4600</v>
      </c>
      <c r="J1303" s="5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22</v>
      </c>
      <c r="C1304" s="1" t="s">
        <v>20</v>
      </c>
      <c r="D1304" s="2">
        <v>44948</v>
      </c>
      <c r="E1304" s="5" t="s">
        <v>76</v>
      </c>
      <c r="F1304" s="5" t="s">
        <v>81</v>
      </c>
      <c r="G1304" s="5" t="s">
        <v>81</v>
      </c>
      <c r="H1304" t="s">
        <v>28</v>
      </c>
      <c r="I1304" s="4">
        <v>1500</v>
      </c>
      <c r="J1304" s="5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27</v>
      </c>
      <c r="C1305" s="1" t="s">
        <v>20</v>
      </c>
      <c r="D1305" s="2">
        <v>44955</v>
      </c>
      <c r="E1305" s="5" t="s">
        <v>76</v>
      </c>
      <c r="F1305" s="5" t="s">
        <v>81</v>
      </c>
      <c r="G1305" s="5" t="s">
        <v>81</v>
      </c>
      <c r="H1305" t="s">
        <v>26</v>
      </c>
      <c r="I1305" s="4">
        <v>1700</v>
      </c>
      <c r="J1305" s="5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24</v>
      </c>
      <c r="C1306" s="1" t="s">
        <v>20</v>
      </c>
      <c r="D1306" s="2">
        <v>44955</v>
      </c>
      <c r="E1306" s="5" t="s">
        <v>76</v>
      </c>
      <c r="F1306" s="5" t="s">
        <v>81</v>
      </c>
      <c r="G1306" s="5" t="s">
        <v>81</v>
      </c>
      <c r="H1306" t="s">
        <v>31</v>
      </c>
      <c r="I1306" s="4">
        <v>5300</v>
      </c>
      <c r="J1306" s="5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13</v>
      </c>
      <c r="C1307" s="1" t="s">
        <v>20</v>
      </c>
      <c r="D1307" s="2">
        <v>44955</v>
      </c>
      <c r="E1307" s="5" t="s">
        <v>76</v>
      </c>
      <c r="F1307" s="5" t="s">
        <v>81</v>
      </c>
      <c r="G1307" s="5" t="s">
        <v>81</v>
      </c>
      <c r="H1307" t="s">
        <v>19</v>
      </c>
      <c r="I1307" s="4">
        <v>500</v>
      </c>
      <c r="J1307" s="5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13</v>
      </c>
      <c r="C1308" s="1" t="s">
        <v>14</v>
      </c>
      <c r="D1308" s="2">
        <v>44962</v>
      </c>
      <c r="E1308" s="5" t="s">
        <v>76</v>
      </c>
      <c r="F1308" s="5" t="s">
        <v>81</v>
      </c>
      <c r="G1308" s="5" t="s">
        <v>81</v>
      </c>
      <c r="H1308" t="s">
        <v>32</v>
      </c>
      <c r="I1308" s="4">
        <v>3200</v>
      </c>
      <c r="J1308" s="5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27</v>
      </c>
      <c r="C1309" s="1" t="s">
        <v>20</v>
      </c>
      <c r="D1309" s="2">
        <v>44962</v>
      </c>
      <c r="E1309" s="5" t="s">
        <v>76</v>
      </c>
      <c r="F1309" s="5" t="s">
        <v>81</v>
      </c>
      <c r="G1309" s="5" t="s">
        <v>81</v>
      </c>
      <c r="H1309" t="s">
        <v>35</v>
      </c>
      <c r="I1309" s="4">
        <v>4500</v>
      </c>
      <c r="J1309" s="5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27</v>
      </c>
      <c r="C1310" s="1" t="s">
        <v>20</v>
      </c>
      <c r="D1310" s="2">
        <v>44962</v>
      </c>
      <c r="E1310" s="5" t="s">
        <v>76</v>
      </c>
      <c r="F1310" s="5" t="s">
        <v>81</v>
      </c>
      <c r="G1310" s="5" t="s">
        <v>81</v>
      </c>
      <c r="H1310" t="s">
        <v>18</v>
      </c>
      <c r="I1310" s="4">
        <v>8902</v>
      </c>
      <c r="J1310" s="5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24</v>
      </c>
      <c r="C1311" s="1" t="s">
        <v>20</v>
      </c>
      <c r="D1311" s="2">
        <v>44969</v>
      </c>
      <c r="E1311" s="5" t="s">
        <v>76</v>
      </c>
      <c r="F1311" s="5" t="s">
        <v>81</v>
      </c>
      <c r="G1311" s="5" t="s">
        <v>81</v>
      </c>
      <c r="H1311" t="s">
        <v>33</v>
      </c>
      <c r="I1311" s="4">
        <v>4600</v>
      </c>
      <c r="J1311" s="5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13</v>
      </c>
      <c r="C1312" s="1" t="s">
        <v>20</v>
      </c>
      <c r="D1312" s="2">
        <v>44969</v>
      </c>
      <c r="E1312" s="5" t="s">
        <v>76</v>
      </c>
      <c r="F1312" s="5" t="s">
        <v>81</v>
      </c>
      <c r="G1312" s="5" t="s">
        <v>81</v>
      </c>
      <c r="H1312" t="s">
        <v>26</v>
      </c>
      <c r="I1312" s="4">
        <v>1700</v>
      </c>
      <c r="J1312" s="5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13</v>
      </c>
      <c r="C1313" s="1" t="s">
        <v>20</v>
      </c>
      <c r="D1313" s="2">
        <v>44969</v>
      </c>
      <c r="E1313" s="5" t="s">
        <v>76</v>
      </c>
      <c r="F1313" s="5" t="s">
        <v>81</v>
      </c>
      <c r="G1313" s="5" t="s">
        <v>81</v>
      </c>
      <c r="H1313" t="s">
        <v>33</v>
      </c>
      <c r="I1313" s="4">
        <v>4600</v>
      </c>
      <c r="J1313" s="5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13</v>
      </c>
      <c r="C1314" s="1" t="s">
        <v>20</v>
      </c>
      <c r="D1314" s="2">
        <v>44976</v>
      </c>
      <c r="E1314" s="5" t="s">
        <v>76</v>
      </c>
      <c r="F1314" s="5" t="s">
        <v>81</v>
      </c>
      <c r="G1314" s="5" t="s">
        <v>81</v>
      </c>
      <c r="H1314" t="s">
        <v>25</v>
      </c>
      <c r="I1314" s="4">
        <v>300</v>
      </c>
      <c r="J1314" s="5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13</v>
      </c>
      <c r="C1315" s="1" t="s">
        <v>20</v>
      </c>
      <c r="D1315" s="2">
        <v>44976</v>
      </c>
      <c r="E1315" s="5" t="s">
        <v>76</v>
      </c>
      <c r="F1315" s="5" t="s">
        <v>81</v>
      </c>
      <c r="G1315" s="5" t="s">
        <v>81</v>
      </c>
      <c r="H1315" t="s">
        <v>35</v>
      </c>
      <c r="I1315" s="4">
        <v>4500</v>
      </c>
      <c r="J1315" s="5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22</v>
      </c>
      <c r="C1316" s="1" t="s">
        <v>20</v>
      </c>
      <c r="D1316" s="2">
        <v>44976</v>
      </c>
      <c r="E1316" s="5" t="s">
        <v>76</v>
      </c>
      <c r="F1316" s="5" t="s">
        <v>81</v>
      </c>
      <c r="G1316" s="5" t="s">
        <v>81</v>
      </c>
      <c r="H1316" t="s">
        <v>30</v>
      </c>
      <c r="I1316" s="4">
        <v>3400</v>
      </c>
      <c r="J1316" s="5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13</v>
      </c>
      <c r="C1317" s="1" t="s">
        <v>20</v>
      </c>
      <c r="D1317" s="2">
        <v>44983</v>
      </c>
      <c r="E1317" s="5" t="s">
        <v>76</v>
      </c>
      <c r="F1317" s="5" t="s">
        <v>81</v>
      </c>
      <c r="G1317" s="5" t="s">
        <v>81</v>
      </c>
      <c r="H1317" t="s">
        <v>30</v>
      </c>
      <c r="I1317" s="4">
        <v>3400</v>
      </c>
      <c r="J1317" s="5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13</v>
      </c>
      <c r="C1318" s="1" t="s">
        <v>14</v>
      </c>
      <c r="D1318" s="2">
        <v>44983</v>
      </c>
      <c r="E1318" s="5" t="s">
        <v>76</v>
      </c>
      <c r="F1318" s="5" t="s">
        <v>81</v>
      </c>
      <c r="G1318" s="5" t="s">
        <v>81</v>
      </c>
      <c r="H1318" t="s">
        <v>18</v>
      </c>
      <c r="I1318" s="4">
        <v>8902</v>
      </c>
      <c r="J1318" s="5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34</v>
      </c>
      <c r="C1319" s="1" t="s">
        <v>20</v>
      </c>
      <c r="D1319" s="2">
        <v>44983</v>
      </c>
      <c r="E1319" s="5" t="s">
        <v>76</v>
      </c>
      <c r="F1319" s="5" t="s">
        <v>81</v>
      </c>
      <c r="G1319" s="5" t="s">
        <v>81</v>
      </c>
      <c r="H1319" t="s">
        <v>33</v>
      </c>
      <c r="I1319" s="4">
        <v>4600</v>
      </c>
      <c r="J1319" s="5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27</v>
      </c>
      <c r="C1320" s="1" t="s">
        <v>20</v>
      </c>
      <c r="D1320" s="2">
        <v>44990</v>
      </c>
      <c r="E1320" s="5" t="s">
        <v>76</v>
      </c>
      <c r="F1320" s="5" t="s">
        <v>81</v>
      </c>
      <c r="G1320" s="5" t="s">
        <v>81</v>
      </c>
      <c r="H1320" t="s">
        <v>25</v>
      </c>
      <c r="I1320" s="4">
        <v>300</v>
      </c>
      <c r="J1320" s="5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13</v>
      </c>
      <c r="C1321" s="1" t="s">
        <v>20</v>
      </c>
      <c r="D1321" s="2">
        <v>44990</v>
      </c>
      <c r="E1321" s="5" t="s">
        <v>76</v>
      </c>
      <c r="F1321" s="5" t="s">
        <v>81</v>
      </c>
      <c r="G1321" s="5" t="s">
        <v>81</v>
      </c>
      <c r="H1321" t="s">
        <v>30</v>
      </c>
      <c r="I1321" s="4">
        <v>3400</v>
      </c>
      <c r="J1321" s="5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13</v>
      </c>
      <c r="C1322" s="1" t="s">
        <v>14</v>
      </c>
      <c r="D1322" s="2">
        <v>44990</v>
      </c>
      <c r="E1322" s="5" t="s">
        <v>76</v>
      </c>
      <c r="F1322" s="5" t="s">
        <v>81</v>
      </c>
      <c r="G1322" s="5" t="s">
        <v>81</v>
      </c>
      <c r="H1322" t="s">
        <v>30</v>
      </c>
      <c r="I1322" s="4">
        <v>3400</v>
      </c>
      <c r="J1322" s="5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22</v>
      </c>
      <c r="C1323" s="1" t="s">
        <v>20</v>
      </c>
      <c r="D1323" s="2">
        <v>44997</v>
      </c>
      <c r="E1323" s="5" t="s">
        <v>76</v>
      </c>
      <c r="F1323" s="5" t="s">
        <v>81</v>
      </c>
      <c r="G1323" s="5" t="s">
        <v>81</v>
      </c>
      <c r="H1323" t="s">
        <v>28</v>
      </c>
      <c r="I1323" s="4">
        <v>1500</v>
      </c>
      <c r="J1323" s="5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27</v>
      </c>
      <c r="C1324" s="1" t="s">
        <v>20</v>
      </c>
      <c r="D1324" s="2">
        <v>44997</v>
      </c>
      <c r="E1324" s="5" t="s">
        <v>76</v>
      </c>
      <c r="F1324" s="5" t="s">
        <v>81</v>
      </c>
      <c r="G1324" s="5" t="s">
        <v>81</v>
      </c>
      <c r="H1324" t="s">
        <v>21</v>
      </c>
      <c r="I1324" s="4">
        <v>1200</v>
      </c>
      <c r="J1324" s="5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22</v>
      </c>
      <c r="C1325" s="1" t="s">
        <v>20</v>
      </c>
      <c r="D1325" s="2">
        <v>44997</v>
      </c>
      <c r="E1325" s="5" t="s">
        <v>76</v>
      </c>
      <c r="F1325" s="5" t="s">
        <v>81</v>
      </c>
      <c r="G1325" s="5" t="s">
        <v>81</v>
      </c>
      <c r="H1325" t="s">
        <v>33</v>
      </c>
      <c r="I1325" s="4">
        <v>4600</v>
      </c>
      <c r="J1325" s="5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27</v>
      </c>
      <c r="C1326" s="1" t="s">
        <v>20</v>
      </c>
      <c r="D1326" s="2">
        <v>45004</v>
      </c>
      <c r="E1326" s="5" t="s">
        <v>76</v>
      </c>
      <c r="F1326" s="5" t="s">
        <v>81</v>
      </c>
      <c r="G1326" s="5" t="s">
        <v>81</v>
      </c>
      <c r="H1326" t="s">
        <v>19</v>
      </c>
      <c r="I1326" s="4">
        <v>500</v>
      </c>
      <c r="J1326" s="5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22</v>
      </c>
      <c r="C1327" s="1" t="s">
        <v>20</v>
      </c>
      <c r="D1327" s="2">
        <v>45004</v>
      </c>
      <c r="E1327" s="5" t="s">
        <v>76</v>
      </c>
      <c r="F1327" s="5" t="s">
        <v>81</v>
      </c>
      <c r="G1327" s="5" t="s">
        <v>81</v>
      </c>
      <c r="H1327" t="s">
        <v>28</v>
      </c>
      <c r="I1327" s="4">
        <v>1500</v>
      </c>
      <c r="J1327" s="5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24</v>
      </c>
      <c r="C1328" s="1" t="s">
        <v>14</v>
      </c>
      <c r="D1328" s="2">
        <v>45004</v>
      </c>
      <c r="E1328" s="5" t="s">
        <v>76</v>
      </c>
      <c r="F1328" s="5" t="s">
        <v>81</v>
      </c>
      <c r="G1328" s="5" t="s">
        <v>81</v>
      </c>
      <c r="H1328" t="s">
        <v>33</v>
      </c>
      <c r="I1328" s="4">
        <v>4600</v>
      </c>
      <c r="J1328" s="5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13</v>
      </c>
      <c r="C1329" s="1" t="s">
        <v>20</v>
      </c>
      <c r="D1329" s="2">
        <v>45011</v>
      </c>
      <c r="E1329" s="5" t="s">
        <v>76</v>
      </c>
      <c r="F1329" s="5" t="s">
        <v>81</v>
      </c>
      <c r="G1329" s="5" t="s">
        <v>81</v>
      </c>
      <c r="H1329" t="s">
        <v>26</v>
      </c>
      <c r="I1329" s="4">
        <v>1700</v>
      </c>
      <c r="J1329" s="5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24</v>
      </c>
      <c r="C1330" s="1" t="s">
        <v>20</v>
      </c>
      <c r="D1330" s="2">
        <v>45011</v>
      </c>
      <c r="E1330" s="5" t="s">
        <v>76</v>
      </c>
      <c r="F1330" s="5" t="s">
        <v>81</v>
      </c>
      <c r="G1330" s="5" t="s">
        <v>81</v>
      </c>
      <c r="H1330" t="s">
        <v>29</v>
      </c>
      <c r="I1330" s="4">
        <v>5340</v>
      </c>
      <c r="J1330" s="5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13</v>
      </c>
      <c r="C1331" s="1" t="s">
        <v>20</v>
      </c>
      <c r="D1331" s="2">
        <v>45011</v>
      </c>
      <c r="E1331" s="5" t="s">
        <v>76</v>
      </c>
      <c r="F1331" s="5" t="s">
        <v>81</v>
      </c>
      <c r="G1331" s="5" t="s">
        <v>81</v>
      </c>
      <c r="H1331" t="s">
        <v>35</v>
      </c>
      <c r="I1331" s="4">
        <v>4500</v>
      </c>
      <c r="J1331" s="5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24</v>
      </c>
      <c r="C1332" s="1" t="s">
        <v>14</v>
      </c>
      <c r="D1332" s="2">
        <v>45018</v>
      </c>
      <c r="E1332" s="5" t="s">
        <v>76</v>
      </c>
      <c r="F1332" s="5" t="s">
        <v>81</v>
      </c>
      <c r="G1332" s="5" t="s">
        <v>81</v>
      </c>
      <c r="H1332" t="s">
        <v>21</v>
      </c>
      <c r="I1332" s="4">
        <v>1200</v>
      </c>
      <c r="J1332" s="5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27</v>
      </c>
      <c r="C1333" s="1" t="s">
        <v>20</v>
      </c>
      <c r="D1333" s="2">
        <v>45018</v>
      </c>
      <c r="E1333" s="5" t="s">
        <v>76</v>
      </c>
      <c r="F1333" s="5" t="s">
        <v>81</v>
      </c>
      <c r="G1333" s="5" t="s">
        <v>81</v>
      </c>
      <c r="H1333" t="s">
        <v>26</v>
      </c>
      <c r="I1333" s="4">
        <v>1700</v>
      </c>
      <c r="J1333" s="5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27</v>
      </c>
      <c r="C1334" s="1" t="s">
        <v>14</v>
      </c>
      <c r="D1334" s="2">
        <v>45018</v>
      </c>
      <c r="E1334" s="5" t="s">
        <v>76</v>
      </c>
      <c r="F1334" s="5" t="s">
        <v>81</v>
      </c>
      <c r="G1334" s="5" t="s">
        <v>81</v>
      </c>
      <c r="H1334" t="s">
        <v>19</v>
      </c>
      <c r="I1334" s="4">
        <v>500</v>
      </c>
      <c r="J1334" s="5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13</v>
      </c>
      <c r="C1335" s="1" t="s">
        <v>20</v>
      </c>
      <c r="D1335" s="2">
        <v>45025</v>
      </c>
      <c r="E1335" s="5" t="s">
        <v>76</v>
      </c>
      <c r="F1335" s="5" t="s">
        <v>81</v>
      </c>
      <c r="G1335" s="5" t="s">
        <v>81</v>
      </c>
      <c r="H1335" t="s">
        <v>19</v>
      </c>
      <c r="I1335" s="4">
        <v>500</v>
      </c>
      <c r="J1335" s="5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24</v>
      </c>
      <c r="C1336" s="1" t="s">
        <v>14</v>
      </c>
      <c r="D1336" s="2">
        <v>45025</v>
      </c>
      <c r="E1336" s="5" t="s">
        <v>76</v>
      </c>
      <c r="F1336" s="5" t="s">
        <v>81</v>
      </c>
      <c r="G1336" s="5" t="s">
        <v>81</v>
      </c>
      <c r="H1336" t="s">
        <v>31</v>
      </c>
      <c r="I1336" s="4">
        <v>5300</v>
      </c>
      <c r="J1336" s="5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13</v>
      </c>
      <c r="C1337" s="1" t="s">
        <v>20</v>
      </c>
      <c r="D1337" s="2">
        <v>45025</v>
      </c>
      <c r="E1337" s="5" t="s">
        <v>76</v>
      </c>
      <c r="F1337" s="5" t="s">
        <v>81</v>
      </c>
      <c r="G1337" s="5" t="s">
        <v>81</v>
      </c>
      <c r="H1337" t="s">
        <v>35</v>
      </c>
      <c r="I1337" s="4">
        <v>4500</v>
      </c>
      <c r="J1337" s="5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13</v>
      </c>
      <c r="C1338" s="1" t="s">
        <v>20</v>
      </c>
      <c r="D1338" s="2">
        <v>45032</v>
      </c>
      <c r="E1338" s="5" t="s">
        <v>76</v>
      </c>
      <c r="F1338" s="5" t="s">
        <v>81</v>
      </c>
      <c r="G1338" s="5" t="s">
        <v>81</v>
      </c>
      <c r="H1338" t="s">
        <v>19</v>
      </c>
      <c r="I1338" s="4">
        <v>500</v>
      </c>
      <c r="J1338" s="5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34</v>
      </c>
      <c r="C1339" s="1" t="s">
        <v>20</v>
      </c>
      <c r="D1339" s="2">
        <v>45032</v>
      </c>
      <c r="E1339" s="5" t="s">
        <v>76</v>
      </c>
      <c r="F1339" s="5" t="s">
        <v>81</v>
      </c>
      <c r="G1339" s="5" t="s">
        <v>81</v>
      </c>
      <c r="H1339" t="s">
        <v>28</v>
      </c>
      <c r="I1339" s="4">
        <v>1500</v>
      </c>
      <c r="J1339" s="5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27</v>
      </c>
      <c r="C1340" s="1" t="s">
        <v>14</v>
      </c>
      <c r="D1340" s="2">
        <v>45032</v>
      </c>
      <c r="E1340" s="5" t="s">
        <v>76</v>
      </c>
      <c r="F1340" s="5" t="s">
        <v>81</v>
      </c>
      <c r="G1340" s="5" t="s">
        <v>81</v>
      </c>
      <c r="H1340" t="s">
        <v>18</v>
      </c>
      <c r="I1340" s="4">
        <v>8902</v>
      </c>
      <c r="J1340" s="5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27</v>
      </c>
      <c r="C1341" s="1" t="s">
        <v>20</v>
      </c>
      <c r="D1341" s="2">
        <v>45039</v>
      </c>
      <c r="E1341" s="5" t="s">
        <v>76</v>
      </c>
      <c r="F1341" s="5" t="s">
        <v>81</v>
      </c>
      <c r="G1341" s="5" t="s">
        <v>81</v>
      </c>
      <c r="H1341" t="s">
        <v>26</v>
      </c>
      <c r="I1341" s="4">
        <v>1700</v>
      </c>
      <c r="J1341" s="5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27</v>
      </c>
      <c r="C1342" s="1" t="s">
        <v>14</v>
      </c>
      <c r="D1342" s="2">
        <v>45039</v>
      </c>
      <c r="E1342" s="5" t="s">
        <v>76</v>
      </c>
      <c r="F1342" s="5" t="s">
        <v>81</v>
      </c>
      <c r="G1342" s="5" t="s">
        <v>81</v>
      </c>
      <c r="H1342" t="s">
        <v>30</v>
      </c>
      <c r="I1342" s="4">
        <v>3400</v>
      </c>
      <c r="J1342" s="5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13</v>
      </c>
      <c r="C1343" s="1" t="s">
        <v>20</v>
      </c>
      <c r="D1343" s="2">
        <v>45039</v>
      </c>
      <c r="E1343" s="5" t="s">
        <v>76</v>
      </c>
      <c r="F1343" s="5" t="s">
        <v>81</v>
      </c>
      <c r="G1343" s="5" t="s">
        <v>81</v>
      </c>
      <c r="H1343" t="s">
        <v>31</v>
      </c>
      <c r="I1343" s="4">
        <v>5300</v>
      </c>
      <c r="J1343" s="5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27</v>
      </c>
      <c r="C1344" s="1" t="s">
        <v>20</v>
      </c>
      <c r="D1344" s="2">
        <v>45046</v>
      </c>
      <c r="E1344" s="5" t="s">
        <v>76</v>
      </c>
      <c r="F1344" s="5" t="s">
        <v>81</v>
      </c>
      <c r="G1344" s="5" t="s">
        <v>81</v>
      </c>
      <c r="H1344" t="s">
        <v>35</v>
      </c>
      <c r="I1344" s="4">
        <v>4500</v>
      </c>
      <c r="J1344" s="5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22</v>
      </c>
      <c r="C1345" s="1" t="s">
        <v>20</v>
      </c>
      <c r="D1345" s="2">
        <v>45046</v>
      </c>
      <c r="E1345" s="5" t="s">
        <v>76</v>
      </c>
      <c r="F1345" s="5" t="s">
        <v>81</v>
      </c>
      <c r="G1345" s="5" t="s">
        <v>81</v>
      </c>
      <c r="H1345" t="s">
        <v>21</v>
      </c>
      <c r="I1345" s="4">
        <v>1200</v>
      </c>
      <c r="J1345" s="5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27</v>
      </c>
      <c r="C1346" s="1" t="s">
        <v>20</v>
      </c>
      <c r="D1346" s="2">
        <v>45046</v>
      </c>
      <c r="E1346" s="5" t="s">
        <v>76</v>
      </c>
      <c r="F1346" s="5" t="s">
        <v>81</v>
      </c>
      <c r="G1346" s="5" t="s">
        <v>81</v>
      </c>
      <c r="H1346" t="s">
        <v>28</v>
      </c>
      <c r="I1346" s="4">
        <v>1500</v>
      </c>
      <c r="J1346" s="5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13</v>
      </c>
      <c r="C1347" s="1" t="s">
        <v>14</v>
      </c>
      <c r="D1347" s="2">
        <v>45053</v>
      </c>
      <c r="E1347" s="5" t="s">
        <v>76</v>
      </c>
      <c r="F1347" s="5" t="s">
        <v>81</v>
      </c>
      <c r="G1347" s="5" t="s">
        <v>81</v>
      </c>
      <c r="H1347" t="s">
        <v>25</v>
      </c>
      <c r="I1347" s="4">
        <v>300</v>
      </c>
      <c r="J1347" s="5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34</v>
      </c>
      <c r="C1348" s="1" t="s">
        <v>20</v>
      </c>
      <c r="D1348" s="2">
        <v>45053</v>
      </c>
      <c r="E1348" s="5" t="s">
        <v>76</v>
      </c>
      <c r="F1348" s="5" t="s">
        <v>81</v>
      </c>
      <c r="G1348" s="5" t="s">
        <v>81</v>
      </c>
      <c r="H1348" t="s">
        <v>26</v>
      </c>
      <c r="I1348" s="4">
        <v>1700</v>
      </c>
      <c r="J1348" s="5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27</v>
      </c>
      <c r="C1349" s="1" t="s">
        <v>20</v>
      </c>
      <c r="D1349" s="2">
        <v>45053</v>
      </c>
      <c r="E1349" s="5" t="s">
        <v>76</v>
      </c>
      <c r="F1349" s="5" t="s">
        <v>81</v>
      </c>
      <c r="G1349" s="5" t="s">
        <v>81</v>
      </c>
      <c r="H1349" t="s">
        <v>29</v>
      </c>
      <c r="I1349" s="4">
        <v>5340</v>
      </c>
      <c r="J1349" s="5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34</v>
      </c>
      <c r="C1350" s="1" t="s">
        <v>20</v>
      </c>
      <c r="D1350" s="2">
        <v>45060</v>
      </c>
      <c r="E1350" s="5" t="s">
        <v>76</v>
      </c>
      <c r="F1350" s="5" t="s">
        <v>81</v>
      </c>
      <c r="G1350" s="5" t="s">
        <v>81</v>
      </c>
      <c r="H1350" t="s">
        <v>26</v>
      </c>
      <c r="I1350" s="4">
        <v>1700</v>
      </c>
      <c r="J1350" s="5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27</v>
      </c>
      <c r="C1351" s="1" t="s">
        <v>14</v>
      </c>
      <c r="D1351" s="2">
        <v>45060</v>
      </c>
      <c r="E1351" s="5" t="s">
        <v>76</v>
      </c>
      <c r="F1351" s="5" t="s">
        <v>81</v>
      </c>
      <c r="G1351" s="5" t="s">
        <v>81</v>
      </c>
      <c r="H1351" t="s">
        <v>29</v>
      </c>
      <c r="I1351" s="4">
        <v>5340</v>
      </c>
      <c r="J1351" s="5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27</v>
      </c>
      <c r="C1352" s="1" t="s">
        <v>20</v>
      </c>
      <c r="D1352" s="2">
        <v>45060</v>
      </c>
      <c r="E1352" s="5" t="s">
        <v>76</v>
      </c>
      <c r="F1352" s="5" t="s">
        <v>81</v>
      </c>
      <c r="G1352" s="5" t="s">
        <v>81</v>
      </c>
      <c r="H1352" t="s">
        <v>30</v>
      </c>
      <c r="I1352" s="4">
        <v>3400</v>
      </c>
      <c r="J1352" s="5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22</v>
      </c>
      <c r="C1353" s="1" t="s">
        <v>20</v>
      </c>
      <c r="D1353" s="2">
        <v>45067</v>
      </c>
      <c r="E1353" s="5" t="s">
        <v>76</v>
      </c>
      <c r="F1353" s="5" t="s">
        <v>81</v>
      </c>
      <c r="G1353" s="5" t="s">
        <v>81</v>
      </c>
      <c r="H1353" t="s">
        <v>33</v>
      </c>
      <c r="I1353" s="4">
        <v>4600</v>
      </c>
      <c r="J1353" s="5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22</v>
      </c>
      <c r="C1354" s="1" t="s">
        <v>20</v>
      </c>
      <c r="D1354" s="2">
        <v>45067</v>
      </c>
      <c r="E1354" s="5" t="s">
        <v>76</v>
      </c>
      <c r="F1354" s="5" t="s">
        <v>81</v>
      </c>
      <c r="G1354" s="5" t="s">
        <v>81</v>
      </c>
      <c r="H1354" t="s">
        <v>29</v>
      </c>
      <c r="I1354" s="4">
        <v>5340</v>
      </c>
      <c r="J1354" s="5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34</v>
      </c>
      <c r="C1355" s="1" t="s">
        <v>14</v>
      </c>
      <c r="D1355" s="2">
        <v>45067</v>
      </c>
      <c r="E1355" s="5" t="s">
        <v>76</v>
      </c>
      <c r="F1355" s="5" t="s">
        <v>81</v>
      </c>
      <c r="G1355" s="5" t="s">
        <v>81</v>
      </c>
      <c r="H1355" t="s">
        <v>23</v>
      </c>
      <c r="I1355" s="4">
        <v>5130</v>
      </c>
      <c r="J1355" s="5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13</v>
      </c>
      <c r="C1356" s="1" t="s">
        <v>20</v>
      </c>
      <c r="D1356" s="2">
        <v>45074</v>
      </c>
      <c r="E1356" s="5" t="s">
        <v>76</v>
      </c>
      <c r="F1356" s="5" t="s">
        <v>81</v>
      </c>
      <c r="G1356" s="5" t="s">
        <v>81</v>
      </c>
      <c r="H1356" t="s">
        <v>28</v>
      </c>
      <c r="I1356" s="4">
        <v>1500</v>
      </c>
      <c r="J1356" s="5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13</v>
      </c>
      <c r="C1357" s="1" t="s">
        <v>14</v>
      </c>
      <c r="D1357" s="2">
        <v>45074</v>
      </c>
      <c r="E1357" s="5" t="s">
        <v>76</v>
      </c>
      <c r="F1357" s="5" t="s">
        <v>81</v>
      </c>
      <c r="G1357" s="5" t="s">
        <v>81</v>
      </c>
      <c r="H1357" t="s">
        <v>26</v>
      </c>
      <c r="I1357" s="4">
        <v>1700</v>
      </c>
      <c r="J1357" s="5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13</v>
      </c>
      <c r="C1358" s="1" t="s">
        <v>14</v>
      </c>
      <c r="D1358" s="2">
        <v>45074</v>
      </c>
      <c r="E1358" s="5" t="s">
        <v>76</v>
      </c>
      <c r="F1358" s="5" t="s">
        <v>81</v>
      </c>
      <c r="G1358" s="5" t="s">
        <v>81</v>
      </c>
      <c r="H1358" t="s">
        <v>26</v>
      </c>
      <c r="I1358" s="4">
        <v>1700</v>
      </c>
      <c r="J1358" s="5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27</v>
      </c>
      <c r="C1359" s="1" t="s">
        <v>20</v>
      </c>
      <c r="D1359" s="2">
        <v>45081</v>
      </c>
      <c r="E1359" s="5" t="s">
        <v>76</v>
      </c>
      <c r="F1359" s="5" t="s">
        <v>81</v>
      </c>
      <c r="G1359" s="5" t="s">
        <v>81</v>
      </c>
      <c r="H1359" t="s">
        <v>21</v>
      </c>
      <c r="I1359" s="4">
        <v>1200</v>
      </c>
      <c r="J1359" s="5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13</v>
      </c>
      <c r="C1360" s="1" t="s">
        <v>20</v>
      </c>
      <c r="D1360" s="2">
        <v>45081</v>
      </c>
      <c r="E1360" s="5" t="s">
        <v>76</v>
      </c>
      <c r="F1360" s="5" t="s">
        <v>81</v>
      </c>
      <c r="G1360" s="5" t="s">
        <v>81</v>
      </c>
      <c r="H1360" t="s">
        <v>33</v>
      </c>
      <c r="I1360" s="4">
        <v>4600</v>
      </c>
      <c r="J1360" s="5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27</v>
      </c>
      <c r="C1361" s="1" t="s">
        <v>14</v>
      </c>
      <c r="D1361" s="2">
        <v>45081</v>
      </c>
      <c r="E1361" s="5" t="s">
        <v>76</v>
      </c>
      <c r="F1361" s="5" t="s">
        <v>81</v>
      </c>
      <c r="G1361" s="5" t="s">
        <v>81</v>
      </c>
      <c r="H1361" t="s">
        <v>28</v>
      </c>
      <c r="I1361" s="4">
        <v>1500</v>
      </c>
      <c r="J1361" s="5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24</v>
      </c>
      <c r="C1362" s="1" t="s">
        <v>14</v>
      </c>
      <c r="D1362" s="2">
        <v>45088</v>
      </c>
      <c r="E1362" s="5" t="s">
        <v>76</v>
      </c>
      <c r="F1362" s="5" t="s">
        <v>81</v>
      </c>
      <c r="G1362" s="5" t="s">
        <v>81</v>
      </c>
      <c r="H1362" t="s">
        <v>26</v>
      </c>
      <c r="I1362" s="4">
        <v>1700</v>
      </c>
      <c r="J1362" s="5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27</v>
      </c>
      <c r="C1363" s="1" t="s">
        <v>20</v>
      </c>
      <c r="D1363" s="2">
        <v>45088</v>
      </c>
      <c r="E1363" s="5" t="s">
        <v>76</v>
      </c>
      <c r="F1363" s="5" t="s">
        <v>81</v>
      </c>
      <c r="G1363" s="5" t="s">
        <v>81</v>
      </c>
      <c r="H1363" t="s">
        <v>30</v>
      </c>
      <c r="I1363" s="4">
        <v>3400</v>
      </c>
      <c r="J1363" s="5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27</v>
      </c>
      <c r="C1364" s="1" t="s">
        <v>14</v>
      </c>
      <c r="D1364" s="2">
        <v>45088</v>
      </c>
      <c r="E1364" s="5" t="s">
        <v>76</v>
      </c>
      <c r="F1364" s="5" t="s">
        <v>81</v>
      </c>
      <c r="G1364" s="5" t="s">
        <v>81</v>
      </c>
      <c r="H1364" t="s">
        <v>30</v>
      </c>
      <c r="I1364" s="4">
        <v>3400</v>
      </c>
      <c r="J1364" s="5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27</v>
      </c>
      <c r="C1365" s="1" t="s">
        <v>14</v>
      </c>
      <c r="D1365" s="2">
        <v>45095</v>
      </c>
      <c r="E1365" s="5" t="s">
        <v>76</v>
      </c>
      <c r="F1365" s="5" t="s">
        <v>81</v>
      </c>
      <c r="G1365" s="5" t="s">
        <v>81</v>
      </c>
      <c r="H1365" t="s">
        <v>19</v>
      </c>
      <c r="I1365" s="4">
        <v>500</v>
      </c>
      <c r="J1365" s="5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13</v>
      </c>
      <c r="C1366" s="1" t="s">
        <v>20</v>
      </c>
      <c r="D1366" s="2">
        <v>45095</v>
      </c>
      <c r="E1366" s="5" t="s">
        <v>76</v>
      </c>
      <c r="F1366" s="5" t="s">
        <v>81</v>
      </c>
      <c r="G1366" s="5" t="s">
        <v>81</v>
      </c>
      <c r="H1366" t="s">
        <v>26</v>
      </c>
      <c r="I1366" s="4">
        <v>1700</v>
      </c>
      <c r="J1366" s="5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13</v>
      </c>
      <c r="C1367" s="1" t="s">
        <v>20</v>
      </c>
      <c r="D1367" s="2">
        <v>45095</v>
      </c>
      <c r="E1367" s="5" t="s">
        <v>76</v>
      </c>
      <c r="F1367" s="5" t="s">
        <v>81</v>
      </c>
      <c r="G1367" s="5" t="s">
        <v>81</v>
      </c>
      <c r="H1367" t="s">
        <v>29</v>
      </c>
      <c r="I1367" s="4">
        <v>5340</v>
      </c>
      <c r="J1367" s="5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13</v>
      </c>
      <c r="C1368" s="1" t="s">
        <v>14</v>
      </c>
      <c r="D1368" s="2">
        <v>45102</v>
      </c>
      <c r="E1368" s="5" t="s">
        <v>76</v>
      </c>
      <c r="F1368" s="5" t="s">
        <v>81</v>
      </c>
      <c r="G1368" s="5" t="s">
        <v>81</v>
      </c>
      <c r="H1368" t="s">
        <v>26</v>
      </c>
      <c r="I1368" s="4">
        <v>1700</v>
      </c>
      <c r="J1368" s="5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27</v>
      </c>
      <c r="C1369" s="1" t="s">
        <v>20</v>
      </c>
      <c r="D1369" s="2">
        <v>45102</v>
      </c>
      <c r="E1369" s="5" t="s">
        <v>76</v>
      </c>
      <c r="F1369" s="5" t="s">
        <v>81</v>
      </c>
      <c r="G1369" s="5" t="s">
        <v>81</v>
      </c>
      <c r="H1369" t="s">
        <v>21</v>
      </c>
      <c r="I1369" s="4">
        <v>1200</v>
      </c>
      <c r="J1369" s="5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13</v>
      </c>
      <c r="C1370" s="1" t="s">
        <v>20</v>
      </c>
      <c r="D1370" s="2">
        <v>45102</v>
      </c>
      <c r="E1370" s="5" t="s">
        <v>76</v>
      </c>
      <c r="F1370" s="5" t="s">
        <v>81</v>
      </c>
      <c r="G1370" s="5" t="s">
        <v>81</v>
      </c>
      <c r="H1370" t="s">
        <v>33</v>
      </c>
      <c r="I1370" s="4">
        <v>4600</v>
      </c>
      <c r="J1370" s="5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27</v>
      </c>
      <c r="C1371" s="1" t="s">
        <v>14</v>
      </c>
      <c r="D1371" s="2">
        <v>45109</v>
      </c>
      <c r="E1371" s="5" t="s">
        <v>76</v>
      </c>
      <c r="F1371" s="5" t="s">
        <v>81</v>
      </c>
      <c r="G1371" s="5" t="s">
        <v>81</v>
      </c>
      <c r="H1371" t="s">
        <v>29</v>
      </c>
      <c r="I1371" s="4">
        <v>5340</v>
      </c>
      <c r="J1371" s="5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13</v>
      </c>
      <c r="C1372" s="1" t="s">
        <v>20</v>
      </c>
      <c r="D1372" s="2">
        <v>45109</v>
      </c>
      <c r="E1372" s="5" t="s">
        <v>76</v>
      </c>
      <c r="F1372" s="5" t="s">
        <v>81</v>
      </c>
      <c r="G1372" s="5" t="s">
        <v>81</v>
      </c>
      <c r="H1372" t="s">
        <v>29</v>
      </c>
      <c r="I1372" s="4">
        <v>5340</v>
      </c>
      <c r="J1372" s="5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13</v>
      </c>
      <c r="C1373" s="1" t="s">
        <v>20</v>
      </c>
      <c r="D1373" s="2">
        <v>45109</v>
      </c>
      <c r="E1373" s="5" t="s">
        <v>76</v>
      </c>
      <c r="F1373" s="5" t="s">
        <v>81</v>
      </c>
      <c r="G1373" s="5" t="s">
        <v>81</v>
      </c>
      <c r="H1373" t="s">
        <v>31</v>
      </c>
      <c r="I1373" s="4">
        <v>5300</v>
      </c>
      <c r="J1373" s="5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13</v>
      </c>
      <c r="C1374" s="1" t="s">
        <v>20</v>
      </c>
      <c r="D1374" s="2">
        <v>45116</v>
      </c>
      <c r="E1374" s="5" t="s">
        <v>76</v>
      </c>
      <c r="F1374" s="5" t="s">
        <v>81</v>
      </c>
      <c r="G1374" s="5" t="s">
        <v>81</v>
      </c>
      <c r="H1374" t="s">
        <v>32</v>
      </c>
      <c r="I1374" s="4">
        <v>3200</v>
      </c>
      <c r="J1374" s="5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27</v>
      </c>
      <c r="C1375" s="1" t="s">
        <v>14</v>
      </c>
      <c r="D1375" s="2">
        <v>45116</v>
      </c>
      <c r="E1375" s="5" t="s">
        <v>76</v>
      </c>
      <c r="F1375" s="5" t="s">
        <v>81</v>
      </c>
      <c r="G1375" s="5" t="s">
        <v>81</v>
      </c>
      <c r="H1375" t="s">
        <v>28</v>
      </c>
      <c r="I1375" s="4">
        <v>1500</v>
      </c>
      <c r="J1375" s="5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13</v>
      </c>
      <c r="C1376" s="1" t="s">
        <v>14</v>
      </c>
      <c r="D1376" s="2">
        <v>45116</v>
      </c>
      <c r="E1376" s="5" t="s">
        <v>76</v>
      </c>
      <c r="F1376" s="5" t="s">
        <v>81</v>
      </c>
      <c r="G1376" s="5" t="s">
        <v>81</v>
      </c>
      <c r="H1376" t="s">
        <v>31</v>
      </c>
      <c r="I1376" s="4">
        <v>5300</v>
      </c>
      <c r="J1376" s="5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34</v>
      </c>
      <c r="C1377" s="1" t="s">
        <v>20</v>
      </c>
      <c r="D1377" s="2">
        <v>45123</v>
      </c>
      <c r="E1377" s="5" t="s">
        <v>76</v>
      </c>
      <c r="F1377" s="5" t="s">
        <v>81</v>
      </c>
      <c r="G1377" s="5" t="s">
        <v>81</v>
      </c>
      <c r="H1377" t="s">
        <v>23</v>
      </c>
      <c r="I1377" s="4">
        <v>5130</v>
      </c>
      <c r="J1377" s="5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27</v>
      </c>
      <c r="C1378" s="1" t="s">
        <v>20</v>
      </c>
      <c r="D1378" s="2">
        <v>45123</v>
      </c>
      <c r="E1378" s="5" t="s">
        <v>76</v>
      </c>
      <c r="F1378" s="5" t="s">
        <v>81</v>
      </c>
      <c r="G1378" s="5" t="s">
        <v>81</v>
      </c>
      <c r="H1378" t="s">
        <v>35</v>
      </c>
      <c r="I1378" s="4">
        <v>4500</v>
      </c>
      <c r="J1378" s="5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13</v>
      </c>
      <c r="C1379" s="1" t="s">
        <v>20</v>
      </c>
      <c r="D1379" s="2">
        <v>45123</v>
      </c>
      <c r="E1379" s="5" t="s">
        <v>76</v>
      </c>
      <c r="F1379" s="5" t="s">
        <v>81</v>
      </c>
      <c r="G1379" s="5" t="s">
        <v>81</v>
      </c>
      <c r="H1379" t="s">
        <v>29</v>
      </c>
      <c r="I1379" s="4">
        <v>5340</v>
      </c>
      <c r="J1379" s="5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24</v>
      </c>
      <c r="C1380" s="1" t="s">
        <v>20</v>
      </c>
      <c r="D1380" s="2">
        <v>45130</v>
      </c>
      <c r="E1380" s="5" t="s">
        <v>76</v>
      </c>
      <c r="F1380" s="5" t="s">
        <v>81</v>
      </c>
      <c r="G1380" s="5" t="s">
        <v>81</v>
      </c>
      <c r="H1380" t="s">
        <v>30</v>
      </c>
      <c r="I1380" s="4">
        <v>3400</v>
      </c>
      <c r="J1380" s="5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13</v>
      </c>
      <c r="C1381" s="1" t="s">
        <v>20</v>
      </c>
      <c r="D1381" s="2">
        <v>45130</v>
      </c>
      <c r="E1381" s="5" t="s">
        <v>76</v>
      </c>
      <c r="F1381" s="5" t="s">
        <v>81</v>
      </c>
      <c r="G1381" s="5" t="s">
        <v>81</v>
      </c>
      <c r="H1381" t="s">
        <v>35</v>
      </c>
      <c r="I1381" s="4">
        <v>4500</v>
      </c>
      <c r="J1381" s="5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34</v>
      </c>
      <c r="C1382" s="1" t="s">
        <v>20</v>
      </c>
      <c r="D1382" s="2">
        <v>45130</v>
      </c>
      <c r="E1382" s="5" t="s">
        <v>76</v>
      </c>
      <c r="F1382" s="5" t="s">
        <v>81</v>
      </c>
      <c r="G1382" s="5" t="s">
        <v>81</v>
      </c>
      <c r="H1382" t="s">
        <v>31</v>
      </c>
      <c r="I1382" s="4">
        <v>5300</v>
      </c>
      <c r="J1382" s="5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13</v>
      </c>
      <c r="C1383" s="1" t="s">
        <v>20</v>
      </c>
      <c r="D1383" s="2">
        <v>45137</v>
      </c>
      <c r="E1383" s="5" t="s">
        <v>76</v>
      </c>
      <c r="F1383" s="5" t="s">
        <v>81</v>
      </c>
      <c r="G1383" s="5" t="s">
        <v>81</v>
      </c>
      <c r="H1383" t="s">
        <v>26</v>
      </c>
      <c r="I1383" s="4">
        <v>1700</v>
      </c>
      <c r="J1383" s="5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27</v>
      </c>
      <c r="C1384" s="1" t="s">
        <v>20</v>
      </c>
      <c r="D1384" s="2">
        <v>45137</v>
      </c>
      <c r="E1384" s="5" t="s">
        <v>76</v>
      </c>
      <c r="F1384" s="5" t="s">
        <v>81</v>
      </c>
      <c r="G1384" s="5" t="s">
        <v>81</v>
      </c>
      <c r="H1384" t="s">
        <v>32</v>
      </c>
      <c r="I1384" s="4">
        <v>3200</v>
      </c>
      <c r="J1384" s="5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13</v>
      </c>
      <c r="C1385" s="1" t="s">
        <v>14</v>
      </c>
      <c r="D1385" s="2">
        <v>45137</v>
      </c>
      <c r="E1385" s="5" t="s">
        <v>76</v>
      </c>
      <c r="F1385" s="5" t="s">
        <v>81</v>
      </c>
      <c r="G1385" s="5" t="s">
        <v>81</v>
      </c>
      <c r="H1385" t="s">
        <v>30</v>
      </c>
      <c r="I1385" s="4">
        <v>3400</v>
      </c>
      <c r="J1385" s="5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13</v>
      </c>
      <c r="C1386" s="1" t="s">
        <v>20</v>
      </c>
      <c r="D1386" s="2">
        <v>45144</v>
      </c>
      <c r="E1386" s="5" t="s">
        <v>76</v>
      </c>
      <c r="F1386" s="5" t="s">
        <v>81</v>
      </c>
      <c r="G1386" s="5" t="s">
        <v>81</v>
      </c>
      <c r="H1386" t="s">
        <v>26</v>
      </c>
      <c r="I1386" s="4">
        <v>1700</v>
      </c>
      <c r="J1386" s="5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13</v>
      </c>
      <c r="C1387" s="1" t="s">
        <v>20</v>
      </c>
      <c r="D1387" s="2">
        <v>45144</v>
      </c>
      <c r="E1387" s="5" t="s">
        <v>76</v>
      </c>
      <c r="F1387" s="5" t="s">
        <v>81</v>
      </c>
      <c r="G1387" s="5" t="s">
        <v>81</v>
      </c>
      <c r="H1387" t="s">
        <v>30</v>
      </c>
      <c r="I1387" s="4">
        <v>3400</v>
      </c>
      <c r="J1387" s="5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13</v>
      </c>
      <c r="C1388" s="1" t="s">
        <v>14</v>
      </c>
      <c r="D1388" s="2">
        <v>45144</v>
      </c>
      <c r="E1388" s="5" t="s">
        <v>76</v>
      </c>
      <c r="F1388" s="5" t="s">
        <v>81</v>
      </c>
      <c r="G1388" s="5" t="s">
        <v>81</v>
      </c>
      <c r="H1388" t="s">
        <v>33</v>
      </c>
      <c r="I1388" s="4">
        <v>4600</v>
      </c>
      <c r="J1388" s="5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27</v>
      </c>
      <c r="C1389" s="1" t="s">
        <v>14</v>
      </c>
      <c r="D1389" s="2">
        <v>45151</v>
      </c>
      <c r="E1389" s="5" t="s">
        <v>76</v>
      </c>
      <c r="F1389" s="5" t="s">
        <v>81</v>
      </c>
      <c r="G1389" s="5" t="s">
        <v>81</v>
      </c>
      <c r="H1389" t="s">
        <v>28</v>
      </c>
      <c r="I1389" s="4">
        <v>1500</v>
      </c>
      <c r="J1389" s="5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22</v>
      </c>
      <c r="C1390" s="1" t="s">
        <v>20</v>
      </c>
      <c r="D1390" s="2">
        <v>45151</v>
      </c>
      <c r="E1390" s="5" t="s">
        <v>76</v>
      </c>
      <c r="F1390" s="5" t="s">
        <v>81</v>
      </c>
      <c r="G1390" s="5" t="s">
        <v>81</v>
      </c>
      <c r="H1390" t="s">
        <v>32</v>
      </c>
      <c r="I1390" s="4">
        <v>3200</v>
      </c>
      <c r="J1390" s="5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13</v>
      </c>
      <c r="C1391" s="1" t="s">
        <v>20</v>
      </c>
      <c r="D1391" s="2">
        <v>45151</v>
      </c>
      <c r="E1391" s="5" t="s">
        <v>76</v>
      </c>
      <c r="F1391" s="5" t="s">
        <v>81</v>
      </c>
      <c r="G1391" s="5" t="s">
        <v>81</v>
      </c>
      <c r="H1391" t="s">
        <v>29</v>
      </c>
      <c r="I1391" s="4">
        <v>5340</v>
      </c>
      <c r="J1391" s="5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27</v>
      </c>
      <c r="C1392" s="1" t="s">
        <v>20</v>
      </c>
      <c r="D1392" s="2">
        <v>45158</v>
      </c>
      <c r="E1392" s="5" t="s">
        <v>76</v>
      </c>
      <c r="F1392" s="5" t="s">
        <v>81</v>
      </c>
      <c r="G1392" s="5" t="s">
        <v>81</v>
      </c>
      <c r="H1392" t="s">
        <v>28</v>
      </c>
      <c r="I1392" s="4">
        <v>1500</v>
      </c>
      <c r="J1392" s="5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34</v>
      </c>
      <c r="C1393" s="1" t="s">
        <v>20</v>
      </c>
      <c r="D1393" s="2">
        <v>45158</v>
      </c>
      <c r="E1393" s="5" t="s">
        <v>76</v>
      </c>
      <c r="F1393" s="5" t="s">
        <v>81</v>
      </c>
      <c r="G1393" s="5" t="s">
        <v>81</v>
      </c>
      <c r="H1393" t="s">
        <v>26</v>
      </c>
      <c r="I1393" s="4">
        <v>1700</v>
      </c>
      <c r="J1393" s="5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34</v>
      </c>
      <c r="C1394" s="1" t="s">
        <v>14</v>
      </c>
      <c r="D1394" s="2">
        <v>45158</v>
      </c>
      <c r="E1394" s="5" t="s">
        <v>76</v>
      </c>
      <c r="F1394" s="5" t="s">
        <v>81</v>
      </c>
      <c r="G1394" s="5" t="s">
        <v>81</v>
      </c>
      <c r="H1394" t="s">
        <v>23</v>
      </c>
      <c r="I1394" s="4">
        <v>5130</v>
      </c>
      <c r="J1394" s="5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27</v>
      </c>
      <c r="C1395" s="1" t="s">
        <v>14</v>
      </c>
      <c r="D1395" s="2">
        <v>45165</v>
      </c>
      <c r="E1395" s="5" t="s">
        <v>76</v>
      </c>
      <c r="F1395" s="5" t="s">
        <v>81</v>
      </c>
      <c r="G1395" s="5" t="s">
        <v>81</v>
      </c>
      <c r="H1395" t="s">
        <v>26</v>
      </c>
      <c r="I1395" s="4">
        <v>1700</v>
      </c>
      <c r="J1395" s="5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27</v>
      </c>
      <c r="C1396" s="1" t="s">
        <v>20</v>
      </c>
      <c r="D1396" s="2">
        <v>45165</v>
      </c>
      <c r="E1396" s="5" t="s">
        <v>76</v>
      </c>
      <c r="F1396" s="5" t="s">
        <v>81</v>
      </c>
      <c r="G1396" s="5" t="s">
        <v>81</v>
      </c>
      <c r="H1396" t="s">
        <v>32</v>
      </c>
      <c r="I1396" s="4">
        <v>3200</v>
      </c>
      <c r="J1396" s="5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34</v>
      </c>
      <c r="C1397" s="1" t="s">
        <v>14</v>
      </c>
      <c r="D1397" s="2">
        <v>45165</v>
      </c>
      <c r="E1397" s="5" t="s">
        <v>76</v>
      </c>
      <c r="F1397" s="5" t="s">
        <v>81</v>
      </c>
      <c r="G1397" s="5" t="s">
        <v>81</v>
      </c>
      <c r="H1397" t="s">
        <v>35</v>
      </c>
      <c r="I1397" s="4">
        <v>4500</v>
      </c>
      <c r="J1397" s="5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27</v>
      </c>
      <c r="C1398" s="1" t="s">
        <v>20</v>
      </c>
      <c r="D1398" s="2">
        <v>44562</v>
      </c>
      <c r="E1398" s="5" t="s">
        <v>76</v>
      </c>
      <c r="F1398" s="5" t="s">
        <v>82</v>
      </c>
      <c r="G1398" s="5" t="s">
        <v>82</v>
      </c>
      <c r="H1398" t="s">
        <v>30</v>
      </c>
      <c r="I1398" s="4">
        <v>3400</v>
      </c>
      <c r="J1398" s="5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13</v>
      </c>
      <c r="C1399" s="1" t="s">
        <v>20</v>
      </c>
      <c r="D1399" s="2">
        <v>44562</v>
      </c>
      <c r="E1399" s="5" t="s">
        <v>76</v>
      </c>
      <c r="F1399" s="5" t="s">
        <v>82</v>
      </c>
      <c r="G1399" s="5" t="s">
        <v>82</v>
      </c>
      <c r="H1399" t="s">
        <v>19</v>
      </c>
      <c r="I1399" s="4">
        <v>500</v>
      </c>
      <c r="J1399" s="5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13</v>
      </c>
      <c r="C1400" s="1" t="s">
        <v>20</v>
      </c>
      <c r="D1400" s="2">
        <v>44562</v>
      </c>
      <c r="E1400" s="5" t="s">
        <v>76</v>
      </c>
      <c r="F1400" s="5" t="s">
        <v>82</v>
      </c>
      <c r="G1400" s="5" t="s">
        <v>82</v>
      </c>
      <c r="H1400" t="s">
        <v>23</v>
      </c>
      <c r="I1400" s="4">
        <v>5130</v>
      </c>
      <c r="J1400" s="5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24</v>
      </c>
      <c r="C1401" s="1" t="s">
        <v>14</v>
      </c>
      <c r="D1401" s="2">
        <v>44562</v>
      </c>
      <c r="E1401" s="5" t="s">
        <v>76</v>
      </c>
      <c r="F1401" s="5" t="s">
        <v>82</v>
      </c>
      <c r="G1401" s="5" t="s">
        <v>82</v>
      </c>
      <c r="H1401" t="s">
        <v>35</v>
      </c>
      <c r="I1401" s="4">
        <v>4500</v>
      </c>
      <c r="J1401" s="5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24</v>
      </c>
      <c r="C1402" s="1" t="s">
        <v>20</v>
      </c>
      <c r="D1402" s="2">
        <v>44577</v>
      </c>
      <c r="E1402" s="5" t="s">
        <v>76</v>
      </c>
      <c r="F1402" s="5" t="s">
        <v>82</v>
      </c>
      <c r="G1402" s="5" t="s">
        <v>82</v>
      </c>
      <c r="H1402" t="s">
        <v>25</v>
      </c>
      <c r="I1402" s="4">
        <v>300</v>
      </c>
      <c r="J1402" s="5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27</v>
      </c>
      <c r="C1403" s="1" t="s">
        <v>20</v>
      </c>
      <c r="D1403" s="2">
        <v>44577</v>
      </c>
      <c r="E1403" s="5" t="s">
        <v>76</v>
      </c>
      <c r="F1403" s="5" t="s">
        <v>82</v>
      </c>
      <c r="G1403" s="5" t="s">
        <v>82</v>
      </c>
      <c r="H1403" t="s">
        <v>21</v>
      </c>
      <c r="I1403" s="4">
        <v>1200</v>
      </c>
      <c r="J1403" s="5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22</v>
      </c>
      <c r="C1404" s="1" t="s">
        <v>20</v>
      </c>
      <c r="D1404" s="2">
        <v>44577</v>
      </c>
      <c r="E1404" s="5" t="s">
        <v>76</v>
      </c>
      <c r="F1404" s="5" t="s">
        <v>82</v>
      </c>
      <c r="G1404" s="5" t="s">
        <v>82</v>
      </c>
      <c r="H1404" t="s">
        <v>30</v>
      </c>
      <c r="I1404" s="4">
        <v>3400</v>
      </c>
      <c r="J1404" s="5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22</v>
      </c>
      <c r="C1405" s="1" t="s">
        <v>20</v>
      </c>
      <c r="D1405" s="2">
        <v>44577</v>
      </c>
      <c r="E1405" s="5" t="s">
        <v>76</v>
      </c>
      <c r="F1405" s="5" t="s">
        <v>82</v>
      </c>
      <c r="G1405" s="5" t="s">
        <v>82</v>
      </c>
      <c r="H1405" t="s">
        <v>18</v>
      </c>
      <c r="I1405" s="4">
        <v>8902</v>
      </c>
      <c r="J1405" s="5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22</v>
      </c>
      <c r="C1406" s="1" t="s">
        <v>20</v>
      </c>
      <c r="D1406" s="2">
        <v>44584</v>
      </c>
      <c r="E1406" s="5" t="s">
        <v>76</v>
      </c>
      <c r="F1406" s="5" t="s">
        <v>82</v>
      </c>
      <c r="G1406" s="5" t="s">
        <v>82</v>
      </c>
      <c r="H1406" t="s">
        <v>35</v>
      </c>
      <c r="I1406" s="4">
        <v>4500</v>
      </c>
      <c r="J1406" s="5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22</v>
      </c>
      <c r="C1407" s="1" t="s">
        <v>14</v>
      </c>
      <c r="D1407" s="2">
        <v>44584</v>
      </c>
      <c r="E1407" s="5" t="s">
        <v>76</v>
      </c>
      <c r="F1407" s="5" t="s">
        <v>82</v>
      </c>
      <c r="G1407" s="5" t="s">
        <v>82</v>
      </c>
      <c r="H1407" t="s">
        <v>30</v>
      </c>
      <c r="I1407" s="4">
        <v>3400</v>
      </c>
      <c r="J1407" s="5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24</v>
      </c>
      <c r="C1408" s="1" t="s">
        <v>20</v>
      </c>
      <c r="D1408" s="2">
        <v>44584</v>
      </c>
      <c r="E1408" s="5" t="s">
        <v>76</v>
      </c>
      <c r="F1408" s="5" t="s">
        <v>82</v>
      </c>
      <c r="G1408" s="5" t="s">
        <v>82</v>
      </c>
      <c r="H1408" t="s">
        <v>29</v>
      </c>
      <c r="I1408" s="4">
        <v>5340</v>
      </c>
      <c r="J1408" s="5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22</v>
      </c>
      <c r="C1409" s="1" t="s">
        <v>20</v>
      </c>
      <c r="D1409" s="2">
        <v>44584</v>
      </c>
      <c r="E1409" s="5" t="s">
        <v>76</v>
      </c>
      <c r="F1409" s="5" t="s">
        <v>82</v>
      </c>
      <c r="G1409" s="5" t="s">
        <v>82</v>
      </c>
      <c r="H1409" t="s">
        <v>33</v>
      </c>
      <c r="I1409" s="4">
        <v>4600</v>
      </c>
      <c r="J1409" s="5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22</v>
      </c>
      <c r="C1410" s="1" t="s">
        <v>20</v>
      </c>
      <c r="D1410" s="2">
        <v>44591</v>
      </c>
      <c r="E1410" s="5" t="s">
        <v>76</v>
      </c>
      <c r="F1410" s="5" t="s">
        <v>82</v>
      </c>
      <c r="G1410" s="5" t="s">
        <v>82</v>
      </c>
      <c r="H1410" t="s">
        <v>19</v>
      </c>
      <c r="I1410" s="4">
        <v>500</v>
      </c>
      <c r="J1410" s="5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24</v>
      </c>
      <c r="C1411" s="1" t="s">
        <v>20</v>
      </c>
      <c r="D1411" s="2">
        <v>44591</v>
      </c>
      <c r="E1411" s="5" t="s">
        <v>76</v>
      </c>
      <c r="F1411" s="5" t="s">
        <v>82</v>
      </c>
      <c r="G1411" s="5" t="s">
        <v>82</v>
      </c>
      <c r="H1411" t="s">
        <v>32</v>
      </c>
      <c r="I1411" s="4">
        <v>3200</v>
      </c>
      <c r="J1411" s="5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13</v>
      </c>
      <c r="C1412" s="1" t="s">
        <v>20</v>
      </c>
      <c r="D1412" s="2">
        <v>44591</v>
      </c>
      <c r="E1412" s="5" t="s">
        <v>76</v>
      </c>
      <c r="F1412" s="5" t="s">
        <v>82</v>
      </c>
      <c r="G1412" s="5" t="s">
        <v>82</v>
      </c>
      <c r="H1412" t="s">
        <v>33</v>
      </c>
      <c r="I1412" s="4">
        <v>4600</v>
      </c>
      <c r="J1412" s="5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22</v>
      </c>
      <c r="C1413" s="1" t="s">
        <v>20</v>
      </c>
      <c r="D1413" s="2">
        <v>44591</v>
      </c>
      <c r="E1413" s="5" t="s">
        <v>76</v>
      </c>
      <c r="F1413" s="5" t="s">
        <v>82</v>
      </c>
      <c r="G1413" s="5" t="s">
        <v>82</v>
      </c>
      <c r="H1413" t="s">
        <v>31</v>
      </c>
      <c r="I1413" s="4">
        <v>5300</v>
      </c>
      <c r="J1413" s="5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13</v>
      </c>
      <c r="C1414" s="1" t="s">
        <v>20</v>
      </c>
      <c r="D1414" s="2">
        <v>44598</v>
      </c>
      <c r="E1414" s="5" t="s">
        <v>76</v>
      </c>
      <c r="F1414" s="5" t="s">
        <v>82</v>
      </c>
      <c r="G1414" s="5" t="s">
        <v>82</v>
      </c>
      <c r="H1414" t="s">
        <v>23</v>
      </c>
      <c r="I1414" s="4">
        <v>5130</v>
      </c>
      <c r="J1414" s="5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22</v>
      </c>
      <c r="C1415" s="1" t="s">
        <v>20</v>
      </c>
      <c r="D1415" s="2">
        <v>44598</v>
      </c>
      <c r="E1415" s="5" t="s">
        <v>76</v>
      </c>
      <c r="F1415" s="5" t="s">
        <v>82</v>
      </c>
      <c r="G1415" s="5" t="s">
        <v>82</v>
      </c>
      <c r="H1415" t="s">
        <v>30</v>
      </c>
      <c r="I1415" s="4">
        <v>3400</v>
      </c>
      <c r="J1415" s="5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24</v>
      </c>
      <c r="C1416" s="1" t="s">
        <v>14</v>
      </c>
      <c r="D1416" s="2">
        <v>44598</v>
      </c>
      <c r="E1416" s="5" t="s">
        <v>76</v>
      </c>
      <c r="F1416" s="5" t="s">
        <v>82</v>
      </c>
      <c r="G1416" s="5" t="s">
        <v>82</v>
      </c>
      <c r="H1416" t="s">
        <v>18</v>
      </c>
      <c r="I1416" s="4">
        <v>8902</v>
      </c>
      <c r="J1416" s="5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13</v>
      </c>
      <c r="C1417" s="1" t="s">
        <v>20</v>
      </c>
      <c r="D1417" s="2">
        <v>44598</v>
      </c>
      <c r="E1417" s="5" t="s">
        <v>76</v>
      </c>
      <c r="F1417" s="5" t="s">
        <v>82</v>
      </c>
      <c r="G1417" s="5" t="s">
        <v>82</v>
      </c>
      <c r="H1417" t="s">
        <v>29</v>
      </c>
      <c r="I1417" s="4">
        <v>5340</v>
      </c>
      <c r="J1417" s="5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13</v>
      </c>
      <c r="C1418" s="1" t="s">
        <v>20</v>
      </c>
      <c r="D1418" s="2">
        <v>44605</v>
      </c>
      <c r="E1418" s="5" t="s">
        <v>76</v>
      </c>
      <c r="F1418" s="5" t="s">
        <v>82</v>
      </c>
      <c r="G1418" s="5" t="s">
        <v>82</v>
      </c>
      <c r="H1418" t="s">
        <v>23</v>
      </c>
      <c r="I1418" s="4">
        <v>5130</v>
      </c>
      <c r="J1418" s="5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13</v>
      </c>
      <c r="C1419" s="1" t="s">
        <v>20</v>
      </c>
      <c r="D1419" s="2">
        <v>44605</v>
      </c>
      <c r="E1419" s="5" t="s">
        <v>76</v>
      </c>
      <c r="F1419" s="5" t="s">
        <v>82</v>
      </c>
      <c r="G1419" s="5" t="s">
        <v>82</v>
      </c>
      <c r="H1419" t="s">
        <v>33</v>
      </c>
      <c r="I1419" s="4">
        <v>4600</v>
      </c>
      <c r="J1419" s="5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27</v>
      </c>
      <c r="C1420" s="1" t="s">
        <v>14</v>
      </c>
      <c r="D1420" s="2">
        <v>44605</v>
      </c>
      <c r="E1420" s="5" t="s">
        <v>76</v>
      </c>
      <c r="F1420" s="5" t="s">
        <v>82</v>
      </c>
      <c r="G1420" s="5" t="s">
        <v>82</v>
      </c>
      <c r="H1420" t="s">
        <v>29</v>
      </c>
      <c r="I1420" s="4">
        <v>5340</v>
      </c>
      <c r="J1420" s="5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13</v>
      </c>
      <c r="C1421" s="1" t="s">
        <v>20</v>
      </c>
      <c r="D1421" s="2">
        <v>44605</v>
      </c>
      <c r="E1421" s="5" t="s">
        <v>76</v>
      </c>
      <c r="F1421" s="5" t="s">
        <v>82</v>
      </c>
      <c r="G1421" s="5" t="s">
        <v>82</v>
      </c>
      <c r="H1421" t="s">
        <v>33</v>
      </c>
      <c r="I1421" s="4">
        <v>4600</v>
      </c>
      <c r="J1421" s="5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27</v>
      </c>
      <c r="C1422" s="1" t="s">
        <v>20</v>
      </c>
      <c r="D1422" s="2">
        <v>44612</v>
      </c>
      <c r="E1422" s="5" t="s">
        <v>76</v>
      </c>
      <c r="F1422" s="5" t="s">
        <v>82</v>
      </c>
      <c r="G1422" s="5" t="s">
        <v>82</v>
      </c>
      <c r="H1422" t="s">
        <v>28</v>
      </c>
      <c r="I1422" s="4">
        <v>1500</v>
      </c>
      <c r="J1422" s="5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27</v>
      </c>
      <c r="C1423" s="1" t="s">
        <v>20</v>
      </c>
      <c r="D1423" s="2">
        <v>44612</v>
      </c>
      <c r="E1423" s="5" t="s">
        <v>76</v>
      </c>
      <c r="F1423" s="5" t="s">
        <v>82</v>
      </c>
      <c r="G1423" s="5" t="s">
        <v>82</v>
      </c>
      <c r="H1423" t="s">
        <v>26</v>
      </c>
      <c r="I1423" s="4">
        <v>1700</v>
      </c>
      <c r="J1423" s="5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22</v>
      </c>
      <c r="C1424" s="1" t="s">
        <v>14</v>
      </c>
      <c r="D1424" s="2">
        <v>44612</v>
      </c>
      <c r="E1424" s="5" t="s">
        <v>76</v>
      </c>
      <c r="F1424" s="5" t="s">
        <v>82</v>
      </c>
      <c r="G1424" s="5" t="s">
        <v>82</v>
      </c>
      <c r="H1424" t="s">
        <v>32</v>
      </c>
      <c r="I1424" s="4">
        <v>3200</v>
      </c>
      <c r="J1424" s="5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13</v>
      </c>
      <c r="C1425" s="1" t="s">
        <v>14</v>
      </c>
      <c r="D1425" s="2">
        <v>44612</v>
      </c>
      <c r="E1425" s="5" t="s">
        <v>76</v>
      </c>
      <c r="F1425" s="5" t="s">
        <v>82</v>
      </c>
      <c r="G1425" s="5" t="s">
        <v>82</v>
      </c>
      <c r="H1425" t="s">
        <v>33</v>
      </c>
      <c r="I1425" s="4">
        <v>4600</v>
      </c>
      <c r="J1425" s="5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27</v>
      </c>
      <c r="C1426" s="1" t="s">
        <v>14</v>
      </c>
      <c r="D1426" s="2">
        <v>44619</v>
      </c>
      <c r="E1426" s="5" t="s">
        <v>76</v>
      </c>
      <c r="F1426" s="5" t="s">
        <v>82</v>
      </c>
      <c r="G1426" s="5" t="s">
        <v>82</v>
      </c>
      <c r="H1426" t="s">
        <v>19</v>
      </c>
      <c r="I1426" s="4">
        <v>500</v>
      </c>
      <c r="J1426" s="5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22</v>
      </c>
      <c r="C1427" s="1" t="s">
        <v>20</v>
      </c>
      <c r="D1427" s="2">
        <v>44619</v>
      </c>
      <c r="E1427" s="5" t="s">
        <v>76</v>
      </c>
      <c r="F1427" s="5" t="s">
        <v>82</v>
      </c>
      <c r="G1427" s="5" t="s">
        <v>82</v>
      </c>
      <c r="H1427" t="s">
        <v>19</v>
      </c>
      <c r="I1427" s="4">
        <v>500</v>
      </c>
      <c r="J1427" s="5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34</v>
      </c>
      <c r="C1428" s="1" t="s">
        <v>20</v>
      </c>
      <c r="D1428" s="2">
        <v>44619</v>
      </c>
      <c r="E1428" s="5" t="s">
        <v>76</v>
      </c>
      <c r="F1428" s="5" t="s">
        <v>82</v>
      </c>
      <c r="G1428" s="5" t="s">
        <v>82</v>
      </c>
      <c r="H1428" t="s">
        <v>18</v>
      </c>
      <c r="I1428" s="4">
        <v>8902</v>
      </c>
      <c r="J1428" s="5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22</v>
      </c>
      <c r="C1429" s="1" t="s">
        <v>14</v>
      </c>
      <c r="D1429" s="2">
        <v>44619</v>
      </c>
      <c r="E1429" s="5" t="s">
        <v>76</v>
      </c>
      <c r="F1429" s="5" t="s">
        <v>82</v>
      </c>
      <c r="G1429" s="5" t="s">
        <v>82</v>
      </c>
      <c r="H1429" t="s">
        <v>28</v>
      </c>
      <c r="I1429" s="4">
        <v>1500</v>
      </c>
      <c r="J1429" s="5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34</v>
      </c>
      <c r="C1430" s="1" t="s">
        <v>20</v>
      </c>
      <c r="D1430" s="2">
        <v>44626</v>
      </c>
      <c r="E1430" s="5" t="s">
        <v>76</v>
      </c>
      <c r="F1430" s="5" t="s">
        <v>82</v>
      </c>
      <c r="G1430" s="5" t="s">
        <v>82</v>
      </c>
      <c r="H1430" t="s">
        <v>25</v>
      </c>
      <c r="I1430" s="4">
        <v>300</v>
      </c>
      <c r="J1430" s="5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27</v>
      </c>
      <c r="C1431" s="1" t="s">
        <v>14</v>
      </c>
      <c r="D1431" s="2">
        <v>44626</v>
      </c>
      <c r="E1431" s="5" t="s">
        <v>76</v>
      </c>
      <c r="F1431" s="5" t="s">
        <v>82</v>
      </c>
      <c r="G1431" s="5" t="s">
        <v>82</v>
      </c>
      <c r="H1431" t="s">
        <v>30</v>
      </c>
      <c r="I1431" s="4">
        <v>3400</v>
      </c>
      <c r="J1431" s="5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27</v>
      </c>
      <c r="C1432" s="1" t="s">
        <v>20</v>
      </c>
      <c r="D1432" s="2">
        <v>44626</v>
      </c>
      <c r="E1432" s="5" t="s">
        <v>76</v>
      </c>
      <c r="F1432" s="5" t="s">
        <v>82</v>
      </c>
      <c r="G1432" s="5" t="s">
        <v>82</v>
      </c>
      <c r="H1432" t="s">
        <v>23</v>
      </c>
      <c r="I1432" s="4">
        <v>5130</v>
      </c>
      <c r="J1432" s="5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24</v>
      </c>
      <c r="C1433" s="1" t="s">
        <v>20</v>
      </c>
      <c r="D1433" s="2">
        <v>44626</v>
      </c>
      <c r="E1433" s="5" t="s">
        <v>76</v>
      </c>
      <c r="F1433" s="5" t="s">
        <v>82</v>
      </c>
      <c r="G1433" s="5" t="s">
        <v>82</v>
      </c>
      <c r="H1433" t="s">
        <v>29</v>
      </c>
      <c r="I1433" s="4">
        <v>5340</v>
      </c>
      <c r="J1433" s="5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13</v>
      </c>
      <c r="C1434" s="1" t="s">
        <v>20</v>
      </c>
      <c r="D1434" s="2">
        <v>44633</v>
      </c>
      <c r="E1434" s="5" t="s">
        <v>76</v>
      </c>
      <c r="F1434" s="5" t="s">
        <v>82</v>
      </c>
      <c r="G1434" s="5" t="s">
        <v>82</v>
      </c>
      <c r="H1434" t="s">
        <v>21</v>
      </c>
      <c r="I1434" s="4">
        <v>1200</v>
      </c>
      <c r="J1434" s="5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13</v>
      </c>
      <c r="C1435" s="1" t="s">
        <v>20</v>
      </c>
      <c r="D1435" s="2">
        <v>44633</v>
      </c>
      <c r="E1435" s="5" t="s">
        <v>76</v>
      </c>
      <c r="F1435" s="5" t="s">
        <v>82</v>
      </c>
      <c r="G1435" s="5" t="s">
        <v>82</v>
      </c>
      <c r="H1435" t="s">
        <v>31</v>
      </c>
      <c r="I1435" s="4">
        <v>5300</v>
      </c>
      <c r="J1435" s="5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13</v>
      </c>
      <c r="C1436" s="1" t="s">
        <v>14</v>
      </c>
      <c r="D1436" s="2">
        <v>44633</v>
      </c>
      <c r="E1436" s="5" t="s">
        <v>76</v>
      </c>
      <c r="F1436" s="5" t="s">
        <v>82</v>
      </c>
      <c r="G1436" s="5" t="s">
        <v>82</v>
      </c>
      <c r="H1436" t="s">
        <v>30</v>
      </c>
      <c r="I1436" s="4">
        <v>3400</v>
      </c>
      <c r="J1436" s="5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13</v>
      </c>
      <c r="C1437" s="1" t="s">
        <v>14</v>
      </c>
      <c r="D1437" s="2">
        <v>44633</v>
      </c>
      <c r="E1437" s="5" t="s">
        <v>76</v>
      </c>
      <c r="F1437" s="5" t="s">
        <v>82</v>
      </c>
      <c r="G1437" s="5" t="s">
        <v>82</v>
      </c>
      <c r="H1437" t="s">
        <v>18</v>
      </c>
      <c r="I1437" s="4">
        <v>8902</v>
      </c>
      <c r="J1437" s="5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13</v>
      </c>
      <c r="C1438" s="1" t="s">
        <v>20</v>
      </c>
      <c r="D1438" s="2">
        <v>44640</v>
      </c>
      <c r="E1438" s="5" t="s">
        <v>76</v>
      </c>
      <c r="F1438" s="5" t="s">
        <v>82</v>
      </c>
      <c r="G1438" s="5" t="s">
        <v>82</v>
      </c>
      <c r="H1438" t="s">
        <v>32</v>
      </c>
      <c r="I1438" s="4">
        <v>3200</v>
      </c>
      <c r="J1438" s="5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13</v>
      </c>
      <c r="C1439" s="1" t="s">
        <v>20</v>
      </c>
      <c r="D1439" s="2">
        <v>44640</v>
      </c>
      <c r="E1439" s="5" t="s">
        <v>76</v>
      </c>
      <c r="F1439" s="5" t="s">
        <v>82</v>
      </c>
      <c r="G1439" s="5" t="s">
        <v>82</v>
      </c>
      <c r="H1439" t="s">
        <v>33</v>
      </c>
      <c r="I1439" s="4">
        <v>4600</v>
      </c>
      <c r="J1439" s="5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34</v>
      </c>
      <c r="C1440" s="1" t="s">
        <v>14</v>
      </c>
      <c r="D1440" s="2">
        <v>44640</v>
      </c>
      <c r="E1440" s="5" t="s">
        <v>76</v>
      </c>
      <c r="F1440" s="5" t="s">
        <v>82</v>
      </c>
      <c r="G1440" s="5" t="s">
        <v>82</v>
      </c>
      <c r="H1440" t="s">
        <v>23</v>
      </c>
      <c r="I1440" s="4">
        <v>5130</v>
      </c>
      <c r="J1440" s="5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27</v>
      </c>
      <c r="C1441" s="1" t="s">
        <v>20</v>
      </c>
      <c r="D1441" s="2">
        <v>44640</v>
      </c>
      <c r="E1441" s="5" t="s">
        <v>76</v>
      </c>
      <c r="F1441" s="5" t="s">
        <v>82</v>
      </c>
      <c r="G1441" s="5" t="s">
        <v>82</v>
      </c>
      <c r="H1441" t="s">
        <v>33</v>
      </c>
      <c r="I1441" s="4">
        <v>4600</v>
      </c>
      <c r="J1441" s="5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27</v>
      </c>
      <c r="C1442" s="1" t="s">
        <v>20</v>
      </c>
      <c r="D1442" s="2">
        <v>44647</v>
      </c>
      <c r="E1442" s="5" t="s">
        <v>76</v>
      </c>
      <c r="F1442" s="5" t="s">
        <v>82</v>
      </c>
      <c r="G1442" s="5" t="s">
        <v>82</v>
      </c>
      <c r="H1442" t="s">
        <v>26</v>
      </c>
      <c r="I1442" s="4">
        <v>1700</v>
      </c>
      <c r="J1442" s="5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13</v>
      </c>
      <c r="C1443" s="1" t="s">
        <v>20</v>
      </c>
      <c r="D1443" s="2">
        <v>44647</v>
      </c>
      <c r="E1443" s="5" t="s">
        <v>76</v>
      </c>
      <c r="F1443" s="5" t="s">
        <v>82</v>
      </c>
      <c r="G1443" s="5" t="s">
        <v>82</v>
      </c>
      <c r="H1443" t="s">
        <v>33</v>
      </c>
      <c r="I1443" s="4">
        <v>4600</v>
      </c>
      <c r="J1443" s="5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13</v>
      </c>
      <c r="C1444" s="1" t="s">
        <v>20</v>
      </c>
      <c r="D1444" s="2">
        <v>44647</v>
      </c>
      <c r="E1444" s="5" t="s">
        <v>76</v>
      </c>
      <c r="F1444" s="5" t="s">
        <v>82</v>
      </c>
      <c r="G1444" s="5" t="s">
        <v>82</v>
      </c>
      <c r="H1444" t="s">
        <v>31</v>
      </c>
      <c r="I1444" s="4">
        <v>5300</v>
      </c>
      <c r="J1444" s="5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24</v>
      </c>
      <c r="C1445" s="1" t="s">
        <v>20</v>
      </c>
      <c r="D1445" s="2">
        <v>44647</v>
      </c>
      <c r="E1445" s="5" t="s">
        <v>76</v>
      </c>
      <c r="F1445" s="5" t="s">
        <v>82</v>
      </c>
      <c r="G1445" s="5" t="s">
        <v>82</v>
      </c>
      <c r="H1445" t="s">
        <v>31</v>
      </c>
      <c r="I1445" s="4">
        <v>5300</v>
      </c>
      <c r="J1445" s="5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13</v>
      </c>
      <c r="C1446" s="1" t="s">
        <v>20</v>
      </c>
      <c r="D1446" s="2">
        <v>44654</v>
      </c>
      <c r="E1446" s="5" t="s">
        <v>76</v>
      </c>
      <c r="F1446" s="5" t="s">
        <v>82</v>
      </c>
      <c r="G1446" s="5" t="s">
        <v>82</v>
      </c>
      <c r="H1446" t="s">
        <v>21</v>
      </c>
      <c r="I1446" s="4">
        <v>1200</v>
      </c>
      <c r="J1446" s="5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22</v>
      </c>
      <c r="C1447" s="1" t="s">
        <v>20</v>
      </c>
      <c r="D1447" s="2">
        <v>44654</v>
      </c>
      <c r="E1447" s="5" t="s">
        <v>76</v>
      </c>
      <c r="F1447" s="5" t="s">
        <v>82</v>
      </c>
      <c r="G1447" s="5" t="s">
        <v>82</v>
      </c>
      <c r="H1447" t="s">
        <v>26</v>
      </c>
      <c r="I1447" s="4">
        <v>1700</v>
      </c>
      <c r="J1447" s="5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13</v>
      </c>
      <c r="C1448" s="1" t="s">
        <v>20</v>
      </c>
      <c r="D1448" s="2">
        <v>44654</v>
      </c>
      <c r="E1448" s="5" t="s">
        <v>76</v>
      </c>
      <c r="F1448" s="5" t="s">
        <v>82</v>
      </c>
      <c r="G1448" s="5" t="s">
        <v>82</v>
      </c>
      <c r="H1448" t="s">
        <v>35</v>
      </c>
      <c r="I1448" s="4">
        <v>4500</v>
      </c>
      <c r="J1448" s="5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13</v>
      </c>
      <c r="C1449" s="1" t="s">
        <v>14</v>
      </c>
      <c r="D1449" s="2">
        <v>44654</v>
      </c>
      <c r="E1449" s="5" t="s">
        <v>76</v>
      </c>
      <c r="F1449" s="5" t="s">
        <v>82</v>
      </c>
      <c r="G1449" s="5" t="s">
        <v>82</v>
      </c>
      <c r="H1449" t="s">
        <v>29</v>
      </c>
      <c r="I1449" s="4">
        <v>5340</v>
      </c>
      <c r="J1449" s="5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24</v>
      </c>
      <c r="C1450" s="1" t="s">
        <v>20</v>
      </c>
      <c r="D1450" s="2">
        <v>44661</v>
      </c>
      <c r="E1450" s="5" t="s">
        <v>76</v>
      </c>
      <c r="F1450" s="5" t="s">
        <v>82</v>
      </c>
      <c r="G1450" s="5" t="s">
        <v>82</v>
      </c>
      <c r="H1450" t="s">
        <v>26</v>
      </c>
      <c r="I1450" s="4">
        <v>1700</v>
      </c>
      <c r="J1450" s="5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13</v>
      </c>
      <c r="C1451" s="1" t="s">
        <v>20</v>
      </c>
      <c r="D1451" s="2">
        <v>44661</v>
      </c>
      <c r="E1451" s="5" t="s">
        <v>76</v>
      </c>
      <c r="F1451" s="5" t="s">
        <v>82</v>
      </c>
      <c r="G1451" s="5" t="s">
        <v>82</v>
      </c>
      <c r="H1451" t="s">
        <v>25</v>
      </c>
      <c r="I1451" s="4">
        <v>300</v>
      </c>
      <c r="J1451" s="5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24</v>
      </c>
      <c r="C1452" s="1" t="s">
        <v>20</v>
      </c>
      <c r="D1452" s="2">
        <v>44661</v>
      </c>
      <c r="E1452" s="5" t="s">
        <v>76</v>
      </c>
      <c r="F1452" s="5" t="s">
        <v>82</v>
      </c>
      <c r="G1452" s="5" t="s">
        <v>82</v>
      </c>
      <c r="H1452" t="s">
        <v>25</v>
      </c>
      <c r="I1452" s="4">
        <v>300</v>
      </c>
      <c r="J1452" s="5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27</v>
      </c>
      <c r="C1453" s="1" t="s">
        <v>14</v>
      </c>
      <c r="D1453" s="2">
        <v>44661</v>
      </c>
      <c r="E1453" s="5" t="s">
        <v>76</v>
      </c>
      <c r="F1453" s="5" t="s">
        <v>82</v>
      </c>
      <c r="G1453" s="5" t="s">
        <v>82</v>
      </c>
      <c r="H1453" t="s">
        <v>28</v>
      </c>
      <c r="I1453" s="4">
        <v>1500</v>
      </c>
      <c r="J1453" s="5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27</v>
      </c>
      <c r="C1454" s="1" t="s">
        <v>14</v>
      </c>
      <c r="D1454" s="2">
        <v>44668</v>
      </c>
      <c r="E1454" s="5" t="s">
        <v>76</v>
      </c>
      <c r="F1454" s="5" t="s">
        <v>82</v>
      </c>
      <c r="G1454" s="5" t="s">
        <v>82</v>
      </c>
      <c r="H1454" t="s">
        <v>21</v>
      </c>
      <c r="I1454" s="4">
        <v>1200</v>
      </c>
      <c r="J1454" s="5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34</v>
      </c>
      <c r="C1455" s="1" t="s">
        <v>20</v>
      </c>
      <c r="D1455" s="2">
        <v>44668</v>
      </c>
      <c r="E1455" s="5" t="s">
        <v>76</v>
      </c>
      <c r="F1455" s="5" t="s">
        <v>82</v>
      </c>
      <c r="G1455" s="5" t="s">
        <v>82</v>
      </c>
      <c r="H1455" t="s">
        <v>28</v>
      </c>
      <c r="I1455" s="4">
        <v>1500</v>
      </c>
      <c r="J1455" s="5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13</v>
      </c>
      <c r="C1456" s="1" t="s">
        <v>20</v>
      </c>
      <c r="D1456" s="2">
        <v>44668</v>
      </c>
      <c r="E1456" s="5" t="s">
        <v>76</v>
      </c>
      <c r="F1456" s="5" t="s">
        <v>82</v>
      </c>
      <c r="G1456" s="5" t="s">
        <v>82</v>
      </c>
      <c r="H1456" t="s">
        <v>29</v>
      </c>
      <c r="I1456" s="4">
        <v>5340</v>
      </c>
      <c r="J1456" s="5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24</v>
      </c>
      <c r="C1457" s="1" t="s">
        <v>20</v>
      </c>
      <c r="D1457" s="2">
        <v>44668</v>
      </c>
      <c r="E1457" s="5" t="s">
        <v>76</v>
      </c>
      <c r="F1457" s="5" t="s">
        <v>82</v>
      </c>
      <c r="G1457" s="5" t="s">
        <v>82</v>
      </c>
      <c r="H1457" t="s">
        <v>18</v>
      </c>
      <c r="I1457" s="4">
        <v>8902</v>
      </c>
      <c r="J1457" s="5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22</v>
      </c>
      <c r="C1458" s="1" t="s">
        <v>14</v>
      </c>
      <c r="D1458" s="2">
        <v>44675</v>
      </c>
      <c r="E1458" s="5" t="s">
        <v>76</v>
      </c>
      <c r="F1458" s="5" t="s">
        <v>82</v>
      </c>
      <c r="G1458" s="5" t="s">
        <v>82</v>
      </c>
      <c r="H1458" t="s">
        <v>19</v>
      </c>
      <c r="I1458" s="4">
        <v>500</v>
      </c>
      <c r="J1458" s="5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22</v>
      </c>
      <c r="C1459" s="1" t="s">
        <v>20</v>
      </c>
      <c r="D1459" s="2">
        <v>44675</v>
      </c>
      <c r="E1459" s="5" t="s">
        <v>76</v>
      </c>
      <c r="F1459" s="5" t="s">
        <v>82</v>
      </c>
      <c r="G1459" s="5" t="s">
        <v>82</v>
      </c>
      <c r="H1459" t="s">
        <v>32</v>
      </c>
      <c r="I1459" s="4">
        <v>3200</v>
      </c>
      <c r="J1459" s="5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27</v>
      </c>
      <c r="C1460" s="1" t="s">
        <v>20</v>
      </c>
      <c r="D1460" s="2">
        <v>44675</v>
      </c>
      <c r="E1460" s="5" t="s">
        <v>76</v>
      </c>
      <c r="F1460" s="5" t="s">
        <v>82</v>
      </c>
      <c r="G1460" s="5" t="s">
        <v>82</v>
      </c>
      <c r="H1460" t="s">
        <v>33</v>
      </c>
      <c r="I1460" s="4">
        <v>4600</v>
      </c>
      <c r="J1460" s="5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13</v>
      </c>
      <c r="C1461" s="1" t="s">
        <v>20</v>
      </c>
      <c r="D1461" s="2">
        <v>44675</v>
      </c>
      <c r="E1461" s="5" t="s">
        <v>76</v>
      </c>
      <c r="F1461" s="5" t="s">
        <v>82</v>
      </c>
      <c r="G1461" s="5" t="s">
        <v>82</v>
      </c>
      <c r="H1461" t="s">
        <v>33</v>
      </c>
      <c r="I1461" s="4">
        <v>4600</v>
      </c>
      <c r="J1461" s="5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13</v>
      </c>
      <c r="C1462" s="1" t="s">
        <v>14</v>
      </c>
      <c r="D1462" s="2">
        <v>44682</v>
      </c>
      <c r="E1462" s="5" t="s">
        <v>76</v>
      </c>
      <c r="F1462" s="5" t="s">
        <v>82</v>
      </c>
      <c r="G1462" s="5" t="s">
        <v>82</v>
      </c>
      <c r="H1462" t="s">
        <v>19</v>
      </c>
      <c r="I1462" s="4">
        <v>500</v>
      </c>
      <c r="J1462" s="5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24</v>
      </c>
      <c r="C1463" s="1" t="s">
        <v>20</v>
      </c>
      <c r="D1463" s="2">
        <v>44682</v>
      </c>
      <c r="E1463" s="5" t="s">
        <v>76</v>
      </c>
      <c r="F1463" s="5" t="s">
        <v>82</v>
      </c>
      <c r="G1463" s="5" t="s">
        <v>82</v>
      </c>
      <c r="H1463" t="s">
        <v>32</v>
      </c>
      <c r="I1463" s="4">
        <v>3200</v>
      </c>
      <c r="J1463" s="5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27</v>
      </c>
      <c r="C1464" s="1" t="s">
        <v>14</v>
      </c>
      <c r="D1464" s="2">
        <v>44682</v>
      </c>
      <c r="E1464" s="5" t="s">
        <v>76</v>
      </c>
      <c r="F1464" s="5" t="s">
        <v>82</v>
      </c>
      <c r="G1464" s="5" t="s">
        <v>82</v>
      </c>
      <c r="H1464" t="s">
        <v>35</v>
      </c>
      <c r="I1464" s="4">
        <v>4500</v>
      </c>
      <c r="J1464" s="5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34</v>
      </c>
      <c r="C1465" s="1" t="s">
        <v>20</v>
      </c>
      <c r="D1465" s="2">
        <v>44682</v>
      </c>
      <c r="E1465" s="5" t="s">
        <v>76</v>
      </c>
      <c r="F1465" s="5" t="s">
        <v>82</v>
      </c>
      <c r="G1465" s="5" t="s">
        <v>82</v>
      </c>
      <c r="H1465" t="s">
        <v>23</v>
      </c>
      <c r="I1465" s="4">
        <v>5130</v>
      </c>
      <c r="J1465" s="5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27</v>
      </c>
      <c r="C1466" s="1" t="s">
        <v>20</v>
      </c>
      <c r="D1466" s="2">
        <v>44689</v>
      </c>
      <c r="E1466" s="5" t="s">
        <v>76</v>
      </c>
      <c r="F1466" s="5" t="s">
        <v>82</v>
      </c>
      <c r="G1466" s="5" t="s">
        <v>82</v>
      </c>
      <c r="H1466" t="s">
        <v>19</v>
      </c>
      <c r="I1466" s="4">
        <v>500</v>
      </c>
      <c r="J1466" s="5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22</v>
      </c>
      <c r="C1467" s="1" t="s">
        <v>20</v>
      </c>
      <c r="D1467" s="2">
        <v>44689</v>
      </c>
      <c r="E1467" s="5" t="s">
        <v>76</v>
      </c>
      <c r="F1467" s="5" t="s">
        <v>82</v>
      </c>
      <c r="G1467" s="5" t="s">
        <v>82</v>
      </c>
      <c r="H1467" t="s">
        <v>32</v>
      </c>
      <c r="I1467" s="4">
        <v>3200</v>
      </c>
      <c r="J1467" s="5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13</v>
      </c>
      <c r="C1468" s="1" t="s">
        <v>20</v>
      </c>
      <c r="D1468" s="2">
        <v>44689</v>
      </c>
      <c r="E1468" s="5" t="s">
        <v>76</v>
      </c>
      <c r="F1468" s="5" t="s">
        <v>82</v>
      </c>
      <c r="G1468" s="5" t="s">
        <v>82</v>
      </c>
      <c r="H1468" t="s">
        <v>18</v>
      </c>
      <c r="I1468" s="4">
        <v>8902</v>
      </c>
      <c r="J1468" s="5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22</v>
      </c>
      <c r="C1469" s="1" t="s">
        <v>20</v>
      </c>
      <c r="D1469" s="2">
        <v>44689</v>
      </c>
      <c r="E1469" s="5" t="s">
        <v>76</v>
      </c>
      <c r="F1469" s="5" t="s">
        <v>82</v>
      </c>
      <c r="G1469" s="5" t="s">
        <v>82</v>
      </c>
      <c r="H1469" t="s">
        <v>18</v>
      </c>
      <c r="I1469" s="4">
        <v>8902</v>
      </c>
      <c r="J1469" s="5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13</v>
      </c>
      <c r="C1470" s="1" t="s">
        <v>14</v>
      </c>
      <c r="D1470" s="2">
        <v>44696</v>
      </c>
      <c r="E1470" s="5" t="s">
        <v>76</v>
      </c>
      <c r="F1470" s="5" t="s">
        <v>82</v>
      </c>
      <c r="G1470" s="5" t="s">
        <v>82</v>
      </c>
      <c r="H1470" t="s">
        <v>28</v>
      </c>
      <c r="I1470" s="4">
        <v>1500</v>
      </c>
      <c r="J1470" s="5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34</v>
      </c>
      <c r="C1471" s="1" t="s">
        <v>20</v>
      </c>
      <c r="D1471" s="2">
        <v>44696</v>
      </c>
      <c r="E1471" s="5" t="s">
        <v>76</v>
      </c>
      <c r="F1471" s="5" t="s">
        <v>82</v>
      </c>
      <c r="G1471" s="5" t="s">
        <v>82</v>
      </c>
      <c r="H1471" t="s">
        <v>32</v>
      </c>
      <c r="I1471" s="4">
        <v>3200</v>
      </c>
      <c r="J1471" s="5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13</v>
      </c>
      <c r="C1472" s="1" t="s">
        <v>20</v>
      </c>
      <c r="D1472" s="2">
        <v>44696</v>
      </c>
      <c r="E1472" s="5" t="s">
        <v>76</v>
      </c>
      <c r="F1472" s="5" t="s">
        <v>82</v>
      </c>
      <c r="G1472" s="5" t="s">
        <v>82</v>
      </c>
      <c r="H1472" t="s">
        <v>35</v>
      </c>
      <c r="I1472" s="4">
        <v>4500</v>
      </c>
      <c r="J1472" s="5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27</v>
      </c>
      <c r="C1473" s="1" t="s">
        <v>14</v>
      </c>
      <c r="D1473" s="2">
        <v>44696</v>
      </c>
      <c r="E1473" s="5" t="s">
        <v>76</v>
      </c>
      <c r="F1473" s="5" t="s">
        <v>82</v>
      </c>
      <c r="G1473" s="5" t="s">
        <v>82</v>
      </c>
      <c r="H1473" t="s">
        <v>23</v>
      </c>
      <c r="I1473" s="4">
        <v>5130</v>
      </c>
      <c r="J1473" s="5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13</v>
      </c>
      <c r="C1474" s="1" t="s">
        <v>20</v>
      </c>
      <c r="D1474" s="2">
        <v>44703</v>
      </c>
      <c r="E1474" s="5" t="s">
        <v>76</v>
      </c>
      <c r="F1474" s="5" t="s">
        <v>82</v>
      </c>
      <c r="G1474" s="5" t="s">
        <v>82</v>
      </c>
      <c r="H1474" t="s">
        <v>26</v>
      </c>
      <c r="I1474" s="4">
        <v>1700</v>
      </c>
      <c r="J1474" s="5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27</v>
      </c>
      <c r="C1475" s="1" t="s">
        <v>20</v>
      </c>
      <c r="D1475" s="2">
        <v>44703</v>
      </c>
      <c r="E1475" s="5" t="s">
        <v>76</v>
      </c>
      <c r="F1475" s="5" t="s">
        <v>82</v>
      </c>
      <c r="G1475" s="5" t="s">
        <v>82</v>
      </c>
      <c r="H1475" t="s">
        <v>35</v>
      </c>
      <c r="I1475" s="4">
        <v>4500</v>
      </c>
      <c r="J1475" s="5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22</v>
      </c>
      <c r="C1476" s="1" t="s">
        <v>14</v>
      </c>
      <c r="D1476" s="2">
        <v>44703</v>
      </c>
      <c r="E1476" s="5" t="s">
        <v>76</v>
      </c>
      <c r="F1476" s="5" t="s">
        <v>82</v>
      </c>
      <c r="G1476" s="5" t="s">
        <v>82</v>
      </c>
      <c r="H1476" t="s">
        <v>26</v>
      </c>
      <c r="I1476" s="4">
        <v>1700</v>
      </c>
      <c r="J1476" s="5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34</v>
      </c>
      <c r="C1477" s="1" t="s">
        <v>20</v>
      </c>
      <c r="D1477" s="2">
        <v>44703</v>
      </c>
      <c r="E1477" s="5" t="s">
        <v>76</v>
      </c>
      <c r="F1477" s="5" t="s">
        <v>82</v>
      </c>
      <c r="G1477" s="5" t="s">
        <v>82</v>
      </c>
      <c r="H1477" t="s">
        <v>21</v>
      </c>
      <c r="I1477" s="4">
        <v>1200</v>
      </c>
      <c r="J1477" s="5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27</v>
      </c>
      <c r="C1478" s="1" t="s">
        <v>14</v>
      </c>
      <c r="D1478" s="2">
        <v>44710</v>
      </c>
      <c r="E1478" s="5" t="s">
        <v>76</v>
      </c>
      <c r="F1478" s="5" t="s">
        <v>82</v>
      </c>
      <c r="G1478" s="5" t="s">
        <v>82</v>
      </c>
      <c r="H1478" t="s">
        <v>28</v>
      </c>
      <c r="I1478" s="4">
        <v>1500</v>
      </c>
      <c r="J1478" s="5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22</v>
      </c>
      <c r="C1479" s="1" t="s">
        <v>20</v>
      </c>
      <c r="D1479" s="2">
        <v>44710</v>
      </c>
      <c r="E1479" s="5" t="s">
        <v>76</v>
      </c>
      <c r="F1479" s="5" t="s">
        <v>82</v>
      </c>
      <c r="G1479" s="5" t="s">
        <v>82</v>
      </c>
      <c r="H1479" t="s">
        <v>28</v>
      </c>
      <c r="I1479" s="4">
        <v>1500</v>
      </c>
      <c r="J1479" s="5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27</v>
      </c>
      <c r="C1480" s="1" t="s">
        <v>20</v>
      </c>
      <c r="D1480" s="2">
        <v>44710</v>
      </c>
      <c r="E1480" s="5" t="s">
        <v>76</v>
      </c>
      <c r="F1480" s="5" t="s">
        <v>82</v>
      </c>
      <c r="G1480" s="5" t="s">
        <v>82</v>
      </c>
      <c r="H1480" t="s">
        <v>30</v>
      </c>
      <c r="I1480" s="4">
        <v>3400</v>
      </c>
      <c r="J1480" s="5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22</v>
      </c>
      <c r="C1481" s="1" t="s">
        <v>20</v>
      </c>
      <c r="D1481" s="2">
        <v>44710</v>
      </c>
      <c r="E1481" s="5" t="s">
        <v>76</v>
      </c>
      <c r="F1481" s="5" t="s">
        <v>82</v>
      </c>
      <c r="G1481" s="5" t="s">
        <v>82</v>
      </c>
      <c r="H1481" t="s">
        <v>18</v>
      </c>
      <c r="I1481" s="4">
        <v>8902</v>
      </c>
      <c r="J1481" s="5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22</v>
      </c>
      <c r="C1482" s="1" t="s">
        <v>20</v>
      </c>
      <c r="D1482" s="2">
        <v>44717</v>
      </c>
      <c r="E1482" s="5" t="s">
        <v>76</v>
      </c>
      <c r="F1482" s="5" t="s">
        <v>82</v>
      </c>
      <c r="G1482" s="5" t="s">
        <v>82</v>
      </c>
      <c r="H1482" t="s">
        <v>25</v>
      </c>
      <c r="I1482" s="4">
        <v>300</v>
      </c>
      <c r="J1482" s="5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27</v>
      </c>
      <c r="C1483" s="1" t="s">
        <v>20</v>
      </c>
      <c r="D1483" s="2">
        <v>44717</v>
      </c>
      <c r="E1483" s="5" t="s">
        <v>76</v>
      </c>
      <c r="F1483" s="5" t="s">
        <v>82</v>
      </c>
      <c r="G1483" s="5" t="s">
        <v>82</v>
      </c>
      <c r="H1483" t="s">
        <v>26</v>
      </c>
      <c r="I1483" s="4">
        <v>1700</v>
      </c>
      <c r="J1483" s="5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27</v>
      </c>
      <c r="C1484" s="1" t="s">
        <v>20</v>
      </c>
      <c r="D1484" s="2">
        <v>44717</v>
      </c>
      <c r="E1484" s="5" t="s">
        <v>76</v>
      </c>
      <c r="F1484" s="5" t="s">
        <v>82</v>
      </c>
      <c r="G1484" s="5" t="s">
        <v>82</v>
      </c>
      <c r="H1484" t="s">
        <v>28</v>
      </c>
      <c r="I1484" s="4">
        <v>1500</v>
      </c>
      <c r="J1484" s="5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13</v>
      </c>
      <c r="C1485" s="1" t="s">
        <v>20</v>
      </c>
      <c r="D1485" s="2">
        <v>44717</v>
      </c>
      <c r="E1485" s="5" t="s">
        <v>76</v>
      </c>
      <c r="F1485" s="5" t="s">
        <v>82</v>
      </c>
      <c r="G1485" s="5" t="s">
        <v>82</v>
      </c>
      <c r="H1485" t="s">
        <v>23</v>
      </c>
      <c r="I1485" s="4">
        <v>5130</v>
      </c>
      <c r="J1485" s="5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13</v>
      </c>
      <c r="C1486" s="1" t="s">
        <v>20</v>
      </c>
      <c r="D1486" s="2">
        <v>44724</v>
      </c>
      <c r="E1486" s="5" t="s">
        <v>76</v>
      </c>
      <c r="F1486" s="5" t="s">
        <v>82</v>
      </c>
      <c r="G1486" s="5" t="s">
        <v>82</v>
      </c>
      <c r="H1486" t="s">
        <v>21</v>
      </c>
      <c r="I1486" s="4">
        <v>1200</v>
      </c>
      <c r="J1486" s="5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22</v>
      </c>
      <c r="C1487" s="1" t="s">
        <v>20</v>
      </c>
      <c r="D1487" s="2">
        <v>44724</v>
      </c>
      <c r="E1487" s="5" t="s">
        <v>76</v>
      </c>
      <c r="F1487" s="5" t="s">
        <v>82</v>
      </c>
      <c r="G1487" s="5" t="s">
        <v>82</v>
      </c>
      <c r="H1487" t="s">
        <v>30</v>
      </c>
      <c r="I1487" s="4">
        <v>3400</v>
      </c>
      <c r="J1487" s="5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22</v>
      </c>
      <c r="C1488" s="1" t="s">
        <v>20</v>
      </c>
      <c r="D1488" s="2">
        <v>44724</v>
      </c>
      <c r="E1488" s="5" t="s">
        <v>76</v>
      </c>
      <c r="F1488" s="5" t="s">
        <v>82</v>
      </c>
      <c r="G1488" s="5" t="s">
        <v>82</v>
      </c>
      <c r="H1488" t="s">
        <v>30</v>
      </c>
      <c r="I1488" s="4">
        <v>3400</v>
      </c>
      <c r="J1488" s="5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27</v>
      </c>
      <c r="C1489" s="1" t="s">
        <v>14</v>
      </c>
      <c r="D1489" s="2">
        <v>44724</v>
      </c>
      <c r="E1489" s="5" t="s">
        <v>76</v>
      </c>
      <c r="F1489" s="5" t="s">
        <v>82</v>
      </c>
      <c r="G1489" s="5" t="s">
        <v>82</v>
      </c>
      <c r="H1489" t="s">
        <v>35</v>
      </c>
      <c r="I1489" s="4">
        <v>4500</v>
      </c>
      <c r="J1489" s="5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13</v>
      </c>
      <c r="C1490" s="1" t="s">
        <v>14</v>
      </c>
      <c r="D1490" s="2">
        <v>44731</v>
      </c>
      <c r="E1490" s="5" t="s">
        <v>76</v>
      </c>
      <c r="F1490" s="5" t="s">
        <v>82</v>
      </c>
      <c r="G1490" s="5" t="s">
        <v>82</v>
      </c>
      <c r="H1490" t="s">
        <v>21</v>
      </c>
      <c r="I1490" s="4">
        <v>1200</v>
      </c>
      <c r="J1490" s="5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24</v>
      </c>
      <c r="C1491" s="1" t="s">
        <v>20</v>
      </c>
      <c r="D1491" s="2">
        <v>44731</v>
      </c>
      <c r="E1491" s="5" t="s">
        <v>76</v>
      </c>
      <c r="F1491" s="5" t="s">
        <v>82</v>
      </c>
      <c r="G1491" s="5" t="s">
        <v>82</v>
      </c>
      <c r="H1491" t="s">
        <v>32</v>
      </c>
      <c r="I1491" s="4">
        <v>3200</v>
      </c>
      <c r="J1491" s="5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27</v>
      </c>
      <c r="C1492" s="1" t="s">
        <v>20</v>
      </c>
      <c r="D1492" s="2">
        <v>44731</v>
      </c>
      <c r="E1492" s="5" t="s">
        <v>76</v>
      </c>
      <c r="F1492" s="5" t="s">
        <v>82</v>
      </c>
      <c r="G1492" s="5" t="s">
        <v>82</v>
      </c>
      <c r="H1492" t="s">
        <v>23</v>
      </c>
      <c r="I1492" s="4">
        <v>5130</v>
      </c>
      <c r="J1492" s="5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22</v>
      </c>
      <c r="C1493" s="1" t="s">
        <v>20</v>
      </c>
      <c r="D1493" s="2">
        <v>44731</v>
      </c>
      <c r="E1493" s="5" t="s">
        <v>76</v>
      </c>
      <c r="F1493" s="5" t="s">
        <v>82</v>
      </c>
      <c r="G1493" s="5" t="s">
        <v>82</v>
      </c>
      <c r="H1493" t="s">
        <v>31</v>
      </c>
      <c r="I1493" s="4">
        <v>5300</v>
      </c>
      <c r="J1493" s="5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34</v>
      </c>
      <c r="C1494" s="1" t="s">
        <v>14</v>
      </c>
      <c r="D1494" s="2">
        <v>44738</v>
      </c>
      <c r="E1494" s="5" t="s">
        <v>76</v>
      </c>
      <c r="F1494" s="5" t="s">
        <v>82</v>
      </c>
      <c r="G1494" s="5" t="s">
        <v>82</v>
      </c>
      <c r="H1494" t="s">
        <v>19</v>
      </c>
      <c r="I1494" s="4">
        <v>500</v>
      </c>
      <c r="J1494" s="5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13</v>
      </c>
      <c r="C1495" s="1" t="s">
        <v>20</v>
      </c>
      <c r="D1495" s="2">
        <v>44738</v>
      </c>
      <c r="E1495" s="5" t="s">
        <v>76</v>
      </c>
      <c r="F1495" s="5" t="s">
        <v>82</v>
      </c>
      <c r="G1495" s="5" t="s">
        <v>82</v>
      </c>
      <c r="H1495" t="s">
        <v>33</v>
      </c>
      <c r="I1495" s="4">
        <v>4600</v>
      </c>
      <c r="J1495" s="5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13</v>
      </c>
      <c r="C1496" s="1" t="s">
        <v>14</v>
      </c>
      <c r="D1496" s="2">
        <v>44738</v>
      </c>
      <c r="E1496" s="5" t="s">
        <v>76</v>
      </c>
      <c r="F1496" s="5" t="s">
        <v>82</v>
      </c>
      <c r="G1496" s="5" t="s">
        <v>82</v>
      </c>
      <c r="H1496" t="s">
        <v>31</v>
      </c>
      <c r="I1496" s="4">
        <v>5300</v>
      </c>
      <c r="J1496" s="5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13</v>
      </c>
      <c r="C1497" s="1" t="s">
        <v>14</v>
      </c>
      <c r="D1497" s="2">
        <v>44738</v>
      </c>
      <c r="E1497" s="5" t="s">
        <v>76</v>
      </c>
      <c r="F1497" s="5" t="s">
        <v>82</v>
      </c>
      <c r="G1497" s="5" t="s">
        <v>82</v>
      </c>
      <c r="H1497" t="s">
        <v>32</v>
      </c>
      <c r="I1497" s="4">
        <v>3200</v>
      </c>
      <c r="J1497" s="5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13</v>
      </c>
      <c r="C1498" s="1" t="s">
        <v>14</v>
      </c>
      <c r="D1498" s="2">
        <v>44745</v>
      </c>
      <c r="E1498" s="5" t="s">
        <v>76</v>
      </c>
      <c r="F1498" s="5" t="s">
        <v>82</v>
      </c>
      <c r="G1498" s="5" t="s">
        <v>82</v>
      </c>
      <c r="H1498" t="s">
        <v>21</v>
      </c>
      <c r="I1498" s="4">
        <v>1200</v>
      </c>
      <c r="J1498" s="5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13</v>
      </c>
      <c r="C1499" s="1" t="s">
        <v>20</v>
      </c>
      <c r="D1499" s="2">
        <v>44745</v>
      </c>
      <c r="E1499" s="5" t="s">
        <v>76</v>
      </c>
      <c r="F1499" s="5" t="s">
        <v>82</v>
      </c>
      <c r="G1499" s="5" t="s">
        <v>82</v>
      </c>
      <c r="H1499" t="s">
        <v>35</v>
      </c>
      <c r="I1499" s="4">
        <v>4500</v>
      </c>
      <c r="J1499" s="5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13</v>
      </c>
      <c r="C1500" s="1" t="s">
        <v>14</v>
      </c>
      <c r="D1500" s="2">
        <v>44745</v>
      </c>
      <c r="E1500" s="5" t="s">
        <v>76</v>
      </c>
      <c r="F1500" s="5" t="s">
        <v>82</v>
      </c>
      <c r="G1500" s="5" t="s">
        <v>82</v>
      </c>
      <c r="H1500" t="s">
        <v>28</v>
      </c>
      <c r="I1500" s="4">
        <v>1500</v>
      </c>
      <c r="J1500" s="5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22</v>
      </c>
      <c r="C1501" s="1" t="s">
        <v>20</v>
      </c>
      <c r="D1501" s="2">
        <v>44745</v>
      </c>
      <c r="E1501" s="5" t="s">
        <v>76</v>
      </c>
      <c r="F1501" s="5" t="s">
        <v>82</v>
      </c>
      <c r="G1501" s="5" t="s">
        <v>82</v>
      </c>
      <c r="H1501" t="s">
        <v>29</v>
      </c>
      <c r="I1501" s="4">
        <v>5340</v>
      </c>
      <c r="J1501" s="5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27</v>
      </c>
      <c r="C1502" s="1" t="s">
        <v>20</v>
      </c>
      <c r="D1502" s="2">
        <v>44752</v>
      </c>
      <c r="E1502" s="5" t="s">
        <v>76</v>
      </c>
      <c r="F1502" s="5" t="s">
        <v>82</v>
      </c>
      <c r="G1502" s="5" t="s">
        <v>82</v>
      </c>
      <c r="H1502" t="s">
        <v>25</v>
      </c>
      <c r="I1502" s="4">
        <v>300</v>
      </c>
      <c r="J1502" s="5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27</v>
      </c>
      <c r="C1503" s="1" t="s">
        <v>20</v>
      </c>
      <c r="D1503" s="2">
        <v>44752</v>
      </c>
      <c r="E1503" s="5" t="s">
        <v>76</v>
      </c>
      <c r="F1503" s="5" t="s">
        <v>82</v>
      </c>
      <c r="G1503" s="5" t="s">
        <v>82</v>
      </c>
      <c r="H1503" t="s">
        <v>35</v>
      </c>
      <c r="I1503" s="4">
        <v>4500</v>
      </c>
      <c r="J1503" s="5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13</v>
      </c>
      <c r="C1504" s="1" t="s">
        <v>14</v>
      </c>
      <c r="D1504" s="2">
        <v>44752</v>
      </c>
      <c r="E1504" s="5" t="s">
        <v>76</v>
      </c>
      <c r="F1504" s="5" t="s">
        <v>82</v>
      </c>
      <c r="G1504" s="5" t="s">
        <v>82</v>
      </c>
      <c r="H1504" t="s">
        <v>30</v>
      </c>
      <c r="I1504" s="4">
        <v>3400</v>
      </c>
      <c r="J1504" s="5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13</v>
      </c>
      <c r="C1505" s="1" t="s">
        <v>20</v>
      </c>
      <c r="D1505" s="2">
        <v>44752</v>
      </c>
      <c r="E1505" s="5" t="s">
        <v>76</v>
      </c>
      <c r="F1505" s="5" t="s">
        <v>82</v>
      </c>
      <c r="G1505" s="5" t="s">
        <v>82</v>
      </c>
      <c r="H1505" t="s">
        <v>33</v>
      </c>
      <c r="I1505" s="4">
        <v>4600</v>
      </c>
      <c r="J1505" s="5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13</v>
      </c>
      <c r="C1506" s="1" t="s">
        <v>14</v>
      </c>
      <c r="D1506" s="2">
        <v>44759</v>
      </c>
      <c r="E1506" s="5" t="s">
        <v>76</v>
      </c>
      <c r="F1506" s="5" t="s">
        <v>82</v>
      </c>
      <c r="G1506" s="5" t="s">
        <v>82</v>
      </c>
      <c r="H1506" t="s">
        <v>28</v>
      </c>
      <c r="I1506" s="4">
        <v>1500</v>
      </c>
      <c r="J1506" s="5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13</v>
      </c>
      <c r="C1507" s="1" t="s">
        <v>20</v>
      </c>
      <c r="D1507" s="2">
        <v>44759</v>
      </c>
      <c r="E1507" s="5" t="s">
        <v>76</v>
      </c>
      <c r="F1507" s="5" t="s">
        <v>82</v>
      </c>
      <c r="G1507" s="5" t="s">
        <v>82</v>
      </c>
      <c r="H1507" t="s">
        <v>29</v>
      </c>
      <c r="I1507" s="4">
        <v>5340</v>
      </c>
      <c r="J1507" s="5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13</v>
      </c>
      <c r="C1508" s="1" t="s">
        <v>20</v>
      </c>
      <c r="D1508" s="2">
        <v>44759</v>
      </c>
      <c r="E1508" s="5" t="s">
        <v>76</v>
      </c>
      <c r="F1508" s="5" t="s">
        <v>82</v>
      </c>
      <c r="G1508" s="5" t="s">
        <v>82</v>
      </c>
      <c r="H1508" t="s">
        <v>31</v>
      </c>
      <c r="I1508" s="4">
        <v>5300</v>
      </c>
      <c r="J1508" s="5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22</v>
      </c>
      <c r="C1509" s="1" t="s">
        <v>20</v>
      </c>
      <c r="D1509" s="2">
        <v>44759</v>
      </c>
      <c r="E1509" s="5" t="s">
        <v>76</v>
      </c>
      <c r="F1509" s="5" t="s">
        <v>82</v>
      </c>
      <c r="G1509" s="5" t="s">
        <v>82</v>
      </c>
      <c r="H1509" t="s">
        <v>35</v>
      </c>
      <c r="I1509" s="4">
        <v>4500</v>
      </c>
      <c r="J1509" s="5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22</v>
      </c>
      <c r="C1510" s="1" t="s">
        <v>20</v>
      </c>
      <c r="D1510" s="2">
        <v>44766</v>
      </c>
      <c r="E1510" s="5" t="s">
        <v>76</v>
      </c>
      <c r="F1510" s="5" t="s">
        <v>82</v>
      </c>
      <c r="G1510" s="5" t="s">
        <v>82</v>
      </c>
      <c r="H1510" t="s">
        <v>25</v>
      </c>
      <c r="I1510" s="4">
        <v>300</v>
      </c>
      <c r="J1510" s="5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27</v>
      </c>
      <c r="C1511" s="1" t="s">
        <v>20</v>
      </c>
      <c r="D1511" s="2">
        <v>44766</v>
      </c>
      <c r="E1511" s="5" t="s">
        <v>76</v>
      </c>
      <c r="F1511" s="5" t="s">
        <v>82</v>
      </c>
      <c r="G1511" s="5" t="s">
        <v>82</v>
      </c>
      <c r="H1511" t="s">
        <v>26</v>
      </c>
      <c r="I1511" s="4">
        <v>1700</v>
      </c>
      <c r="J1511" s="5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13</v>
      </c>
      <c r="C1512" s="1" t="s">
        <v>20</v>
      </c>
      <c r="D1512" s="2">
        <v>44766</v>
      </c>
      <c r="E1512" s="5" t="s">
        <v>76</v>
      </c>
      <c r="F1512" s="5" t="s">
        <v>82</v>
      </c>
      <c r="G1512" s="5" t="s">
        <v>82</v>
      </c>
      <c r="H1512" t="s">
        <v>31</v>
      </c>
      <c r="I1512" s="4">
        <v>5300</v>
      </c>
      <c r="J1512" s="5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27</v>
      </c>
      <c r="C1513" s="1" t="s">
        <v>14</v>
      </c>
      <c r="D1513" s="2">
        <v>44766</v>
      </c>
      <c r="E1513" s="5" t="s">
        <v>76</v>
      </c>
      <c r="F1513" s="5" t="s">
        <v>82</v>
      </c>
      <c r="G1513" s="5" t="s">
        <v>82</v>
      </c>
      <c r="H1513" t="s">
        <v>30</v>
      </c>
      <c r="I1513" s="4">
        <v>3400</v>
      </c>
      <c r="J1513" s="5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24</v>
      </c>
      <c r="C1514" s="1" t="s">
        <v>14</v>
      </c>
      <c r="D1514" s="2">
        <v>44766</v>
      </c>
      <c r="E1514" s="5" t="s">
        <v>76</v>
      </c>
      <c r="F1514" s="5" t="s">
        <v>82</v>
      </c>
      <c r="G1514" s="5" t="s">
        <v>82</v>
      </c>
      <c r="H1514" t="s">
        <v>28</v>
      </c>
      <c r="I1514" s="4">
        <v>1500</v>
      </c>
      <c r="J1514" s="5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13</v>
      </c>
      <c r="C1515" s="1" t="s">
        <v>20</v>
      </c>
      <c r="D1515" s="2">
        <v>44766</v>
      </c>
      <c r="E1515" s="5" t="s">
        <v>76</v>
      </c>
      <c r="F1515" s="5" t="s">
        <v>82</v>
      </c>
      <c r="G1515" s="5" t="s">
        <v>82</v>
      </c>
      <c r="H1515" t="s">
        <v>35</v>
      </c>
      <c r="I1515" s="4">
        <v>4500</v>
      </c>
      <c r="J1515" s="5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27</v>
      </c>
      <c r="C1516" s="1" t="s">
        <v>14</v>
      </c>
      <c r="D1516" s="2">
        <v>44766</v>
      </c>
      <c r="E1516" s="5" t="s">
        <v>76</v>
      </c>
      <c r="F1516" s="5" t="s">
        <v>82</v>
      </c>
      <c r="G1516" s="5" t="s">
        <v>82</v>
      </c>
      <c r="H1516" t="s">
        <v>35</v>
      </c>
      <c r="I1516" s="4">
        <v>4500</v>
      </c>
      <c r="J1516" s="5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34</v>
      </c>
      <c r="C1517" s="1" t="s">
        <v>14</v>
      </c>
      <c r="D1517" s="2">
        <v>44766</v>
      </c>
      <c r="E1517" s="5" t="s">
        <v>76</v>
      </c>
      <c r="F1517" s="5" t="s">
        <v>82</v>
      </c>
      <c r="G1517" s="5" t="s">
        <v>82</v>
      </c>
      <c r="H1517" t="s">
        <v>23</v>
      </c>
      <c r="I1517" s="4">
        <v>5130</v>
      </c>
      <c r="J1517" s="5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34</v>
      </c>
      <c r="C1518" s="1" t="s">
        <v>20</v>
      </c>
      <c r="D1518" s="2">
        <v>44773</v>
      </c>
      <c r="E1518" s="5" t="s">
        <v>76</v>
      </c>
      <c r="F1518" s="5" t="s">
        <v>82</v>
      </c>
      <c r="G1518" s="5" t="s">
        <v>82</v>
      </c>
      <c r="H1518" t="s">
        <v>28</v>
      </c>
      <c r="I1518" s="4">
        <v>1500</v>
      </c>
      <c r="J1518" s="5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27</v>
      </c>
      <c r="C1519" s="1" t="s">
        <v>20</v>
      </c>
      <c r="D1519" s="2">
        <v>44773</v>
      </c>
      <c r="E1519" s="5" t="s">
        <v>76</v>
      </c>
      <c r="F1519" s="5" t="s">
        <v>82</v>
      </c>
      <c r="G1519" s="5" t="s">
        <v>82</v>
      </c>
      <c r="H1519" t="s">
        <v>30</v>
      </c>
      <c r="I1519" s="4">
        <v>3400</v>
      </c>
      <c r="J1519" s="5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22</v>
      </c>
      <c r="C1520" s="1" t="s">
        <v>20</v>
      </c>
      <c r="D1520" s="2">
        <v>44773</v>
      </c>
      <c r="E1520" s="5" t="s">
        <v>76</v>
      </c>
      <c r="F1520" s="5" t="s">
        <v>82</v>
      </c>
      <c r="G1520" s="5" t="s">
        <v>82</v>
      </c>
      <c r="H1520" t="s">
        <v>18</v>
      </c>
      <c r="I1520" s="4">
        <v>8902</v>
      </c>
      <c r="J1520" s="5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13</v>
      </c>
      <c r="C1521" s="1" t="s">
        <v>14</v>
      </c>
      <c r="D1521" s="2">
        <v>44773</v>
      </c>
      <c r="E1521" s="5" t="s">
        <v>76</v>
      </c>
      <c r="F1521" s="5" t="s">
        <v>82</v>
      </c>
      <c r="G1521" s="5" t="s">
        <v>82</v>
      </c>
      <c r="H1521" t="s">
        <v>29</v>
      </c>
      <c r="I1521" s="4">
        <v>5340</v>
      </c>
      <c r="J1521" s="5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27</v>
      </c>
      <c r="C1522" s="1" t="s">
        <v>20</v>
      </c>
      <c r="D1522" s="2">
        <v>44780</v>
      </c>
      <c r="E1522" s="5" t="s">
        <v>76</v>
      </c>
      <c r="F1522" s="5" t="s">
        <v>82</v>
      </c>
      <c r="G1522" s="5" t="s">
        <v>82</v>
      </c>
      <c r="H1522" t="s">
        <v>19</v>
      </c>
      <c r="I1522" s="4">
        <v>500</v>
      </c>
      <c r="J1522" s="5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22</v>
      </c>
      <c r="C1523" s="1" t="s">
        <v>20</v>
      </c>
      <c r="D1523" s="2">
        <v>44780</v>
      </c>
      <c r="E1523" s="5" t="s">
        <v>76</v>
      </c>
      <c r="F1523" s="5" t="s">
        <v>82</v>
      </c>
      <c r="G1523" s="5" t="s">
        <v>82</v>
      </c>
      <c r="H1523" t="s">
        <v>26</v>
      </c>
      <c r="I1523" s="4">
        <v>1700</v>
      </c>
      <c r="J1523" s="5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24</v>
      </c>
      <c r="C1524" s="1" t="s">
        <v>20</v>
      </c>
      <c r="D1524" s="2">
        <v>44780</v>
      </c>
      <c r="E1524" s="5" t="s">
        <v>76</v>
      </c>
      <c r="F1524" s="5" t="s">
        <v>82</v>
      </c>
      <c r="G1524" s="5" t="s">
        <v>82</v>
      </c>
      <c r="H1524" t="s">
        <v>19</v>
      </c>
      <c r="I1524" s="4">
        <v>500</v>
      </c>
      <c r="J1524" s="5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22</v>
      </c>
      <c r="C1525" s="1" t="s">
        <v>14</v>
      </c>
      <c r="D1525" s="2">
        <v>44780</v>
      </c>
      <c r="E1525" s="5" t="s">
        <v>76</v>
      </c>
      <c r="F1525" s="5" t="s">
        <v>82</v>
      </c>
      <c r="G1525" s="5" t="s">
        <v>82</v>
      </c>
      <c r="H1525" t="s">
        <v>29</v>
      </c>
      <c r="I1525" s="4">
        <v>5340</v>
      </c>
      <c r="J1525" s="5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27</v>
      </c>
      <c r="C1526" s="1" t="s">
        <v>14</v>
      </c>
      <c r="D1526" s="2">
        <v>44787</v>
      </c>
      <c r="E1526" s="5" t="s">
        <v>76</v>
      </c>
      <c r="F1526" s="5" t="s">
        <v>82</v>
      </c>
      <c r="G1526" s="5" t="s">
        <v>82</v>
      </c>
      <c r="H1526" t="s">
        <v>25</v>
      </c>
      <c r="I1526" s="4">
        <v>300</v>
      </c>
      <c r="J1526" s="5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22</v>
      </c>
      <c r="C1527" s="1" t="s">
        <v>20</v>
      </c>
      <c r="D1527" s="2">
        <v>44787</v>
      </c>
      <c r="E1527" s="5" t="s">
        <v>76</v>
      </c>
      <c r="F1527" s="5" t="s">
        <v>82</v>
      </c>
      <c r="G1527" s="5" t="s">
        <v>82</v>
      </c>
      <c r="H1527" t="s">
        <v>28</v>
      </c>
      <c r="I1527" s="4">
        <v>1500</v>
      </c>
      <c r="J1527" s="5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22</v>
      </c>
      <c r="C1528" s="1" t="s">
        <v>20</v>
      </c>
      <c r="D1528" s="2">
        <v>44787</v>
      </c>
      <c r="E1528" s="5" t="s">
        <v>76</v>
      </c>
      <c r="F1528" s="5" t="s">
        <v>82</v>
      </c>
      <c r="G1528" s="5" t="s">
        <v>82</v>
      </c>
      <c r="H1528" t="s">
        <v>21</v>
      </c>
      <c r="I1528" s="4">
        <v>1200</v>
      </c>
      <c r="J1528" s="5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13</v>
      </c>
      <c r="C1529" s="1" t="s">
        <v>20</v>
      </c>
      <c r="D1529" s="2">
        <v>44787</v>
      </c>
      <c r="E1529" s="5" t="s">
        <v>76</v>
      </c>
      <c r="F1529" s="5" t="s">
        <v>82</v>
      </c>
      <c r="G1529" s="5" t="s">
        <v>82</v>
      </c>
      <c r="H1529" t="s">
        <v>30</v>
      </c>
      <c r="I1529" s="4">
        <v>3400</v>
      </c>
      <c r="J1529" s="5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13</v>
      </c>
      <c r="C1530" s="1" t="s">
        <v>20</v>
      </c>
      <c r="D1530" s="2">
        <v>44794</v>
      </c>
      <c r="E1530" s="5" t="s">
        <v>76</v>
      </c>
      <c r="F1530" s="5" t="s">
        <v>82</v>
      </c>
      <c r="G1530" s="5" t="s">
        <v>82</v>
      </c>
      <c r="H1530" t="s">
        <v>35</v>
      </c>
      <c r="I1530" s="4">
        <v>4500</v>
      </c>
      <c r="J1530" s="5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27</v>
      </c>
      <c r="C1531" s="1" t="s">
        <v>20</v>
      </c>
      <c r="D1531" s="2">
        <v>44794</v>
      </c>
      <c r="E1531" s="5" t="s">
        <v>76</v>
      </c>
      <c r="F1531" s="5" t="s">
        <v>82</v>
      </c>
      <c r="G1531" s="5" t="s">
        <v>82</v>
      </c>
      <c r="H1531" t="s">
        <v>23</v>
      </c>
      <c r="I1531" s="4">
        <v>5130</v>
      </c>
      <c r="J1531" s="5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13</v>
      </c>
      <c r="C1532" s="1" t="s">
        <v>14</v>
      </c>
      <c r="D1532" s="2">
        <v>44794</v>
      </c>
      <c r="E1532" s="5" t="s">
        <v>76</v>
      </c>
      <c r="F1532" s="5" t="s">
        <v>82</v>
      </c>
      <c r="G1532" s="5" t="s">
        <v>82</v>
      </c>
      <c r="H1532" t="s">
        <v>29</v>
      </c>
      <c r="I1532" s="4">
        <v>5340</v>
      </c>
      <c r="J1532" s="5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22</v>
      </c>
      <c r="C1533" s="1" t="s">
        <v>20</v>
      </c>
      <c r="D1533" s="2">
        <v>44794</v>
      </c>
      <c r="E1533" s="5" t="s">
        <v>76</v>
      </c>
      <c r="F1533" s="5" t="s">
        <v>82</v>
      </c>
      <c r="G1533" s="5" t="s">
        <v>82</v>
      </c>
      <c r="H1533" t="s">
        <v>18</v>
      </c>
      <c r="I1533" s="4">
        <v>8902</v>
      </c>
      <c r="J1533" s="5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22</v>
      </c>
      <c r="C1534" s="1" t="s">
        <v>20</v>
      </c>
      <c r="D1534" s="2">
        <v>44801</v>
      </c>
      <c r="E1534" s="5" t="s">
        <v>76</v>
      </c>
      <c r="F1534" s="5" t="s">
        <v>82</v>
      </c>
      <c r="G1534" s="5" t="s">
        <v>82</v>
      </c>
      <c r="H1534" t="s">
        <v>26</v>
      </c>
      <c r="I1534" s="4">
        <v>1700</v>
      </c>
      <c r="J1534" s="5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27</v>
      </c>
      <c r="C1535" s="1" t="s">
        <v>14</v>
      </c>
      <c r="D1535" s="2">
        <v>44801</v>
      </c>
      <c r="E1535" s="5" t="s">
        <v>76</v>
      </c>
      <c r="F1535" s="5" t="s">
        <v>82</v>
      </c>
      <c r="G1535" s="5" t="s">
        <v>82</v>
      </c>
      <c r="H1535" t="s">
        <v>26</v>
      </c>
      <c r="I1535" s="4">
        <v>1700</v>
      </c>
      <c r="J1535" s="5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22</v>
      </c>
      <c r="C1536" s="1" t="s">
        <v>20</v>
      </c>
      <c r="D1536" s="2">
        <v>44801</v>
      </c>
      <c r="E1536" s="5" t="s">
        <v>76</v>
      </c>
      <c r="F1536" s="5" t="s">
        <v>82</v>
      </c>
      <c r="G1536" s="5" t="s">
        <v>82</v>
      </c>
      <c r="H1536" t="s">
        <v>21</v>
      </c>
      <c r="I1536" s="4">
        <v>1200</v>
      </c>
      <c r="J1536" s="5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22</v>
      </c>
      <c r="C1537" s="1" t="s">
        <v>14</v>
      </c>
      <c r="D1537" s="2">
        <v>44801</v>
      </c>
      <c r="E1537" s="5" t="s">
        <v>76</v>
      </c>
      <c r="F1537" s="5" t="s">
        <v>82</v>
      </c>
      <c r="G1537" s="5" t="s">
        <v>82</v>
      </c>
      <c r="H1537" t="s">
        <v>29</v>
      </c>
      <c r="I1537" s="4">
        <v>5340</v>
      </c>
      <c r="J1537" s="5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13</v>
      </c>
      <c r="C1538" s="1" t="s">
        <v>20</v>
      </c>
      <c r="D1538" s="2">
        <v>44808</v>
      </c>
      <c r="E1538" s="5" t="s">
        <v>76</v>
      </c>
      <c r="F1538" s="5" t="s">
        <v>82</v>
      </c>
      <c r="G1538" s="5" t="s">
        <v>82</v>
      </c>
      <c r="H1538" t="s">
        <v>25</v>
      </c>
      <c r="I1538" s="4">
        <v>300</v>
      </c>
      <c r="J1538" s="5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13</v>
      </c>
      <c r="C1539" s="1" t="s">
        <v>20</v>
      </c>
      <c r="D1539" s="2">
        <v>44808</v>
      </c>
      <c r="E1539" s="5" t="s">
        <v>76</v>
      </c>
      <c r="F1539" s="5" t="s">
        <v>82</v>
      </c>
      <c r="G1539" s="5" t="s">
        <v>82</v>
      </c>
      <c r="H1539" t="s">
        <v>23</v>
      </c>
      <c r="I1539" s="4">
        <v>5130</v>
      </c>
      <c r="J1539" s="5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22</v>
      </c>
      <c r="C1540" s="1" t="s">
        <v>20</v>
      </c>
      <c r="D1540" s="2">
        <v>44808</v>
      </c>
      <c r="E1540" s="5" t="s">
        <v>76</v>
      </c>
      <c r="F1540" s="5" t="s">
        <v>82</v>
      </c>
      <c r="G1540" s="5" t="s">
        <v>82</v>
      </c>
      <c r="H1540" t="s">
        <v>31</v>
      </c>
      <c r="I1540" s="4">
        <v>5300</v>
      </c>
      <c r="J1540" s="5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27</v>
      </c>
      <c r="C1541" s="1" t="s">
        <v>20</v>
      </c>
      <c r="D1541" s="2">
        <v>44808</v>
      </c>
      <c r="E1541" s="5" t="s">
        <v>76</v>
      </c>
      <c r="F1541" s="5" t="s">
        <v>82</v>
      </c>
      <c r="G1541" s="5" t="s">
        <v>82</v>
      </c>
      <c r="H1541" t="s">
        <v>29</v>
      </c>
      <c r="I1541" s="4">
        <v>5340</v>
      </c>
      <c r="J1541" s="5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27</v>
      </c>
      <c r="C1542" s="1" t="s">
        <v>20</v>
      </c>
      <c r="D1542" s="2">
        <v>44815</v>
      </c>
      <c r="E1542" s="5" t="s">
        <v>76</v>
      </c>
      <c r="F1542" s="5" t="s">
        <v>82</v>
      </c>
      <c r="G1542" s="5" t="s">
        <v>82</v>
      </c>
      <c r="H1542" t="s">
        <v>19</v>
      </c>
      <c r="I1542" s="4">
        <v>500</v>
      </c>
      <c r="J1542" s="5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13</v>
      </c>
      <c r="C1543" s="1" t="s">
        <v>20</v>
      </c>
      <c r="D1543" s="2">
        <v>44815</v>
      </c>
      <c r="E1543" s="5" t="s">
        <v>76</v>
      </c>
      <c r="F1543" s="5" t="s">
        <v>82</v>
      </c>
      <c r="G1543" s="5" t="s">
        <v>82</v>
      </c>
      <c r="H1543" t="s">
        <v>32</v>
      </c>
      <c r="I1543" s="4">
        <v>3200</v>
      </c>
      <c r="J1543" s="5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27</v>
      </c>
      <c r="C1544" s="1" t="s">
        <v>20</v>
      </c>
      <c r="D1544" s="2">
        <v>44815</v>
      </c>
      <c r="E1544" s="5" t="s">
        <v>76</v>
      </c>
      <c r="F1544" s="5" t="s">
        <v>82</v>
      </c>
      <c r="G1544" s="5" t="s">
        <v>82</v>
      </c>
      <c r="H1544" t="s">
        <v>33</v>
      </c>
      <c r="I1544" s="4">
        <v>4600</v>
      </c>
      <c r="J1544" s="5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27</v>
      </c>
      <c r="C1545" s="1" t="s">
        <v>14</v>
      </c>
      <c r="D1545" s="2">
        <v>44815</v>
      </c>
      <c r="E1545" s="5" t="s">
        <v>76</v>
      </c>
      <c r="F1545" s="5" t="s">
        <v>82</v>
      </c>
      <c r="G1545" s="5" t="s">
        <v>82</v>
      </c>
      <c r="H1545" t="s">
        <v>35</v>
      </c>
      <c r="I1545" s="4">
        <v>4500</v>
      </c>
      <c r="J1545" s="5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22</v>
      </c>
      <c r="C1546" s="1" t="s">
        <v>20</v>
      </c>
      <c r="D1546" s="2">
        <v>44822</v>
      </c>
      <c r="E1546" s="5" t="s">
        <v>76</v>
      </c>
      <c r="F1546" s="5" t="s">
        <v>82</v>
      </c>
      <c r="G1546" s="5" t="s">
        <v>82</v>
      </c>
      <c r="H1546" t="s">
        <v>26</v>
      </c>
      <c r="I1546" s="4">
        <v>1700</v>
      </c>
      <c r="J1546" s="5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22</v>
      </c>
      <c r="C1547" s="1" t="s">
        <v>20</v>
      </c>
      <c r="D1547" s="2">
        <v>44822</v>
      </c>
      <c r="E1547" s="5" t="s">
        <v>76</v>
      </c>
      <c r="F1547" s="5" t="s">
        <v>82</v>
      </c>
      <c r="G1547" s="5" t="s">
        <v>82</v>
      </c>
      <c r="H1547" t="s">
        <v>25</v>
      </c>
      <c r="I1547" s="4">
        <v>300</v>
      </c>
      <c r="J1547" s="5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13</v>
      </c>
      <c r="C1548" s="1" t="s">
        <v>20</v>
      </c>
      <c r="D1548" s="2">
        <v>44822</v>
      </c>
      <c r="E1548" s="5" t="s">
        <v>76</v>
      </c>
      <c r="F1548" s="5" t="s">
        <v>82</v>
      </c>
      <c r="G1548" s="5" t="s">
        <v>82</v>
      </c>
      <c r="H1548" t="s">
        <v>33</v>
      </c>
      <c r="I1548" s="4">
        <v>4600</v>
      </c>
      <c r="J1548" s="5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22</v>
      </c>
      <c r="C1549" s="1" t="s">
        <v>20</v>
      </c>
      <c r="D1549" s="2">
        <v>44822</v>
      </c>
      <c r="E1549" s="5" t="s">
        <v>76</v>
      </c>
      <c r="F1549" s="5" t="s">
        <v>82</v>
      </c>
      <c r="G1549" s="5" t="s">
        <v>82</v>
      </c>
      <c r="H1549" t="s">
        <v>18</v>
      </c>
      <c r="I1549" s="4">
        <v>8902</v>
      </c>
      <c r="J1549" s="5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34</v>
      </c>
      <c r="C1550" s="1" t="s">
        <v>20</v>
      </c>
      <c r="D1550" s="2">
        <v>44829</v>
      </c>
      <c r="E1550" s="5" t="s">
        <v>76</v>
      </c>
      <c r="F1550" s="5" t="s">
        <v>82</v>
      </c>
      <c r="G1550" s="5" t="s">
        <v>82</v>
      </c>
      <c r="H1550" t="s">
        <v>33</v>
      </c>
      <c r="I1550" s="4">
        <v>4600</v>
      </c>
      <c r="J1550" s="5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22</v>
      </c>
      <c r="C1551" s="1" t="s">
        <v>20</v>
      </c>
      <c r="D1551" s="2">
        <v>44829</v>
      </c>
      <c r="E1551" s="5" t="s">
        <v>76</v>
      </c>
      <c r="F1551" s="5" t="s">
        <v>82</v>
      </c>
      <c r="G1551" s="5" t="s">
        <v>82</v>
      </c>
      <c r="H1551" t="s">
        <v>35</v>
      </c>
      <c r="I1551" s="4">
        <v>4500</v>
      </c>
      <c r="J1551" s="5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13</v>
      </c>
      <c r="C1552" s="1" t="s">
        <v>14</v>
      </c>
      <c r="D1552" s="2">
        <v>44829</v>
      </c>
      <c r="E1552" s="5" t="s">
        <v>76</v>
      </c>
      <c r="F1552" s="5" t="s">
        <v>82</v>
      </c>
      <c r="G1552" s="5" t="s">
        <v>82</v>
      </c>
      <c r="H1552" t="s">
        <v>18</v>
      </c>
      <c r="I1552" s="4">
        <v>8902</v>
      </c>
      <c r="J1552" s="5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13</v>
      </c>
      <c r="C1553" s="1" t="s">
        <v>20</v>
      </c>
      <c r="D1553" s="2">
        <v>44829</v>
      </c>
      <c r="E1553" s="5" t="s">
        <v>76</v>
      </c>
      <c r="F1553" s="5" t="s">
        <v>82</v>
      </c>
      <c r="G1553" s="5" t="s">
        <v>82</v>
      </c>
      <c r="H1553" t="s">
        <v>29</v>
      </c>
      <c r="I1553" s="4">
        <v>5340</v>
      </c>
      <c r="J1553" s="5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13</v>
      </c>
      <c r="C1554" s="1" t="s">
        <v>14</v>
      </c>
      <c r="D1554" s="2">
        <v>44836</v>
      </c>
      <c r="E1554" s="5" t="s">
        <v>76</v>
      </c>
      <c r="F1554" s="5" t="s">
        <v>82</v>
      </c>
      <c r="G1554" s="5" t="s">
        <v>82</v>
      </c>
      <c r="H1554" t="s">
        <v>23</v>
      </c>
      <c r="I1554" s="4">
        <v>5130</v>
      </c>
      <c r="J1554" s="5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13</v>
      </c>
      <c r="C1555" s="1" t="s">
        <v>20</v>
      </c>
      <c r="D1555" s="2">
        <v>44836</v>
      </c>
      <c r="E1555" s="5" t="s">
        <v>76</v>
      </c>
      <c r="F1555" s="5" t="s">
        <v>82</v>
      </c>
      <c r="G1555" s="5" t="s">
        <v>82</v>
      </c>
      <c r="H1555" t="s">
        <v>26</v>
      </c>
      <c r="I1555" s="4">
        <v>1700</v>
      </c>
      <c r="J1555" s="5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22</v>
      </c>
      <c r="C1556" s="1" t="s">
        <v>14</v>
      </c>
      <c r="D1556" s="2">
        <v>44836</v>
      </c>
      <c r="E1556" s="5" t="s">
        <v>76</v>
      </c>
      <c r="F1556" s="5" t="s">
        <v>82</v>
      </c>
      <c r="G1556" s="5" t="s">
        <v>82</v>
      </c>
      <c r="H1556" t="s">
        <v>35</v>
      </c>
      <c r="I1556" s="4">
        <v>4500</v>
      </c>
      <c r="J1556" s="5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34</v>
      </c>
      <c r="C1557" s="1" t="s">
        <v>20</v>
      </c>
      <c r="D1557" s="2">
        <v>44836</v>
      </c>
      <c r="E1557" s="5" t="s">
        <v>76</v>
      </c>
      <c r="F1557" s="5" t="s">
        <v>82</v>
      </c>
      <c r="G1557" s="5" t="s">
        <v>82</v>
      </c>
      <c r="H1557" t="s">
        <v>31</v>
      </c>
      <c r="I1557" s="4">
        <v>5300</v>
      </c>
      <c r="J1557" s="5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13</v>
      </c>
      <c r="C1558" s="1" t="s">
        <v>20</v>
      </c>
      <c r="D1558" s="2">
        <v>44843</v>
      </c>
      <c r="E1558" s="5" t="s">
        <v>76</v>
      </c>
      <c r="F1558" s="5" t="s">
        <v>82</v>
      </c>
      <c r="G1558" s="5" t="s">
        <v>82</v>
      </c>
      <c r="H1558" t="s">
        <v>21</v>
      </c>
      <c r="I1558" s="4">
        <v>1200</v>
      </c>
      <c r="J1558" s="5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24</v>
      </c>
      <c r="C1559" s="1" t="s">
        <v>14</v>
      </c>
      <c r="D1559" s="2">
        <v>44843</v>
      </c>
      <c r="E1559" s="5" t="s">
        <v>76</v>
      </c>
      <c r="F1559" s="5" t="s">
        <v>82</v>
      </c>
      <c r="G1559" s="5" t="s">
        <v>82</v>
      </c>
      <c r="H1559" t="s">
        <v>19</v>
      </c>
      <c r="I1559" s="4">
        <v>500</v>
      </c>
      <c r="J1559" s="5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27</v>
      </c>
      <c r="C1560" s="1" t="s">
        <v>14</v>
      </c>
      <c r="D1560" s="2">
        <v>44843</v>
      </c>
      <c r="E1560" s="5" t="s">
        <v>76</v>
      </c>
      <c r="F1560" s="5" t="s">
        <v>82</v>
      </c>
      <c r="G1560" s="5" t="s">
        <v>82</v>
      </c>
      <c r="H1560" t="s">
        <v>26</v>
      </c>
      <c r="I1560" s="4">
        <v>1700</v>
      </c>
      <c r="J1560" s="5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22</v>
      </c>
      <c r="C1561" s="1" t="s">
        <v>20</v>
      </c>
      <c r="D1561" s="2">
        <v>44843</v>
      </c>
      <c r="E1561" s="5" t="s">
        <v>76</v>
      </c>
      <c r="F1561" s="5" t="s">
        <v>82</v>
      </c>
      <c r="G1561" s="5" t="s">
        <v>82</v>
      </c>
      <c r="H1561" t="s">
        <v>18</v>
      </c>
      <c r="I1561" s="4">
        <v>8902</v>
      </c>
      <c r="J1561" s="5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13</v>
      </c>
      <c r="C1562" s="1" t="s">
        <v>14</v>
      </c>
      <c r="D1562" s="2">
        <v>44850</v>
      </c>
      <c r="E1562" s="5" t="s">
        <v>76</v>
      </c>
      <c r="F1562" s="5" t="s">
        <v>82</v>
      </c>
      <c r="G1562" s="5" t="s">
        <v>82</v>
      </c>
      <c r="H1562" t="s">
        <v>26</v>
      </c>
      <c r="I1562" s="4">
        <v>1700</v>
      </c>
      <c r="J1562" s="5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24</v>
      </c>
      <c r="C1563" s="1" t="s">
        <v>14</v>
      </c>
      <c r="D1563" s="2">
        <v>44850</v>
      </c>
      <c r="E1563" s="5" t="s">
        <v>76</v>
      </c>
      <c r="F1563" s="5" t="s">
        <v>82</v>
      </c>
      <c r="G1563" s="5" t="s">
        <v>82</v>
      </c>
      <c r="H1563" t="s">
        <v>33</v>
      </c>
      <c r="I1563" s="4">
        <v>4600</v>
      </c>
      <c r="J1563" s="5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13</v>
      </c>
      <c r="C1564" s="1" t="s">
        <v>14</v>
      </c>
      <c r="D1564" s="2">
        <v>44850</v>
      </c>
      <c r="E1564" s="5" t="s">
        <v>76</v>
      </c>
      <c r="F1564" s="5" t="s">
        <v>82</v>
      </c>
      <c r="G1564" s="5" t="s">
        <v>82</v>
      </c>
      <c r="H1564" t="s">
        <v>23</v>
      </c>
      <c r="I1564" s="4">
        <v>5130</v>
      </c>
      <c r="J1564" s="5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13</v>
      </c>
      <c r="C1565" s="1" t="s">
        <v>20</v>
      </c>
      <c r="D1565" s="2">
        <v>44850</v>
      </c>
      <c r="E1565" s="5" t="s">
        <v>76</v>
      </c>
      <c r="F1565" s="5" t="s">
        <v>82</v>
      </c>
      <c r="G1565" s="5" t="s">
        <v>82</v>
      </c>
      <c r="H1565" t="s">
        <v>23</v>
      </c>
      <c r="I1565" s="4">
        <v>5130</v>
      </c>
      <c r="J1565" s="5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34</v>
      </c>
      <c r="C1566" s="1" t="s">
        <v>20</v>
      </c>
      <c r="D1566" s="2">
        <v>44857</v>
      </c>
      <c r="E1566" s="5" t="s">
        <v>76</v>
      </c>
      <c r="F1566" s="5" t="s">
        <v>82</v>
      </c>
      <c r="G1566" s="5" t="s">
        <v>82</v>
      </c>
      <c r="H1566" t="s">
        <v>25</v>
      </c>
      <c r="I1566" s="4">
        <v>300</v>
      </c>
      <c r="J1566" s="5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24</v>
      </c>
      <c r="C1567" s="1" t="s">
        <v>20</v>
      </c>
      <c r="D1567" s="2">
        <v>44857</v>
      </c>
      <c r="E1567" s="5" t="s">
        <v>76</v>
      </c>
      <c r="F1567" s="5" t="s">
        <v>82</v>
      </c>
      <c r="G1567" s="5" t="s">
        <v>82</v>
      </c>
      <c r="H1567" t="s">
        <v>28</v>
      </c>
      <c r="I1567" s="4">
        <v>1500</v>
      </c>
      <c r="J1567" s="5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13</v>
      </c>
      <c r="C1568" s="1" t="s">
        <v>14</v>
      </c>
      <c r="D1568" s="2">
        <v>44857</v>
      </c>
      <c r="E1568" s="5" t="s">
        <v>76</v>
      </c>
      <c r="F1568" s="5" t="s">
        <v>82</v>
      </c>
      <c r="G1568" s="5" t="s">
        <v>82</v>
      </c>
      <c r="H1568" t="s">
        <v>23</v>
      </c>
      <c r="I1568" s="4">
        <v>5130</v>
      </c>
      <c r="J1568" s="5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22</v>
      </c>
      <c r="C1569" s="1" t="s">
        <v>20</v>
      </c>
      <c r="D1569" s="2">
        <v>44857</v>
      </c>
      <c r="E1569" s="5" t="s">
        <v>76</v>
      </c>
      <c r="F1569" s="5" t="s">
        <v>82</v>
      </c>
      <c r="G1569" s="5" t="s">
        <v>82</v>
      </c>
      <c r="H1569" t="s">
        <v>32</v>
      </c>
      <c r="I1569" s="4">
        <v>3200</v>
      </c>
      <c r="J1569" s="5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13</v>
      </c>
      <c r="C1570" s="1" t="s">
        <v>20</v>
      </c>
      <c r="D1570" s="2">
        <v>44864</v>
      </c>
      <c r="E1570" s="5" t="s">
        <v>76</v>
      </c>
      <c r="F1570" s="5" t="s">
        <v>82</v>
      </c>
      <c r="G1570" s="5" t="s">
        <v>82</v>
      </c>
      <c r="H1570" t="s">
        <v>19</v>
      </c>
      <c r="I1570" s="4">
        <v>500</v>
      </c>
      <c r="J1570" s="5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24</v>
      </c>
      <c r="C1571" s="1" t="s">
        <v>20</v>
      </c>
      <c r="D1571" s="2">
        <v>44864</v>
      </c>
      <c r="E1571" s="5" t="s">
        <v>76</v>
      </c>
      <c r="F1571" s="5" t="s">
        <v>82</v>
      </c>
      <c r="G1571" s="5" t="s">
        <v>82</v>
      </c>
      <c r="H1571" t="s">
        <v>31</v>
      </c>
      <c r="I1571" s="4">
        <v>5300</v>
      </c>
      <c r="J1571" s="5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27</v>
      </c>
      <c r="C1572" s="1" t="s">
        <v>20</v>
      </c>
      <c r="D1572" s="2">
        <v>44864</v>
      </c>
      <c r="E1572" s="5" t="s">
        <v>76</v>
      </c>
      <c r="F1572" s="5" t="s">
        <v>82</v>
      </c>
      <c r="G1572" s="5" t="s">
        <v>82</v>
      </c>
      <c r="H1572" t="s">
        <v>35</v>
      </c>
      <c r="I1572" s="4">
        <v>4500</v>
      </c>
      <c r="J1572" s="5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13</v>
      </c>
      <c r="C1573" s="1" t="s">
        <v>20</v>
      </c>
      <c r="D1573" s="2">
        <v>44864</v>
      </c>
      <c r="E1573" s="5" t="s">
        <v>76</v>
      </c>
      <c r="F1573" s="5" t="s">
        <v>82</v>
      </c>
      <c r="G1573" s="5" t="s">
        <v>82</v>
      </c>
      <c r="H1573" t="s">
        <v>33</v>
      </c>
      <c r="I1573" s="4">
        <v>4600</v>
      </c>
      <c r="J1573" s="5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24</v>
      </c>
      <c r="C1574" s="1" t="s">
        <v>14</v>
      </c>
      <c r="D1574" s="2">
        <v>44871</v>
      </c>
      <c r="E1574" s="5" t="s">
        <v>76</v>
      </c>
      <c r="F1574" s="5" t="s">
        <v>82</v>
      </c>
      <c r="G1574" s="5" t="s">
        <v>82</v>
      </c>
      <c r="H1574" t="s">
        <v>19</v>
      </c>
      <c r="I1574" s="4">
        <v>500</v>
      </c>
      <c r="J1574" s="5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13</v>
      </c>
      <c r="C1575" s="1" t="s">
        <v>20</v>
      </c>
      <c r="D1575" s="2">
        <v>44871</v>
      </c>
      <c r="E1575" s="5" t="s">
        <v>76</v>
      </c>
      <c r="F1575" s="5" t="s">
        <v>82</v>
      </c>
      <c r="G1575" s="5" t="s">
        <v>82</v>
      </c>
      <c r="H1575" t="s">
        <v>26</v>
      </c>
      <c r="I1575" s="4">
        <v>1700</v>
      </c>
      <c r="J1575" s="5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24</v>
      </c>
      <c r="C1576" s="1" t="s">
        <v>14</v>
      </c>
      <c r="D1576" s="2">
        <v>44871</v>
      </c>
      <c r="E1576" s="5" t="s">
        <v>76</v>
      </c>
      <c r="F1576" s="5" t="s">
        <v>82</v>
      </c>
      <c r="G1576" s="5" t="s">
        <v>82</v>
      </c>
      <c r="H1576" t="s">
        <v>23</v>
      </c>
      <c r="I1576" s="4">
        <v>5130</v>
      </c>
      <c r="J1576" s="5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27</v>
      </c>
      <c r="C1577" s="1" t="s">
        <v>20</v>
      </c>
      <c r="D1577" s="2">
        <v>44871</v>
      </c>
      <c r="E1577" s="5" t="s">
        <v>76</v>
      </c>
      <c r="F1577" s="5" t="s">
        <v>82</v>
      </c>
      <c r="G1577" s="5" t="s">
        <v>82</v>
      </c>
      <c r="H1577" t="s">
        <v>35</v>
      </c>
      <c r="I1577" s="4">
        <v>4500</v>
      </c>
      <c r="J1577" s="5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13</v>
      </c>
      <c r="C1578" s="1" t="s">
        <v>20</v>
      </c>
      <c r="D1578" s="2">
        <v>44878</v>
      </c>
      <c r="E1578" s="5" t="s">
        <v>76</v>
      </c>
      <c r="F1578" s="5" t="s">
        <v>82</v>
      </c>
      <c r="G1578" s="5" t="s">
        <v>82</v>
      </c>
      <c r="H1578" t="s">
        <v>28</v>
      </c>
      <c r="I1578" s="4">
        <v>1500</v>
      </c>
      <c r="J1578" s="5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13</v>
      </c>
      <c r="C1579" s="1" t="s">
        <v>20</v>
      </c>
      <c r="D1579" s="2">
        <v>44878</v>
      </c>
      <c r="E1579" s="5" t="s">
        <v>76</v>
      </c>
      <c r="F1579" s="5" t="s">
        <v>82</v>
      </c>
      <c r="G1579" s="5" t="s">
        <v>82</v>
      </c>
      <c r="H1579" t="s">
        <v>21</v>
      </c>
      <c r="I1579" s="4">
        <v>1200</v>
      </c>
      <c r="J1579" s="5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22</v>
      </c>
      <c r="C1580" s="1" t="s">
        <v>14</v>
      </c>
      <c r="D1580" s="2">
        <v>44878</v>
      </c>
      <c r="E1580" s="5" t="s">
        <v>76</v>
      </c>
      <c r="F1580" s="5" t="s">
        <v>82</v>
      </c>
      <c r="G1580" s="5" t="s">
        <v>82</v>
      </c>
      <c r="H1580" t="s">
        <v>32</v>
      </c>
      <c r="I1580" s="4">
        <v>3200</v>
      </c>
      <c r="J1580" s="5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13</v>
      </c>
      <c r="C1581" s="1" t="s">
        <v>20</v>
      </c>
      <c r="D1581" s="2">
        <v>44878</v>
      </c>
      <c r="E1581" s="5" t="s">
        <v>76</v>
      </c>
      <c r="F1581" s="5" t="s">
        <v>82</v>
      </c>
      <c r="G1581" s="5" t="s">
        <v>82</v>
      </c>
      <c r="H1581" t="s">
        <v>23</v>
      </c>
      <c r="I1581" s="4">
        <v>5130</v>
      </c>
      <c r="J1581" s="5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34</v>
      </c>
      <c r="C1582" s="1" t="s">
        <v>20</v>
      </c>
      <c r="D1582" s="2">
        <v>44885</v>
      </c>
      <c r="E1582" s="5" t="s">
        <v>76</v>
      </c>
      <c r="F1582" s="5" t="s">
        <v>82</v>
      </c>
      <c r="G1582" s="5" t="s">
        <v>82</v>
      </c>
      <c r="H1582" t="s">
        <v>28</v>
      </c>
      <c r="I1582" s="4">
        <v>1500</v>
      </c>
      <c r="J1582" s="5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34</v>
      </c>
      <c r="C1583" s="1" t="s">
        <v>20</v>
      </c>
      <c r="D1583" s="2">
        <v>44885</v>
      </c>
      <c r="E1583" s="5" t="s">
        <v>76</v>
      </c>
      <c r="F1583" s="5" t="s">
        <v>82</v>
      </c>
      <c r="G1583" s="5" t="s">
        <v>82</v>
      </c>
      <c r="H1583" t="s">
        <v>28</v>
      </c>
      <c r="I1583" s="4">
        <v>1500</v>
      </c>
      <c r="J1583" s="5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27</v>
      </c>
      <c r="C1584" s="1" t="s">
        <v>20</v>
      </c>
      <c r="D1584" s="2">
        <v>44885</v>
      </c>
      <c r="E1584" s="5" t="s">
        <v>76</v>
      </c>
      <c r="F1584" s="5" t="s">
        <v>82</v>
      </c>
      <c r="G1584" s="5" t="s">
        <v>82</v>
      </c>
      <c r="H1584" t="s">
        <v>30</v>
      </c>
      <c r="I1584" s="4">
        <v>3400</v>
      </c>
      <c r="J1584" s="5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13</v>
      </c>
      <c r="C1585" s="1" t="s">
        <v>20</v>
      </c>
      <c r="D1585" s="2">
        <v>44885</v>
      </c>
      <c r="E1585" s="5" t="s">
        <v>76</v>
      </c>
      <c r="F1585" s="5" t="s">
        <v>82</v>
      </c>
      <c r="G1585" s="5" t="s">
        <v>82</v>
      </c>
      <c r="H1585" t="s">
        <v>29</v>
      </c>
      <c r="I1585" s="4">
        <v>5340</v>
      </c>
      <c r="J1585" s="5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13</v>
      </c>
      <c r="C1586" s="1" t="s">
        <v>20</v>
      </c>
      <c r="D1586" s="2">
        <v>44892</v>
      </c>
      <c r="E1586" s="5" t="s">
        <v>76</v>
      </c>
      <c r="F1586" s="5" t="s">
        <v>82</v>
      </c>
      <c r="G1586" s="5" t="s">
        <v>82</v>
      </c>
      <c r="H1586" t="s">
        <v>26</v>
      </c>
      <c r="I1586" s="4">
        <v>1700</v>
      </c>
      <c r="J1586" s="5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27</v>
      </c>
      <c r="C1587" s="1" t="s">
        <v>20</v>
      </c>
      <c r="D1587" s="2">
        <v>44892</v>
      </c>
      <c r="E1587" s="5" t="s">
        <v>76</v>
      </c>
      <c r="F1587" s="5" t="s">
        <v>82</v>
      </c>
      <c r="G1587" s="5" t="s">
        <v>82</v>
      </c>
      <c r="H1587" t="s">
        <v>26</v>
      </c>
      <c r="I1587" s="4">
        <v>1700</v>
      </c>
      <c r="J1587" s="5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27</v>
      </c>
      <c r="C1588" s="1" t="s">
        <v>20</v>
      </c>
      <c r="D1588" s="2">
        <v>44892</v>
      </c>
      <c r="E1588" s="5" t="s">
        <v>76</v>
      </c>
      <c r="F1588" s="5" t="s">
        <v>82</v>
      </c>
      <c r="G1588" s="5" t="s">
        <v>82</v>
      </c>
      <c r="H1588" t="s">
        <v>26</v>
      </c>
      <c r="I1588" s="4">
        <v>1700</v>
      </c>
      <c r="J1588" s="5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27</v>
      </c>
      <c r="C1589" s="1" t="s">
        <v>14</v>
      </c>
      <c r="D1589" s="2">
        <v>44892</v>
      </c>
      <c r="E1589" s="5" t="s">
        <v>76</v>
      </c>
      <c r="F1589" s="5" t="s">
        <v>82</v>
      </c>
      <c r="G1589" s="5" t="s">
        <v>82</v>
      </c>
      <c r="H1589" t="s">
        <v>18</v>
      </c>
      <c r="I1589" s="4">
        <v>8902</v>
      </c>
      <c r="J1589" s="5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13</v>
      </c>
      <c r="C1590" s="1" t="s">
        <v>20</v>
      </c>
      <c r="D1590" s="2">
        <v>44899</v>
      </c>
      <c r="E1590" s="5" t="s">
        <v>76</v>
      </c>
      <c r="F1590" s="5" t="s">
        <v>82</v>
      </c>
      <c r="G1590" s="5" t="s">
        <v>82</v>
      </c>
      <c r="H1590" t="s">
        <v>19</v>
      </c>
      <c r="I1590" s="4">
        <v>500</v>
      </c>
      <c r="J1590" s="5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27</v>
      </c>
      <c r="C1591" s="1" t="s">
        <v>14</v>
      </c>
      <c r="D1591" s="2">
        <v>44899</v>
      </c>
      <c r="E1591" s="5" t="s">
        <v>76</v>
      </c>
      <c r="F1591" s="5" t="s">
        <v>82</v>
      </c>
      <c r="G1591" s="5" t="s">
        <v>82</v>
      </c>
      <c r="H1591" t="s">
        <v>26</v>
      </c>
      <c r="I1591" s="4">
        <v>1700</v>
      </c>
      <c r="J1591" s="5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24</v>
      </c>
      <c r="C1592" s="1" t="s">
        <v>20</v>
      </c>
      <c r="D1592" s="2">
        <v>44899</v>
      </c>
      <c r="E1592" s="5" t="s">
        <v>76</v>
      </c>
      <c r="F1592" s="5" t="s">
        <v>82</v>
      </c>
      <c r="G1592" s="5" t="s">
        <v>82</v>
      </c>
      <c r="H1592" t="s">
        <v>23</v>
      </c>
      <c r="I1592" s="4">
        <v>5130</v>
      </c>
      <c r="J1592" s="5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24</v>
      </c>
      <c r="C1593" s="1" t="s">
        <v>20</v>
      </c>
      <c r="D1593" s="2">
        <v>44899</v>
      </c>
      <c r="E1593" s="5" t="s">
        <v>76</v>
      </c>
      <c r="F1593" s="5" t="s">
        <v>82</v>
      </c>
      <c r="G1593" s="5" t="s">
        <v>82</v>
      </c>
      <c r="H1593" t="s">
        <v>23</v>
      </c>
      <c r="I1593" s="4">
        <v>5130</v>
      </c>
      <c r="J1593" s="5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27</v>
      </c>
      <c r="C1594" s="1" t="s">
        <v>20</v>
      </c>
      <c r="D1594" s="2">
        <v>44906</v>
      </c>
      <c r="E1594" s="5" t="s">
        <v>76</v>
      </c>
      <c r="F1594" s="5" t="s">
        <v>82</v>
      </c>
      <c r="G1594" s="5" t="s">
        <v>82</v>
      </c>
      <c r="H1594" t="s">
        <v>25</v>
      </c>
      <c r="I1594" s="4">
        <v>300</v>
      </c>
      <c r="J1594" s="5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27</v>
      </c>
      <c r="C1595" s="1" t="s">
        <v>20</v>
      </c>
      <c r="D1595" s="2">
        <v>44906</v>
      </c>
      <c r="E1595" s="5" t="s">
        <v>76</v>
      </c>
      <c r="F1595" s="5" t="s">
        <v>82</v>
      </c>
      <c r="G1595" s="5" t="s">
        <v>82</v>
      </c>
      <c r="H1595" t="s">
        <v>28</v>
      </c>
      <c r="I1595" s="4">
        <v>1500</v>
      </c>
      <c r="J1595" s="5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27</v>
      </c>
      <c r="C1596" s="1" t="s">
        <v>20</v>
      </c>
      <c r="D1596" s="2">
        <v>44906</v>
      </c>
      <c r="E1596" s="5" t="s">
        <v>76</v>
      </c>
      <c r="F1596" s="5" t="s">
        <v>82</v>
      </c>
      <c r="G1596" s="5" t="s">
        <v>82</v>
      </c>
      <c r="H1596" t="s">
        <v>30</v>
      </c>
      <c r="I1596" s="4">
        <v>3400</v>
      </c>
      <c r="J1596" s="5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13</v>
      </c>
      <c r="C1597" s="1" t="s">
        <v>14</v>
      </c>
      <c r="D1597" s="2">
        <v>44906</v>
      </c>
      <c r="E1597" s="5" t="s">
        <v>76</v>
      </c>
      <c r="F1597" s="5" t="s">
        <v>82</v>
      </c>
      <c r="G1597" s="5" t="s">
        <v>82</v>
      </c>
      <c r="H1597" t="s">
        <v>33</v>
      </c>
      <c r="I1597" s="4">
        <v>4600</v>
      </c>
      <c r="J1597" s="5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34</v>
      </c>
      <c r="C1598" s="1" t="s">
        <v>20</v>
      </c>
      <c r="D1598" s="2">
        <v>44913</v>
      </c>
      <c r="E1598" s="5" t="s">
        <v>76</v>
      </c>
      <c r="F1598" s="5" t="s">
        <v>82</v>
      </c>
      <c r="G1598" s="5" t="s">
        <v>82</v>
      </c>
      <c r="H1598" t="s">
        <v>19</v>
      </c>
      <c r="I1598" s="4">
        <v>500</v>
      </c>
      <c r="J1598" s="5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13</v>
      </c>
      <c r="C1599" s="1" t="s">
        <v>20</v>
      </c>
      <c r="D1599" s="2">
        <v>44913</v>
      </c>
      <c r="E1599" s="5" t="s">
        <v>76</v>
      </c>
      <c r="F1599" s="5" t="s">
        <v>82</v>
      </c>
      <c r="G1599" s="5" t="s">
        <v>82</v>
      </c>
      <c r="H1599" t="s">
        <v>23</v>
      </c>
      <c r="I1599" s="4">
        <v>5130</v>
      </c>
      <c r="J1599" s="5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34</v>
      </c>
      <c r="C1600" s="1" t="s">
        <v>20</v>
      </c>
      <c r="D1600" s="2">
        <v>44913</v>
      </c>
      <c r="E1600" s="5" t="s">
        <v>76</v>
      </c>
      <c r="F1600" s="5" t="s">
        <v>82</v>
      </c>
      <c r="G1600" s="5" t="s">
        <v>82</v>
      </c>
      <c r="H1600" t="s">
        <v>29</v>
      </c>
      <c r="I1600" s="4">
        <v>5340</v>
      </c>
      <c r="J1600" s="5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13</v>
      </c>
      <c r="C1601" s="1" t="s">
        <v>20</v>
      </c>
      <c r="D1601" s="2">
        <v>44913</v>
      </c>
      <c r="E1601" s="5" t="s">
        <v>76</v>
      </c>
      <c r="F1601" s="5" t="s">
        <v>82</v>
      </c>
      <c r="G1601" s="5" t="s">
        <v>82</v>
      </c>
      <c r="H1601" t="s">
        <v>33</v>
      </c>
      <c r="I1601" s="4">
        <v>4600</v>
      </c>
      <c r="J1601" s="5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13</v>
      </c>
      <c r="C1602" s="1" t="s">
        <v>20</v>
      </c>
      <c r="D1602" s="2">
        <v>44920</v>
      </c>
      <c r="E1602" s="5" t="s">
        <v>76</v>
      </c>
      <c r="F1602" s="5" t="s">
        <v>82</v>
      </c>
      <c r="G1602" s="5" t="s">
        <v>82</v>
      </c>
      <c r="H1602" t="s">
        <v>29</v>
      </c>
      <c r="I1602" s="4">
        <v>5340</v>
      </c>
      <c r="J1602" s="5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27</v>
      </c>
      <c r="C1603" s="1" t="s">
        <v>14</v>
      </c>
      <c r="D1603" s="2">
        <v>44920</v>
      </c>
      <c r="E1603" s="5" t="s">
        <v>76</v>
      </c>
      <c r="F1603" s="5" t="s">
        <v>82</v>
      </c>
      <c r="G1603" s="5" t="s">
        <v>82</v>
      </c>
      <c r="H1603" t="s">
        <v>35</v>
      </c>
      <c r="I1603" s="4">
        <v>4500</v>
      </c>
      <c r="J1603" s="5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27</v>
      </c>
      <c r="C1604" s="1" t="s">
        <v>14</v>
      </c>
      <c r="D1604" s="2">
        <v>44920</v>
      </c>
      <c r="E1604" s="5" t="s">
        <v>76</v>
      </c>
      <c r="F1604" s="5" t="s">
        <v>82</v>
      </c>
      <c r="G1604" s="5" t="s">
        <v>82</v>
      </c>
      <c r="H1604" t="s">
        <v>31</v>
      </c>
      <c r="I1604" s="4">
        <v>5300</v>
      </c>
      <c r="J1604" s="5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13</v>
      </c>
      <c r="C1605" s="1" t="s">
        <v>20</v>
      </c>
      <c r="D1605" s="2">
        <v>44920</v>
      </c>
      <c r="E1605" s="5" t="s">
        <v>76</v>
      </c>
      <c r="F1605" s="5" t="s">
        <v>82</v>
      </c>
      <c r="G1605" s="5" t="s">
        <v>82</v>
      </c>
      <c r="H1605" t="s">
        <v>18</v>
      </c>
      <c r="I1605" s="4">
        <v>8902</v>
      </c>
      <c r="J1605" s="5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13</v>
      </c>
      <c r="C1606" s="1" t="s">
        <v>14</v>
      </c>
      <c r="D1606" s="2">
        <v>44927</v>
      </c>
      <c r="E1606" s="5" t="s">
        <v>76</v>
      </c>
      <c r="F1606" s="5" t="s">
        <v>82</v>
      </c>
      <c r="G1606" s="5" t="s">
        <v>82</v>
      </c>
      <c r="H1606" t="s">
        <v>25</v>
      </c>
      <c r="I1606" s="4">
        <v>300</v>
      </c>
      <c r="J1606" s="5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22</v>
      </c>
      <c r="C1607" s="1" t="s">
        <v>14</v>
      </c>
      <c r="D1607" s="2">
        <v>44927</v>
      </c>
      <c r="E1607" s="5" t="s">
        <v>76</v>
      </c>
      <c r="F1607" s="5" t="s">
        <v>82</v>
      </c>
      <c r="G1607" s="5" t="s">
        <v>82</v>
      </c>
      <c r="H1607" t="s">
        <v>19</v>
      </c>
      <c r="I1607" s="4">
        <v>500</v>
      </c>
      <c r="J1607" s="5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34</v>
      </c>
      <c r="C1608" s="1" t="s">
        <v>20</v>
      </c>
      <c r="D1608" s="2">
        <v>44927</v>
      </c>
      <c r="E1608" s="5" t="s">
        <v>76</v>
      </c>
      <c r="F1608" s="5" t="s">
        <v>82</v>
      </c>
      <c r="G1608" s="5" t="s">
        <v>82</v>
      </c>
      <c r="H1608" t="s">
        <v>23</v>
      </c>
      <c r="I1608" s="4">
        <v>5130</v>
      </c>
      <c r="J1608" s="5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34</v>
      </c>
      <c r="C1609" s="1" t="s">
        <v>14</v>
      </c>
      <c r="D1609" s="2">
        <v>44927</v>
      </c>
      <c r="E1609" s="5" t="s">
        <v>76</v>
      </c>
      <c r="F1609" s="5" t="s">
        <v>82</v>
      </c>
      <c r="G1609" s="5" t="s">
        <v>82</v>
      </c>
      <c r="H1609" t="s">
        <v>18</v>
      </c>
      <c r="I1609" s="4">
        <v>8902</v>
      </c>
      <c r="J1609" s="5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13</v>
      </c>
      <c r="C1610" s="1" t="s">
        <v>14</v>
      </c>
      <c r="D1610" s="2">
        <v>44934</v>
      </c>
      <c r="E1610" s="5" t="s">
        <v>76</v>
      </c>
      <c r="F1610" s="5" t="s">
        <v>82</v>
      </c>
      <c r="G1610" s="5" t="s">
        <v>82</v>
      </c>
      <c r="H1610" t="s">
        <v>30</v>
      </c>
      <c r="I1610" s="4">
        <v>3400</v>
      </c>
      <c r="J1610" s="5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13</v>
      </c>
      <c r="C1611" s="1" t="s">
        <v>20</v>
      </c>
      <c r="D1611" s="2">
        <v>44934</v>
      </c>
      <c r="E1611" s="5" t="s">
        <v>76</v>
      </c>
      <c r="F1611" s="5" t="s">
        <v>82</v>
      </c>
      <c r="G1611" s="5" t="s">
        <v>82</v>
      </c>
      <c r="H1611" t="s">
        <v>26</v>
      </c>
      <c r="I1611" s="4">
        <v>1700</v>
      </c>
      <c r="J1611" s="5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13</v>
      </c>
      <c r="C1612" s="1" t="s">
        <v>20</v>
      </c>
      <c r="D1612" s="2">
        <v>44934</v>
      </c>
      <c r="E1612" s="5" t="s">
        <v>76</v>
      </c>
      <c r="F1612" s="5" t="s">
        <v>82</v>
      </c>
      <c r="G1612" s="5" t="s">
        <v>82</v>
      </c>
      <c r="H1612" t="s">
        <v>28</v>
      </c>
      <c r="I1612" s="4">
        <v>1500</v>
      </c>
      <c r="J1612" s="5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27</v>
      </c>
      <c r="C1613" s="1" t="s">
        <v>20</v>
      </c>
      <c r="D1613" s="2">
        <v>44934</v>
      </c>
      <c r="E1613" s="5" t="s">
        <v>76</v>
      </c>
      <c r="F1613" s="5" t="s">
        <v>82</v>
      </c>
      <c r="G1613" s="5" t="s">
        <v>82</v>
      </c>
      <c r="H1613" t="s">
        <v>30</v>
      </c>
      <c r="I1613" s="4">
        <v>3400</v>
      </c>
      <c r="J1613" s="5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22</v>
      </c>
      <c r="C1614" s="1" t="s">
        <v>20</v>
      </c>
      <c r="D1614" s="2">
        <v>44941</v>
      </c>
      <c r="E1614" s="5" t="s">
        <v>76</v>
      </c>
      <c r="F1614" s="5" t="s">
        <v>82</v>
      </c>
      <c r="G1614" s="5" t="s">
        <v>82</v>
      </c>
      <c r="H1614" t="s">
        <v>28</v>
      </c>
      <c r="I1614" s="4">
        <v>1500</v>
      </c>
      <c r="J1614" s="5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22</v>
      </c>
      <c r="C1615" s="1" t="s">
        <v>14</v>
      </c>
      <c r="D1615" s="2">
        <v>44941</v>
      </c>
      <c r="E1615" s="5" t="s">
        <v>76</v>
      </c>
      <c r="F1615" s="5" t="s">
        <v>82</v>
      </c>
      <c r="G1615" s="5" t="s">
        <v>82</v>
      </c>
      <c r="H1615" t="s">
        <v>21</v>
      </c>
      <c r="I1615" s="4">
        <v>1200</v>
      </c>
      <c r="J1615" s="5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27</v>
      </c>
      <c r="C1616" s="1" t="s">
        <v>14</v>
      </c>
      <c r="D1616" s="2">
        <v>44941</v>
      </c>
      <c r="E1616" s="5" t="s">
        <v>76</v>
      </c>
      <c r="F1616" s="5" t="s">
        <v>82</v>
      </c>
      <c r="G1616" s="5" t="s">
        <v>82</v>
      </c>
      <c r="H1616" t="s">
        <v>31</v>
      </c>
      <c r="I1616" s="4">
        <v>5300</v>
      </c>
      <c r="J1616" s="5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27</v>
      </c>
      <c r="C1617" s="1" t="s">
        <v>20</v>
      </c>
      <c r="D1617" s="2">
        <v>44941</v>
      </c>
      <c r="E1617" s="5" t="s">
        <v>76</v>
      </c>
      <c r="F1617" s="5" t="s">
        <v>82</v>
      </c>
      <c r="G1617" s="5" t="s">
        <v>82</v>
      </c>
      <c r="H1617" t="s">
        <v>18</v>
      </c>
      <c r="I1617" s="4">
        <v>8902</v>
      </c>
      <c r="J1617" s="5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34</v>
      </c>
      <c r="C1618" s="1" t="s">
        <v>20</v>
      </c>
      <c r="D1618" s="2">
        <v>44948</v>
      </c>
      <c r="E1618" s="5" t="s">
        <v>76</v>
      </c>
      <c r="F1618" s="5" t="s">
        <v>82</v>
      </c>
      <c r="G1618" s="5" t="s">
        <v>82</v>
      </c>
      <c r="H1618" t="s">
        <v>19</v>
      </c>
      <c r="I1618" s="4">
        <v>500</v>
      </c>
      <c r="J1618" s="5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27</v>
      </c>
      <c r="C1619" s="1" t="s">
        <v>14</v>
      </c>
      <c r="D1619" s="2">
        <v>44948</v>
      </c>
      <c r="E1619" s="5" t="s">
        <v>76</v>
      </c>
      <c r="F1619" s="5" t="s">
        <v>82</v>
      </c>
      <c r="G1619" s="5" t="s">
        <v>82</v>
      </c>
      <c r="H1619" t="s">
        <v>25</v>
      </c>
      <c r="I1619" s="4">
        <v>300</v>
      </c>
      <c r="J1619" s="5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24</v>
      </c>
      <c r="C1620" s="1" t="s">
        <v>14</v>
      </c>
      <c r="D1620" s="2">
        <v>44948</v>
      </c>
      <c r="E1620" s="5" t="s">
        <v>76</v>
      </c>
      <c r="F1620" s="5" t="s">
        <v>82</v>
      </c>
      <c r="G1620" s="5" t="s">
        <v>82</v>
      </c>
      <c r="H1620" t="s">
        <v>33</v>
      </c>
      <c r="I1620" s="4">
        <v>4600</v>
      </c>
      <c r="J1620" s="5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24</v>
      </c>
      <c r="C1621" s="1" t="s">
        <v>20</v>
      </c>
      <c r="D1621" s="2">
        <v>44948</v>
      </c>
      <c r="E1621" s="5" t="s">
        <v>76</v>
      </c>
      <c r="F1621" s="5" t="s">
        <v>82</v>
      </c>
      <c r="G1621" s="5" t="s">
        <v>82</v>
      </c>
      <c r="H1621" t="s">
        <v>31</v>
      </c>
      <c r="I1621" s="4">
        <v>5300</v>
      </c>
      <c r="J1621" s="5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13</v>
      </c>
      <c r="C1622" s="1" t="s">
        <v>20</v>
      </c>
      <c r="D1622" s="2">
        <v>44955</v>
      </c>
      <c r="E1622" s="5" t="s">
        <v>76</v>
      </c>
      <c r="F1622" s="5" t="s">
        <v>82</v>
      </c>
      <c r="G1622" s="5" t="s">
        <v>82</v>
      </c>
      <c r="H1622" t="s">
        <v>19</v>
      </c>
      <c r="I1622" s="4">
        <v>500</v>
      </c>
      <c r="J1622" s="5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24</v>
      </c>
      <c r="C1623" s="1" t="s">
        <v>14</v>
      </c>
      <c r="D1623" s="2">
        <v>44955</v>
      </c>
      <c r="E1623" s="5" t="s">
        <v>76</v>
      </c>
      <c r="F1623" s="5" t="s">
        <v>82</v>
      </c>
      <c r="G1623" s="5" t="s">
        <v>82</v>
      </c>
      <c r="H1623" t="s">
        <v>35</v>
      </c>
      <c r="I1623" s="4">
        <v>4500</v>
      </c>
      <c r="J1623" s="5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13</v>
      </c>
      <c r="C1624" s="1" t="s">
        <v>20</v>
      </c>
      <c r="D1624" s="2">
        <v>44955</v>
      </c>
      <c r="E1624" s="5" t="s">
        <v>76</v>
      </c>
      <c r="F1624" s="5" t="s">
        <v>82</v>
      </c>
      <c r="G1624" s="5" t="s">
        <v>82</v>
      </c>
      <c r="H1624" t="s">
        <v>26</v>
      </c>
      <c r="I1624" s="4">
        <v>1700</v>
      </c>
      <c r="J1624" s="5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13</v>
      </c>
      <c r="C1625" s="1" t="s">
        <v>20</v>
      </c>
      <c r="D1625" s="2">
        <v>44955</v>
      </c>
      <c r="E1625" s="5" t="s">
        <v>76</v>
      </c>
      <c r="F1625" s="5" t="s">
        <v>82</v>
      </c>
      <c r="G1625" s="5" t="s">
        <v>82</v>
      </c>
      <c r="H1625" t="s">
        <v>33</v>
      </c>
      <c r="I1625" s="4">
        <v>4600</v>
      </c>
      <c r="J1625" s="5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13</v>
      </c>
      <c r="C1626" s="1" t="s">
        <v>20</v>
      </c>
      <c r="D1626" s="2">
        <v>44962</v>
      </c>
      <c r="E1626" s="5" t="s">
        <v>76</v>
      </c>
      <c r="F1626" s="5" t="s">
        <v>82</v>
      </c>
      <c r="G1626" s="5" t="s">
        <v>82</v>
      </c>
      <c r="H1626" t="s">
        <v>30</v>
      </c>
      <c r="I1626" s="4">
        <v>3400</v>
      </c>
      <c r="J1626" s="5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27</v>
      </c>
      <c r="C1627" s="1" t="s">
        <v>20</v>
      </c>
      <c r="D1627" s="2">
        <v>44962</v>
      </c>
      <c r="E1627" s="5" t="s">
        <v>76</v>
      </c>
      <c r="F1627" s="5" t="s">
        <v>82</v>
      </c>
      <c r="G1627" s="5" t="s">
        <v>82</v>
      </c>
      <c r="H1627" t="s">
        <v>28</v>
      </c>
      <c r="I1627" s="4">
        <v>1500</v>
      </c>
      <c r="J1627" s="5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13</v>
      </c>
      <c r="C1628" s="1" t="s">
        <v>20</v>
      </c>
      <c r="D1628" s="2">
        <v>44962</v>
      </c>
      <c r="E1628" s="5" t="s">
        <v>76</v>
      </c>
      <c r="F1628" s="5" t="s">
        <v>82</v>
      </c>
      <c r="G1628" s="5" t="s">
        <v>82</v>
      </c>
      <c r="H1628" t="s">
        <v>31</v>
      </c>
      <c r="I1628" s="4">
        <v>5300</v>
      </c>
      <c r="J1628" s="5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13</v>
      </c>
      <c r="C1629" s="1" t="s">
        <v>14</v>
      </c>
      <c r="D1629" s="2">
        <v>44962</v>
      </c>
      <c r="E1629" s="5" t="s">
        <v>76</v>
      </c>
      <c r="F1629" s="5" t="s">
        <v>82</v>
      </c>
      <c r="G1629" s="5" t="s">
        <v>82</v>
      </c>
      <c r="H1629" t="s">
        <v>31</v>
      </c>
      <c r="I1629" s="4">
        <v>5300</v>
      </c>
      <c r="J1629" s="5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13</v>
      </c>
      <c r="C1630" s="1" t="s">
        <v>20</v>
      </c>
      <c r="D1630" s="2">
        <v>44969</v>
      </c>
      <c r="E1630" s="5" t="s">
        <v>76</v>
      </c>
      <c r="F1630" s="5" t="s">
        <v>82</v>
      </c>
      <c r="G1630" s="5" t="s">
        <v>82</v>
      </c>
      <c r="H1630" t="s">
        <v>30</v>
      </c>
      <c r="I1630" s="4">
        <v>3400</v>
      </c>
      <c r="J1630" s="5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24</v>
      </c>
      <c r="C1631" s="1" t="s">
        <v>14</v>
      </c>
      <c r="D1631" s="2">
        <v>44969</v>
      </c>
      <c r="E1631" s="5" t="s">
        <v>76</v>
      </c>
      <c r="F1631" s="5" t="s">
        <v>82</v>
      </c>
      <c r="G1631" s="5" t="s">
        <v>82</v>
      </c>
      <c r="H1631" t="s">
        <v>31</v>
      </c>
      <c r="I1631" s="4">
        <v>5300</v>
      </c>
      <c r="J1631" s="5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27</v>
      </c>
      <c r="C1632" s="1" t="s">
        <v>20</v>
      </c>
      <c r="D1632" s="2">
        <v>44969</v>
      </c>
      <c r="E1632" s="5" t="s">
        <v>76</v>
      </c>
      <c r="F1632" s="5" t="s">
        <v>82</v>
      </c>
      <c r="G1632" s="5" t="s">
        <v>82</v>
      </c>
      <c r="H1632" t="s">
        <v>35</v>
      </c>
      <c r="I1632" s="4">
        <v>4500</v>
      </c>
      <c r="J1632" s="5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27</v>
      </c>
      <c r="C1633" s="1" t="s">
        <v>20</v>
      </c>
      <c r="D1633" s="2">
        <v>44969</v>
      </c>
      <c r="E1633" s="5" t="s">
        <v>76</v>
      </c>
      <c r="F1633" s="5" t="s">
        <v>82</v>
      </c>
      <c r="G1633" s="5" t="s">
        <v>82</v>
      </c>
      <c r="H1633" t="s">
        <v>32</v>
      </c>
      <c r="I1633" s="4">
        <v>3200</v>
      </c>
      <c r="J1633" s="5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13</v>
      </c>
      <c r="C1634" s="1" t="s">
        <v>14</v>
      </c>
      <c r="D1634" s="2">
        <v>44976</v>
      </c>
      <c r="E1634" s="5" t="s">
        <v>76</v>
      </c>
      <c r="F1634" s="5" t="s">
        <v>82</v>
      </c>
      <c r="G1634" s="5" t="s">
        <v>82</v>
      </c>
      <c r="H1634" t="s">
        <v>19</v>
      </c>
      <c r="I1634" s="4">
        <v>500</v>
      </c>
      <c r="J1634" s="5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27</v>
      </c>
      <c r="C1635" s="1" t="s">
        <v>20</v>
      </c>
      <c r="D1635" s="2">
        <v>44976</v>
      </c>
      <c r="E1635" s="5" t="s">
        <v>76</v>
      </c>
      <c r="F1635" s="5" t="s">
        <v>82</v>
      </c>
      <c r="G1635" s="5" t="s">
        <v>82</v>
      </c>
      <c r="H1635" t="s">
        <v>25</v>
      </c>
      <c r="I1635" s="4">
        <v>300</v>
      </c>
      <c r="J1635" s="5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22</v>
      </c>
      <c r="C1636" s="1" t="s">
        <v>20</v>
      </c>
      <c r="D1636" s="2">
        <v>44976</v>
      </c>
      <c r="E1636" s="5" t="s">
        <v>76</v>
      </c>
      <c r="F1636" s="5" t="s">
        <v>82</v>
      </c>
      <c r="G1636" s="5" t="s">
        <v>82</v>
      </c>
      <c r="H1636" t="s">
        <v>32</v>
      </c>
      <c r="I1636" s="4">
        <v>3200</v>
      </c>
      <c r="J1636" s="5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27</v>
      </c>
      <c r="C1637" s="1" t="s">
        <v>14</v>
      </c>
      <c r="D1637" s="2">
        <v>44976</v>
      </c>
      <c r="E1637" s="5" t="s">
        <v>76</v>
      </c>
      <c r="F1637" s="5" t="s">
        <v>82</v>
      </c>
      <c r="G1637" s="5" t="s">
        <v>82</v>
      </c>
      <c r="H1637" t="s">
        <v>29</v>
      </c>
      <c r="I1637" s="4">
        <v>5340</v>
      </c>
      <c r="J1637" s="5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24</v>
      </c>
      <c r="C1638" s="1" t="s">
        <v>20</v>
      </c>
      <c r="D1638" s="2">
        <v>44983</v>
      </c>
      <c r="E1638" s="5" t="s">
        <v>76</v>
      </c>
      <c r="F1638" s="5" t="s">
        <v>82</v>
      </c>
      <c r="G1638" s="5" t="s">
        <v>82</v>
      </c>
      <c r="H1638" t="s">
        <v>25</v>
      </c>
      <c r="I1638" s="4">
        <v>300</v>
      </c>
      <c r="J1638" s="5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22</v>
      </c>
      <c r="C1639" s="1" t="s">
        <v>20</v>
      </c>
      <c r="D1639" s="2">
        <v>44983</v>
      </c>
      <c r="E1639" s="5" t="s">
        <v>76</v>
      </c>
      <c r="F1639" s="5" t="s">
        <v>82</v>
      </c>
      <c r="G1639" s="5" t="s">
        <v>82</v>
      </c>
      <c r="H1639" t="s">
        <v>33</v>
      </c>
      <c r="I1639" s="4">
        <v>4600</v>
      </c>
      <c r="J1639" s="5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24</v>
      </c>
      <c r="C1640" s="1" t="s">
        <v>14</v>
      </c>
      <c r="D1640" s="2">
        <v>44983</v>
      </c>
      <c r="E1640" s="5" t="s">
        <v>76</v>
      </c>
      <c r="F1640" s="5" t="s">
        <v>82</v>
      </c>
      <c r="G1640" s="5" t="s">
        <v>82</v>
      </c>
      <c r="H1640" t="s">
        <v>35</v>
      </c>
      <c r="I1640" s="4">
        <v>4500</v>
      </c>
      <c r="J1640" s="5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13</v>
      </c>
      <c r="C1641" s="1" t="s">
        <v>20</v>
      </c>
      <c r="D1641" s="2">
        <v>44983</v>
      </c>
      <c r="E1641" s="5" t="s">
        <v>76</v>
      </c>
      <c r="F1641" s="5" t="s">
        <v>82</v>
      </c>
      <c r="G1641" s="5" t="s">
        <v>82</v>
      </c>
      <c r="H1641" t="s">
        <v>33</v>
      </c>
      <c r="I1641" s="4">
        <v>4600</v>
      </c>
      <c r="J1641" s="5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27</v>
      </c>
      <c r="C1642" s="1" t="s">
        <v>14</v>
      </c>
      <c r="D1642" s="2">
        <v>44990</v>
      </c>
      <c r="E1642" s="5" t="s">
        <v>76</v>
      </c>
      <c r="F1642" s="5" t="s">
        <v>82</v>
      </c>
      <c r="G1642" s="5" t="s">
        <v>82</v>
      </c>
      <c r="H1642" t="s">
        <v>25</v>
      </c>
      <c r="I1642" s="4">
        <v>300</v>
      </c>
      <c r="J1642" s="5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13</v>
      </c>
      <c r="C1643" s="1" t="s">
        <v>20</v>
      </c>
      <c r="D1643" s="2">
        <v>44990</v>
      </c>
      <c r="E1643" s="5" t="s">
        <v>76</v>
      </c>
      <c r="F1643" s="5" t="s">
        <v>82</v>
      </c>
      <c r="G1643" s="5" t="s">
        <v>82</v>
      </c>
      <c r="H1643" t="s">
        <v>31</v>
      </c>
      <c r="I1643" s="4">
        <v>5300</v>
      </c>
      <c r="J1643" s="5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13</v>
      </c>
      <c r="C1644" s="1" t="s">
        <v>20</v>
      </c>
      <c r="D1644" s="2">
        <v>44990</v>
      </c>
      <c r="E1644" s="5" t="s">
        <v>76</v>
      </c>
      <c r="F1644" s="5" t="s">
        <v>82</v>
      </c>
      <c r="G1644" s="5" t="s">
        <v>82</v>
      </c>
      <c r="H1644" t="s">
        <v>30</v>
      </c>
      <c r="I1644" s="4">
        <v>3400</v>
      </c>
      <c r="J1644" s="5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27</v>
      </c>
      <c r="C1645" s="1" t="s">
        <v>14</v>
      </c>
      <c r="D1645" s="2">
        <v>44990</v>
      </c>
      <c r="E1645" s="5" t="s">
        <v>76</v>
      </c>
      <c r="F1645" s="5" t="s">
        <v>82</v>
      </c>
      <c r="G1645" s="5" t="s">
        <v>82</v>
      </c>
      <c r="H1645" t="s">
        <v>35</v>
      </c>
      <c r="I1645" s="4">
        <v>4500</v>
      </c>
      <c r="J1645" s="5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13</v>
      </c>
      <c r="C1646" s="1" t="s">
        <v>14</v>
      </c>
      <c r="D1646" s="2">
        <v>44997</v>
      </c>
      <c r="E1646" s="5" t="s">
        <v>76</v>
      </c>
      <c r="F1646" s="5" t="s">
        <v>82</v>
      </c>
      <c r="G1646" s="5" t="s">
        <v>82</v>
      </c>
      <c r="H1646" t="s">
        <v>31</v>
      </c>
      <c r="I1646" s="4">
        <v>5300</v>
      </c>
      <c r="J1646" s="5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27</v>
      </c>
      <c r="C1647" s="1" t="s">
        <v>20</v>
      </c>
      <c r="D1647" s="2">
        <v>44997</v>
      </c>
      <c r="E1647" s="5" t="s">
        <v>76</v>
      </c>
      <c r="F1647" s="5" t="s">
        <v>82</v>
      </c>
      <c r="G1647" s="5" t="s">
        <v>82</v>
      </c>
      <c r="H1647" t="s">
        <v>21</v>
      </c>
      <c r="I1647" s="4">
        <v>1200</v>
      </c>
      <c r="J1647" s="5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13</v>
      </c>
      <c r="C1648" s="1" t="s">
        <v>14</v>
      </c>
      <c r="D1648" s="2">
        <v>44997</v>
      </c>
      <c r="E1648" s="5" t="s">
        <v>76</v>
      </c>
      <c r="F1648" s="5" t="s">
        <v>82</v>
      </c>
      <c r="G1648" s="5" t="s">
        <v>82</v>
      </c>
      <c r="H1648" t="s">
        <v>33</v>
      </c>
      <c r="I1648" s="4">
        <v>4600</v>
      </c>
      <c r="J1648" s="5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13</v>
      </c>
      <c r="C1649" s="1" t="s">
        <v>20</v>
      </c>
      <c r="D1649" s="2">
        <v>44997</v>
      </c>
      <c r="E1649" s="5" t="s">
        <v>76</v>
      </c>
      <c r="F1649" s="5" t="s">
        <v>82</v>
      </c>
      <c r="G1649" s="5" t="s">
        <v>82</v>
      </c>
      <c r="H1649" t="s">
        <v>30</v>
      </c>
      <c r="I1649" s="4">
        <v>3400</v>
      </c>
      <c r="J1649" s="5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24</v>
      </c>
      <c r="C1650" s="1" t="s">
        <v>14</v>
      </c>
      <c r="D1650" s="2">
        <v>45004</v>
      </c>
      <c r="E1650" s="5" t="s">
        <v>76</v>
      </c>
      <c r="F1650" s="5" t="s">
        <v>82</v>
      </c>
      <c r="G1650" s="5" t="s">
        <v>82</v>
      </c>
      <c r="H1650" t="s">
        <v>32</v>
      </c>
      <c r="I1650" s="4">
        <v>3200</v>
      </c>
      <c r="J1650" s="5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13</v>
      </c>
      <c r="C1651" s="1" t="s">
        <v>20</v>
      </c>
      <c r="D1651" s="2">
        <v>45004</v>
      </c>
      <c r="E1651" s="5" t="s">
        <v>76</v>
      </c>
      <c r="F1651" s="5" t="s">
        <v>82</v>
      </c>
      <c r="G1651" s="5" t="s">
        <v>82</v>
      </c>
      <c r="H1651" t="s">
        <v>21</v>
      </c>
      <c r="I1651" s="4">
        <v>1200</v>
      </c>
      <c r="J1651" s="5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13</v>
      </c>
      <c r="C1652" s="1" t="s">
        <v>20</v>
      </c>
      <c r="D1652" s="2">
        <v>45004</v>
      </c>
      <c r="E1652" s="5" t="s">
        <v>76</v>
      </c>
      <c r="F1652" s="5" t="s">
        <v>82</v>
      </c>
      <c r="G1652" s="5" t="s">
        <v>82</v>
      </c>
      <c r="H1652" t="s">
        <v>28</v>
      </c>
      <c r="I1652" s="4">
        <v>1500</v>
      </c>
      <c r="J1652" s="5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13</v>
      </c>
      <c r="C1653" s="1" t="s">
        <v>20</v>
      </c>
      <c r="D1653" s="2">
        <v>45004</v>
      </c>
      <c r="E1653" s="5" t="s">
        <v>76</v>
      </c>
      <c r="F1653" s="5" t="s">
        <v>82</v>
      </c>
      <c r="G1653" s="5" t="s">
        <v>82</v>
      </c>
      <c r="H1653" t="s">
        <v>18</v>
      </c>
      <c r="I1653" s="4">
        <v>8902</v>
      </c>
      <c r="J1653" s="5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13</v>
      </c>
      <c r="C1654" s="1" t="s">
        <v>20</v>
      </c>
      <c r="D1654" s="2">
        <v>45011</v>
      </c>
      <c r="E1654" s="5" t="s">
        <v>76</v>
      </c>
      <c r="F1654" s="5" t="s">
        <v>82</v>
      </c>
      <c r="G1654" s="5" t="s">
        <v>82</v>
      </c>
      <c r="H1654" t="s">
        <v>25</v>
      </c>
      <c r="I1654" s="4">
        <v>300</v>
      </c>
      <c r="J1654" s="5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34</v>
      </c>
      <c r="C1655" s="1" t="s">
        <v>14</v>
      </c>
      <c r="D1655" s="2">
        <v>45011</v>
      </c>
      <c r="E1655" s="5" t="s">
        <v>76</v>
      </c>
      <c r="F1655" s="5" t="s">
        <v>82</v>
      </c>
      <c r="G1655" s="5" t="s">
        <v>82</v>
      </c>
      <c r="H1655" t="s">
        <v>28</v>
      </c>
      <c r="I1655" s="4">
        <v>1500</v>
      </c>
      <c r="J1655" s="5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13</v>
      </c>
      <c r="C1656" s="1" t="s">
        <v>20</v>
      </c>
      <c r="D1656" s="2">
        <v>45011</v>
      </c>
      <c r="E1656" s="5" t="s">
        <v>76</v>
      </c>
      <c r="F1656" s="5" t="s">
        <v>82</v>
      </c>
      <c r="G1656" s="5" t="s">
        <v>82</v>
      </c>
      <c r="H1656" t="s">
        <v>33</v>
      </c>
      <c r="I1656" s="4">
        <v>4600</v>
      </c>
      <c r="J1656" s="5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27</v>
      </c>
      <c r="C1657" s="1" t="s">
        <v>20</v>
      </c>
      <c r="D1657" s="2">
        <v>45011</v>
      </c>
      <c r="E1657" s="5" t="s">
        <v>76</v>
      </c>
      <c r="F1657" s="5" t="s">
        <v>82</v>
      </c>
      <c r="G1657" s="5" t="s">
        <v>82</v>
      </c>
      <c r="H1657" t="s">
        <v>18</v>
      </c>
      <c r="I1657" s="4">
        <v>8902</v>
      </c>
      <c r="J1657" s="5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27</v>
      </c>
      <c r="C1658" s="1" t="s">
        <v>14</v>
      </c>
      <c r="D1658" s="2">
        <v>45018</v>
      </c>
      <c r="E1658" s="5" t="s">
        <v>76</v>
      </c>
      <c r="F1658" s="5" t="s">
        <v>82</v>
      </c>
      <c r="G1658" s="5" t="s">
        <v>82</v>
      </c>
      <c r="H1658" t="s">
        <v>19</v>
      </c>
      <c r="I1658" s="4">
        <v>500</v>
      </c>
      <c r="J1658" s="5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27</v>
      </c>
      <c r="C1659" s="1" t="s">
        <v>20</v>
      </c>
      <c r="D1659" s="2">
        <v>45018</v>
      </c>
      <c r="E1659" s="5" t="s">
        <v>76</v>
      </c>
      <c r="F1659" s="5" t="s">
        <v>82</v>
      </c>
      <c r="G1659" s="5" t="s">
        <v>82</v>
      </c>
      <c r="H1659" t="s">
        <v>28</v>
      </c>
      <c r="I1659" s="4">
        <v>1500</v>
      </c>
      <c r="J1659" s="5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27</v>
      </c>
      <c r="C1660" s="1" t="s">
        <v>20</v>
      </c>
      <c r="D1660" s="2">
        <v>45018</v>
      </c>
      <c r="E1660" s="5" t="s">
        <v>76</v>
      </c>
      <c r="F1660" s="5" t="s">
        <v>82</v>
      </c>
      <c r="G1660" s="5" t="s">
        <v>82</v>
      </c>
      <c r="H1660" t="s">
        <v>29</v>
      </c>
      <c r="I1660" s="4">
        <v>5340</v>
      </c>
      <c r="J1660" s="5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13</v>
      </c>
      <c r="C1661" s="1" t="s">
        <v>20</v>
      </c>
      <c r="D1661" s="2">
        <v>45018</v>
      </c>
      <c r="E1661" s="5" t="s">
        <v>76</v>
      </c>
      <c r="F1661" s="5" t="s">
        <v>82</v>
      </c>
      <c r="G1661" s="5" t="s">
        <v>82</v>
      </c>
      <c r="H1661" t="s">
        <v>32</v>
      </c>
      <c r="I1661" s="4">
        <v>3200</v>
      </c>
      <c r="J1661" s="5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13</v>
      </c>
      <c r="C1662" s="1" t="s">
        <v>20</v>
      </c>
      <c r="D1662" s="2">
        <v>45025</v>
      </c>
      <c r="E1662" s="5" t="s">
        <v>76</v>
      </c>
      <c r="F1662" s="5" t="s">
        <v>82</v>
      </c>
      <c r="G1662" s="5" t="s">
        <v>82</v>
      </c>
      <c r="H1662" t="s">
        <v>19</v>
      </c>
      <c r="I1662" s="4">
        <v>500</v>
      </c>
      <c r="J1662" s="5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27</v>
      </c>
      <c r="C1663" s="1" t="s">
        <v>20</v>
      </c>
      <c r="D1663" s="2">
        <v>45025</v>
      </c>
      <c r="E1663" s="5" t="s">
        <v>76</v>
      </c>
      <c r="F1663" s="5" t="s">
        <v>82</v>
      </c>
      <c r="G1663" s="5" t="s">
        <v>82</v>
      </c>
      <c r="H1663" t="s">
        <v>30</v>
      </c>
      <c r="I1663" s="4">
        <v>3400</v>
      </c>
      <c r="J1663" s="5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27</v>
      </c>
      <c r="C1664" s="1" t="s">
        <v>20</v>
      </c>
      <c r="D1664" s="2">
        <v>45025</v>
      </c>
      <c r="E1664" s="5" t="s">
        <v>76</v>
      </c>
      <c r="F1664" s="5" t="s">
        <v>82</v>
      </c>
      <c r="G1664" s="5" t="s">
        <v>82</v>
      </c>
      <c r="H1664" t="s">
        <v>30</v>
      </c>
      <c r="I1664" s="4">
        <v>3400</v>
      </c>
      <c r="J1664" s="5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24</v>
      </c>
      <c r="C1665" s="1" t="s">
        <v>14</v>
      </c>
      <c r="D1665" s="2">
        <v>45025</v>
      </c>
      <c r="E1665" s="5" t="s">
        <v>76</v>
      </c>
      <c r="F1665" s="5" t="s">
        <v>82</v>
      </c>
      <c r="G1665" s="5" t="s">
        <v>82</v>
      </c>
      <c r="H1665" t="s">
        <v>23</v>
      </c>
      <c r="I1665" s="4">
        <v>5130</v>
      </c>
      <c r="J1665" s="5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34</v>
      </c>
      <c r="C1666" s="1" t="s">
        <v>20</v>
      </c>
      <c r="D1666" s="2">
        <v>45032</v>
      </c>
      <c r="E1666" s="5" t="s">
        <v>76</v>
      </c>
      <c r="F1666" s="5" t="s">
        <v>82</v>
      </c>
      <c r="G1666" s="5" t="s">
        <v>82</v>
      </c>
      <c r="H1666" t="s">
        <v>28</v>
      </c>
      <c r="I1666" s="4">
        <v>1500</v>
      </c>
      <c r="J1666" s="5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13</v>
      </c>
      <c r="C1667" s="1" t="s">
        <v>14</v>
      </c>
      <c r="D1667" s="2">
        <v>45032</v>
      </c>
      <c r="E1667" s="5" t="s">
        <v>76</v>
      </c>
      <c r="F1667" s="5" t="s">
        <v>82</v>
      </c>
      <c r="G1667" s="5" t="s">
        <v>82</v>
      </c>
      <c r="H1667" t="s">
        <v>31</v>
      </c>
      <c r="I1667" s="4">
        <v>5300</v>
      </c>
      <c r="J1667" s="5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27</v>
      </c>
      <c r="C1668" s="1" t="s">
        <v>20</v>
      </c>
      <c r="D1668" s="2">
        <v>45032</v>
      </c>
      <c r="E1668" s="5" t="s">
        <v>76</v>
      </c>
      <c r="F1668" s="5" t="s">
        <v>82</v>
      </c>
      <c r="G1668" s="5" t="s">
        <v>82</v>
      </c>
      <c r="H1668" t="s">
        <v>30</v>
      </c>
      <c r="I1668" s="4">
        <v>3400</v>
      </c>
      <c r="J1668" s="5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27</v>
      </c>
      <c r="C1669" s="1" t="s">
        <v>20</v>
      </c>
      <c r="D1669" s="2">
        <v>45032</v>
      </c>
      <c r="E1669" s="5" t="s">
        <v>76</v>
      </c>
      <c r="F1669" s="5" t="s">
        <v>82</v>
      </c>
      <c r="G1669" s="5" t="s">
        <v>82</v>
      </c>
      <c r="H1669" t="s">
        <v>31</v>
      </c>
      <c r="I1669" s="4">
        <v>5300</v>
      </c>
      <c r="J1669" s="5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24</v>
      </c>
      <c r="C1670" s="1" t="s">
        <v>14</v>
      </c>
      <c r="D1670" s="2">
        <v>45039</v>
      </c>
      <c r="E1670" s="5" t="s">
        <v>76</v>
      </c>
      <c r="F1670" s="5" t="s">
        <v>82</v>
      </c>
      <c r="G1670" s="5" t="s">
        <v>82</v>
      </c>
      <c r="H1670" t="s">
        <v>18</v>
      </c>
      <c r="I1670" s="4">
        <v>8902</v>
      </c>
      <c r="J1670" s="5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27</v>
      </c>
      <c r="C1671" s="1" t="s">
        <v>20</v>
      </c>
      <c r="D1671" s="2">
        <v>45039</v>
      </c>
      <c r="E1671" s="5" t="s">
        <v>76</v>
      </c>
      <c r="F1671" s="5" t="s">
        <v>82</v>
      </c>
      <c r="G1671" s="5" t="s">
        <v>82</v>
      </c>
      <c r="H1671" t="s">
        <v>35</v>
      </c>
      <c r="I1671" s="4">
        <v>4500</v>
      </c>
      <c r="J1671" s="5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27</v>
      </c>
      <c r="C1672" s="1" t="s">
        <v>20</v>
      </c>
      <c r="D1672" s="2">
        <v>45039</v>
      </c>
      <c r="E1672" s="5" t="s">
        <v>76</v>
      </c>
      <c r="F1672" s="5" t="s">
        <v>82</v>
      </c>
      <c r="G1672" s="5" t="s">
        <v>82</v>
      </c>
      <c r="H1672" t="s">
        <v>18</v>
      </c>
      <c r="I1672" s="4">
        <v>8902</v>
      </c>
      <c r="J1672" s="5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34</v>
      </c>
      <c r="C1673" s="1" t="s">
        <v>20</v>
      </c>
      <c r="D1673" s="2">
        <v>45039</v>
      </c>
      <c r="E1673" s="5" t="s">
        <v>76</v>
      </c>
      <c r="F1673" s="5" t="s">
        <v>82</v>
      </c>
      <c r="G1673" s="5" t="s">
        <v>82</v>
      </c>
      <c r="H1673" t="s">
        <v>18</v>
      </c>
      <c r="I1673" s="4">
        <v>8902</v>
      </c>
      <c r="J1673" s="5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13</v>
      </c>
      <c r="C1674" s="1" t="s">
        <v>20</v>
      </c>
      <c r="D1674" s="2">
        <v>45046</v>
      </c>
      <c r="E1674" s="5" t="s">
        <v>76</v>
      </c>
      <c r="F1674" s="5" t="s">
        <v>82</v>
      </c>
      <c r="G1674" s="5" t="s">
        <v>82</v>
      </c>
      <c r="H1674" t="s">
        <v>30</v>
      </c>
      <c r="I1674" s="4">
        <v>3400</v>
      </c>
      <c r="J1674" s="5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22</v>
      </c>
      <c r="C1675" s="1" t="s">
        <v>14</v>
      </c>
      <c r="D1675" s="2">
        <v>45046</v>
      </c>
      <c r="E1675" s="5" t="s">
        <v>76</v>
      </c>
      <c r="F1675" s="5" t="s">
        <v>82</v>
      </c>
      <c r="G1675" s="5" t="s">
        <v>82</v>
      </c>
      <c r="H1675" t="s">
        <v>18</v>
      </c>
      <c r="I1675" s="4">
        <v>8902</v>
      </c>
      <c r="J1675" s="5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13</v>
      </c>
      <c r="C1676" s="1" t="s">
        <v>14</v>
      </c>
      <c r="D1676" s="2">
        <v>45046</v>
      </c>
      <c r="E1676" s="5" t="s">
        <v>76</v>
      </c>
      <c r="F1676" s="5" t="s">
        <v>82</v>
      </c>
      <c r="G1676" s="5" t="s">
        <v>82</v>
      </c>
      <c r="H1676" t="s">
        <v>33</v>
      </c>
      <c r="I1676" s="4">
        <v>4600</v>
      </c>
      <c r="J1676" s="5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27</v>
      </c>
      <c r="C1677" s="1" t="s">
        <v>20</v>
      </c>
      <c r="D1677" s="2">
        <v>45046</v>
      </c>
      <c r="E1677" s="5" t="s">
        <v>76</v>
      </c>
      <c r="F1677" s="5" t="s">
        <v>82</v>
      </c>
      <c r="G1677" s="5" t="s">
        <v>82</v>
      </c>
      <c r="H1677" t="s">
        <v>35</v>
      </c>
      <c r="I1677" s="4">
        <v>4500</v>
      </c>
      <c r="J1677" s="5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13</v>
      </c>
      <c r="C1678" s="1" t="s">
        <v>20</v>
      </c>
      <c r="D1678" s="2">
        <v>45053</v>
      </c>
      <c r="E1678" s="5" t="s">
        <v>76</v>
      </c>
      <c r="F1678" s="5" t="s">
        <v>82</v>
      </c>
      <c r="G1678" s="5" t="s">
        <v>82</v>
      </c>
      <c r="H1678" t="s">
        <v>33</v>
      </c>
      <c r="I1678" s="4">
        <v>4600</v>
      </c>
      <c r="J1678" s="5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27</v>
      </c>
      <c r="C1679" s="1" t="s">
        <v>20</v>
      </c>
      <c r="D1679" s="2">
        <v>45053</v>
      </c>
      <c r="E1679" s="5" t="s">
        <v>76</v>
      </c>
      <c r="F1679" s="5" t="s">
        <v>82</v>
      </c>
      <c r="G1679" s="5" t="s">
        <v>82</v>
      </c>
      <c r="H1679" t="s">
        <v>19</v>
      </c>
      <c r="I1679" s="4">
        <v>500</v>
      </c>
      <c r="J1679" s="5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24</v>
      </c>
      <c r="C1680" s="1" t="s">
        <v>20</v>
      </c>
      <c r="D1680" s="2">
        <v>45053</v>
      </c>
      <c r="E1680" s="5" t="s">
        <v>76</v>
      </c>
      <c r="F1680" s="5" t="s">
        <v>82</v>
      </c>
      <c r="G1680" s="5" t="s">
        <v>82</v>
      </c>
      <c r="H1680" t="s">
        <v>28</v>
      </c>
      <c r="I1680" s="4">
        <v>1500</v>
      </c>
      <c r="J1680" s="5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13</v>
      </c>
      <c r="C1681" s="1" t="s">
        <v>14</v>
      </c>
      <c r="D1681" s="2">
        <v>45053</v>
      </c>
      <c r="E1681" s="5" t="s">
        <v>76</v>
      </c>
      <c r="F1681" s="5" t="s">
        <v>82</v>
      </c>
      <c r="G1681" s="5" t="s">
        <v>82</v>
      </c>
      <c r="H1681" t="s">
        <v>18</v>
      </c>
      <c r="I1681" s="4">
        <v>8902</v>
      </c>
      <c r="J1681" s="5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27</v>
      </c>
      <c r="C1682" s="1" t="s">
        <v>14</v>
      </c>
      <c r="D1682" s="2">
        <v>45060</v>
      </c>
      <c r="E1682" s="5" t="s">
        <v>76</v>
      </c>
      <c r="F1682" s="5" t="s">
        <v>82</v>
      </c>
      <c r="G1682" s="5" t="s">
        <v>82</v>
      </c>
      <c r="H1682" t="s">
        <v>25</v>
      </c>
      <c r="I1682" s="4">
        <v>300</v>
      </c>
      <c r="J1682" s="5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13</v>
      </c>
      <c r="C1683" s="1" t="s">
        <v>20</v>
      </c>
      <c r="D1683" s="2">
        <v>45060</v>
      </c>
      <c r="E1683" s="5" t="s">
        <v>76</v>
      </c>
      <c r="F1683" s="5" t="s">
        <v>82</v>
      </c>
      <c r="G1683" s="5" t="s">
        <v>82</v>
      </c>
      <c r="H1683" t="s">
        <v>35</v>
      </c>
      <c r="I1683" s="4">
        <v>4500</v>
      </c>
      <c r="J1683" s="5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13</v>
      </c>
      <c r="C1684" s="1" t="s">
        <v>20</v>
      </c>
      <c r="D1684" s="2">
        <v>45060</v>
      </c>
      <c r="E1684" s="5" t="s">
        <v>76</v>
      </c>
      <c r="F1684" s="5" t="s">
        <v>82</v>
      </c>
      <c r="G1684" s="5" t="s">
        <v>82</v>
      </c>
      <c r="H1684" t="s">
        <v>29</v>
      </c>
      <c r="I1684" s="4">
        <v>5340</v>
      </c>
      <c r="J1684" s="5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13</v>
      </c>
      <c r="C1685" s="1" t="s">
        <v>20</v>
      </c>
      <c r="D1685" s="2">
        <v>45060</v>
      </c>
      <c r="E1685" s="5" t="s">
        <v>76</v>
      </c>
      <c r="F1685" s="5" t="s">
        <v>82</v>
      </c>
      <c r="G1685" s="5" t="s">
        <v>82</v>
      </c>
      <c r="H1685" t="s">
        <v>33</v>
      </c>
      <c r="I1685" s="4">
        <v>4600</v>
      </c>
      <c r="J1685" s="5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13</v>
      </c>
      <c r="C1686" s="1" t="s">
        <v>20</v>
      </c>
      <c r="D1686" s="2">
        <v>45067</v>
      </c>
      <c r="E1686" s="5" t="s">
        <v>76</v>
      </c>
      <c r="F1686" s="5" t="s">
        <v>82</v>
      </c>
      <c r="G1686" s="5" t="s">
        <v>82</v>
      </c>
      <c r="H1686" t="s">
        <v>32</v>
      </c>
      <c r="I1686" s="4">
        <v>3200</v>
      </c>
      <c r="J1686" s="5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13</v>
      </c>
      <c r="C1687" s="1" t="s">
        <v>20</v>
      </c>
      <c r="D1687" s="2">
        <v>45067</v>
      </c>
      <c r="E1687" s="5" t="s">
        <v>76</v>
      </c>
      <c r="F1687" s="5" t="s">
        <v>82</v>
      </c>
      <c r="G1687" s="5" t="s">
        <v>82</v>
      </c>
      <c r="H1687" t="s">
        <v>21</v>
      </c>
      <c r="I1687" s="4">
        <v>1200</v>
      </c>
      <c r="J1687" s="5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13</v>
      </c>
      <c r="C1688" s="1" t="s">
        <v>20</v>
      </c>
      <c r="D1688" s="2">
        <v>45067</v>
      </c>
      <c r="E1688" s="5" t="s">
        <v>76</v>
      </c>
      <c r="F1688" s="5" t="s">
        <v>82</v>
      </c>
      <c r="G1688" s="5" t="s">
        <v>82</v>
      </c>
      <c r="H1688" t="s">
        <v>26</v>
      </c>
      <c r="I1688" s="4">
        <v>1700</v>
      </c>
      <c r="J1688" s="5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13</v>
      </c>
      <c r="C1689" s="1" t="s">
        <v>20</v>
      </c>
      <c r="D1689" s="2">
        <v>45067</v>
      </c>
      <c r="E1689" s="5" t="s">
        <v>76</v>
      </c>
      <c r="F1689" s="5" t="s">
        <v>82</v>
      </c>
      <c r="G1689" s="5" t="s">
        <v>82</v>
      </c>
      <c r="H1689" t="s">
        <v>23</v>
      </c>
      <c r="I1689" s="4">
        <v>5130</v>
      </c>
      <c r="J1689" s="5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13</v>
      </c>
      <c r="C1690" s="1" t="s">
        <v>20</v>
      </c>
      <c r="D1690" s="2">
        <v>45074</v>
      </c>
      <c r="E1690" s="5" t="s">
        <v>76</v>
      </c>
      <c r="F1690" s="5" t="s">
        <v>82</v>
      </c>
      <c r="G1690" s="5" t="s">
        <v>82</v>
      </c>
      <c r="H1690" t="s">
        <v>30</v>
      </c>
      <c r="I1690" s="4">
        <v>3400</v>
      </c>
      <c r="J1690" s="5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13</v>
      </c>
      <c r="C1691" s="1" t="s">
        <v>20</v>
      </c>
      <c r="D1691" s="2">
        <v>45074</v>
      </c>
      <c r="E1691" s="5" t="s">
        <v>76</v>
      </c>
      <c r="F1691" s="5" t="s">
        <v>82</v>
      </c>
      <c r="G1691" s="5" t="s">
        <v>82</v>
      </c>
      <c r="H1691" t="s">
        <v>35</v>
      </c>
      <c r="I1691" s="4">
        <v>4500</v>
      </c>
      <c r="J1691" s="5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24</v>
      </c>
      <c r="C1692" s="1" t="s">
        <v>20</v>
      </c>
      <c r="D1692" s="2">
        <v>45074</v>
      </c>
      <c r="E1692" s="5" t="s">
        <v>76</v>
      </c>
      <c r="F1692" s="5" t="s">
        <v>82</v>
      </c>
      <c r="G1692" s="5" t="s">
        <v>82</v>
      </c>
      <c r="H1692" t="s">
        <v>23</v>
      </c>
      <c r="I1692" s="4">
        <v>5130</v>
      </c>
      <c r="J1692" s="5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24</v>
      </c>
      <c r="C1693" s="1" t="s">
        <v>20</v>
      </c>
      <c r="D1693" s="2">
        <v>45074</v>
      </c>
      <c r="E1693" s="5" t="s">
        <v>76</v>
      </c>
      <c r="F1693" s="5" t="s">
        <v>82</v>
      </c>
      <c r="G1693" s="5" t="s">
        <v>82</v>
      </c>
      <c r="H1693" t="s">
        <v>18</v>
      </c>
      <c r="I1693" s="4">
        <v>8902</v>
      </c>
      <c r="J1693" s="5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13</v>
      </c>
      <c r="C1694" s="1" t="s">
        <v>20</v>
      </c>
      <c r="D1694" s="2">
        <v>45081</v>
      </c>
      <c r="E1694" s="5" t="s">
        <v>76</v>
      </c>
      <c r="F1694" s="5" t="s">
        <v>82</v>
      </c>
      <c r="G1694" s="5" t="s">
        <v>82</v>
      </c>
      <c r="H1694" t="s">
        <v>25</v>
      </c>
      <c r="I1694" s="4">
        <v>300</v>
      </c>
      <c r="J1694" s="5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13</v>
      </c>
      <c r="C1695" s="1" t="s">
        <v>20</v>
      </c>
      <c r="D1695" s="2">
        <v>45081</v>
      </c>
      <c r="E1695" s="5" t="s">
        <v>76</v>
      </c>
      <c r="F1695" s="5" t="s">
        <v>82</v>
      </c>
      <c r="G1695" s="5" t="s">
        <v>82</v>
      </c>
      <c r="H1695" t="s">
        <v>26</v>
      </c>
      <c r="I1695" s="4">
        <v>1700</v>
      </c>
      <c r="J1695" s="5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27</v>
      </c>
      <c r="C1696" s="1" t="s">
        <v>20</v>
      </c>
      <c r="D1696" s="2">
        <v>45081</v>
      </c>
      <c r="E1696" s="5" t="s">
        <v>76</v>
      </c>
      <c r="F1696" s="5" t="s">
        <v>82</v>
      </c>
      <c r="G1696" s="5" t="s">
        <v>82</v>
      </c>
      <c r="H1696" t="s">
        <v>28</v>
      </c>
      <c r="I1696" s="4">
        <v>1500</v>
      </c>
      <c r="J1696" s="5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34</v>
      </c>
      <c r="C1697" s="1" t="s">
        <v>20</v>
      </c>
      <c r="D1697" s="2">
        <v>45081</v>
      </c>
      <c r="E1697" s="5" t="s">
        <v>76</v>
      </c>
      <c r="F1697" s="5" t="s">
        <v>82</v>
      </c>
      <c r="G1697" s="5" t="s">
        <v>82</v>
      </c>
      <c r="H1697" t="s">
        <v>26</v>
      </c>
      <c r="I1697" s="4">
        <v>1700</v>
      </c>
      <c r="J1697" s="5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13</v>
      </c>
      <c r="C1698" s="1" t="s">
        <v>14</v>
      </c>
      <c r="D1698" s="2">
        <v>45088</v>
      </c>
      <c r="E1698" s="5" t="s">
        <v>76</v>
      </c>
      <c r="F1698" s="5" t="s">
        <v>82</v>
      </c>
      <c r="G1698" s="5" t="s">
        <v>82</v>
      </c>
      <c r="H1698" t="s">
        <v>30</v>
      </c>
      <c r="I1698" s="4">
        <v>3400</v>
      </c>
      <c r="J1698" s="5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27</v>
      </c>
      <c r="C1699" s="1" t="s">
        <v>14</v>
      </c>
      <c r="D1699" s="2">
        <v>45088</v>
      </c>
      <c r="E1699" s="5" t="s">
        <v>76</v>
      </c>
      <c r="F1699" s="5" t="s">
        <v>82</v>
      </c>
      <c r="G1699" s="5" t="s">
        <v>82</v>
      </c>
      <c r="H1699" t="s">
        <v>26</v>
      </c>
      <c r="I1699" s="4">
        <v>1700</v>
      </c>
      <c r="J1699" s="5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13</v>
      </c>
      <c r="C1700" s="1" t="s">
        <v>14</v>
      </c>
      <c r="D1700" s="2">
        <v>45088</v>
      </c>
      <c r="E1700" s="5" t="s">
        <v>76</v>
      </c>
      <c r="F1700" s="5" t="s">
        <v>82</v>
      </c>
      <c r="G1700" s="5" t="s">
        <v>82</v>
      </c>
      <c r="H1700" t="s">
        <v>23</v>
      </c>
      <c r="I1700" s="4">
        <v>5130</v>
      </c>
      <c r="J1700" s="5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13</v>
      </c>
      <c r="C1701" s="1" t="s">
        <v>14</v>
      </c>
      <c r="D1701" s="2">
        <v>45088</v>
      </c>
      <c r="E1701" s="5" t="s">
        <v>76</v>
      </c>
      <c r="F1701" s="5" t="s">
        <v>82</v>
      </c>
      <c r="G1701" s="5" t="s">
        <v>82</v>
      </c>
      <c r="H1701" t="s">
        <v>33</v>
      </c>
      <c r="I1701" s="4">
        <v>4600</v>
      </c>
      <c r="J1701" s="5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27</v>
      </c>
      <c r="C1702" s="1" t="s">
        <v>20</v>
      </c>
      <c r="D1702" s="2">
        <v>45095</v>
      </c>
      <c r="E1702" s="5" t="s">
        <v>76</v>
      </c>
      <c r="F1702" s="5" t="s">
        <v>82</v>
      </c>
      <c r="G1702" s="5" t="s">
        <v>82</v>
      </c>
      <c r="H1702" t="s">
        <v>25</v>
      </c>
      <c r="I1702" s="4">
        <v>300</v>
      </c>
      <c r="J1702" s="5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27</v>
      </c>
      <c r="C1703" s="1" t="s">
        <v>20</v>
      </c>
      <c r="D1703" s="2">
        <v>45095</v>
      </c>
      <c r="E1703" s="5" t="s">
        <v>76</v>
      </c>
      <c r="F1703" s="5" t="s">
        <v>82</v>
      </c>
      <c r="G1703" s="5" t="s">
        <v>82</v>
      </c>
      <c r="H1703" t="s">
        <v>30</v>
      </c>
      <c r="I1703" s="4">
        <v>3400</v>
      </c>
      <c r="J1703" s="5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13</v>
      </c>
      <c r="C1704" s="1" t="s">
        <v>20</v>
      </c>
      <c r="D1704" s="2">
        <v>45095</v>
      </c>
      <c r="E1704" s="5" t="s">
        <v>76</v>
      </c>
      <c r="F1704" s="5" t="s">
        <v>79</v>
      </c>
      <c r="G1704" s="5" t="s">
        <v>80</v>
      </c>
      <c r="H1704" t="s">
        <v>30</v>
      </c>
      <c r="I1704" s="4">
        <v>3400</v>
      </c>
      <c r="J1704" s="5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24</v>
      </c>
      <c r="C1705" s="1" t="s">
        <v>20</v>
      </c>
      <c r="D1705" s="2">
        <v>45095</v>
      </c>
      <c r="E1705" s="5" t="s">
        <v>76</v>
      </c>
      <c r="F1705" s="5" t="s">
        <v>82</v>
      </c>
      <c r="G1705" s="5" t="s">
        <v>82</v>
      </c>
      <c r="H1705" t="s">
        <v>18</v>
      </c>
      <c r="I1705" s="4">
        <v>8902</v>
      </c>
      <c r="J1705" s="5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27</v>
      </c>
      <c r="C1706" s="1" t="s">
        <v>14</v>
      </c>
      <c r="D1706" s="2">
        <v>45102</v>
      </c>
      <c r="E1706" s="5" t="s">
        <v>76</v>
      </c>
      <c r="F1706" s="5" t="s">
        <v>82</v>
      </c>
      <c r="G1706" s="5" t="s">
        <v>82</v>
      </c>
      <c r="H1706" t="s">
        <v>21</v>
      </c>
      <c r="I1706" s="4">
        <v>1200</v>
      </c>
      <c r="J1706" s="5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13</v>
      </c>
      <c r="C1707" s="1" t="s">
        <v>20</v>
      </c>
      <c r="D1707" s="2">
        <v>45102</v>
      </c>
      <c r="E1707" s="5" t="s">
        <v>76</v>
      </c>
      <c r="F1707" s="5" t="s">
        <v>82</v>
      </c>
      <c r="G1707" s="5" t="s">
        <v>82</v>
      </c>
      <c r="H1707" t="s">
        <v>32</v>
      </c>
      <c r="I1707" s="4">
        <v>3200</v>
      </c>
      <c r="J1707" s="5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24</v>
      </c>
      <c r="C1708" s="1" t="s">
        <v>14</v>
      </c>
      <c r="D1708" s="2">
        <v>45102</v>
      </c>
      <c r="E1708" s="5" t="s">
        <v>76</v>
      </c>
      <c r="F1708" s="5" t="s">
        <v>82</v>
      </c>
      <c r="G1708" s="5" t="s">
        <v>82</v>
      </c>
      <c r="H1708" t="s">
        <v>23</v>
      </c>
      <c r="I1708" s="4">
        <v>5130</v>
      </c>
      <c r="J1708" s="5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27</v>
      </c>
      <c r="C1709" s="1" t="s">
        <v>14</v>
      </c>
      <c r="D1709" s="2">
        <v>45102</v>
      </c>
      <c r="E1709" s="5" t="s">
        <v>76</v>
      </c>
      <c r="F1709" s="5" t="s">
        <v>82</v>
      </c>
      <c r="G1709" s="5" t="s">
        <v>82</v>
      </c>
      <c r="H1709" t="s">
        <v>31</v>
      </c>
      <c r="I1709" s="4">
        <v>5300</v>
      </c>
      <c r="J1709" s="5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27</v>
      </c>
      <c r="C1710" s="1" t="s">
        <v>20</v>
      </c>
      <c r="D1710" s="2">
        <v>45109</v>
      </c>
      <c r="E1710" s="5" t="s">
        <v>76</v>
      </c>
      <c r="F1710" s="5" t="s">
        <v>79</v>
      </c>
      <c r="G1710" s="5" t="s">
        <v>80</v>
      </c>
      <c r="H1710" t="s">
        <v>33</v>
      </c>
      <c r="I1710" s="4">
        <v>4600</v>
      </c>
      <c r="J1710" s="5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24</v>
      </c>
      <c r="C1711" s="1" t="s">
        <v>20</v>
      </c>
      <c r="D1711" s="2">
        <v>45109</v>
      </c>
      <c r="E1711" s="5" t="s">
        <v>76</v>
      </c>
      <c r="F1711" s="5" t="s">
        <v>79</v>
      </c>
      <c r="G1711" s="5" t="s">
        <v>80</v>
      </c>
      <c r="H1711" t="s">
        <v>18</v>
      </c>
      <c r="I1711" s="4">
        <v>8902</v>
      </c>
      <c r="J1711" s="5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13</v>
      </c>
      <c r="C1712" s="1" t="s">
        <v>14</v>
      </c>
      <c r="D1712" s="2">
        <v>45109</v>
      </c>
      <c r="E1712" s="5" t="s">
        <v>76</v>
      </c>
      <c r="F1712" s="5" t="s">
        <v>82</v>
      </c>
      <c r="G1712" s="5" t="s">
        <v>82</v>
      </c>
      <c r="H1712" t="s">
        <v>31</v>
      </c>
      <c r="I1712" s="4">
        <v>5300</v>
      </c>
      <c r="J1712" s="5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27</v>
      </c>
      <c r="C1713" s="1" t="s">
        <v>20</v>
      </c>
      <c r="D1713" s="2">
        <v>45109</v>
      </c>
      <c r="E1713" s="5" t="s">
        <v>76</v>
      </c>
      <c r="F1713" s="5" t="s">
        <v>82</v>
      </c>
      <c r="G1713" s="5" t="s">
        <v>82</v>
      </c>
      <c r="H1713" t="s">
        <v>29</v>
      </c>
      <c r="I1713" s="4">
        <v>5340</v>
      </c>
      <c r="J1713" s="5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27</v>
      </c>
      <c r="C1714" s="1" t="s">
        <v>14</v>
      </c>
      <c r="D1714" s="2">
        <v>45116</v>
      </c>
      <c r="E1714" s="5" t="s">
        <v>76</v>
      </c>
      <c r="F1714" s="5" t="s">
        <v>79</v>
      </c>
      <c r="G1714" s="5" t="s">
        <v>80</v>
      </c>
      <c r="H1714" t="s">
        <v>19</v>
      </c>
      <c r="I1714" s="4">
        <v>500</v>
      </c>
      <c r="J1714" s="5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13</v>
      </c>
      <c r="C1715" s="1" t="s">
        <v>20</v>
      </c>
      <c r="D1715" s="2">
        <v>45116</v>
      </c>
      <c r="E1715" s="5" t="s">
        <v>76</v>
      </c>
      <c r="F1715" s="5" t="s">
        <v>82</v>
      </c>
      <c r="G1715" s="5" t="s">
        <v>82</v>
      </c>
      <c r="H1715" t="s">
        <v>29</v>
      </c>
      <c r="I1715" s="4">
        <v>5340</v>
      </c>
      <c r="J1715" s="5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22</v>
      </c>
      <c r="C1716" s="1" t="s">
        <v>14</v>
      </c>
      <c r="D1716" s="2">
        <v>45116</v>
      </c>
      <c r="E1716" s="5" t="s">
        <v>76</v>
      </c>
      <c r="F1716" s="5" t="s">
        <v>82</v>
      </c>
      <c r="G1716" s="5" t="s">
        <v>82</v>
      </c>
      <c r="H1716" t="s">
        <v>32</v>
      </c>
      <c r="I1716" s="4">
        <v>3200</v>
      </c>
      <c r="J1716" s="5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13</v>
      </c>
      <c r="C1717" s="1" t="s">
        <v>20</v>
      </c>
      <c r="D1717" s="2">
        <v>45116</v>
      </c>
      <c r="E1717" s="5" t="s">
        <v>76</v>
      </c>
      <c r="F1717" s="5" t="s">
        <v>82</v>
      </c>
      <c r="G1717" s="5" t="s">
        <v>82</v>
      </c>
      <c r="H1717" t="s">
        <v>33</v>
      </c>
      <c r="I1717" s="4">
        <v>4600</v>
      </c>
      <c r="J1717" s="5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13</v>
      </c>
      <c r="C1718" s="1" t="s">
        <v>20</v>
      </c>
      <c r="D1718" s="2">
        <v>45123</v>
      </c>
      <c r="E1718" s="5" t="s">
        <v>76</v>
      </c>
      <c r="F1718" s="5" t="s">
        <v>82</v>
      </c>
      <c r="G1718" s="5" t="s">
        <v>82</v>
      </c>
      <c r="H1718" t="s">
        <v>26</v>
      </c>
      <c r="I1718" s="4">
        <v>1700</v>
      </c>
      <c r="J1718" s="5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13</v>
      </c>
      <c r="C1719" s="1" t="s">
        <v>20</v>
      </c>
      <c r="D1719" s="2">
        <v>45123</v>
      </c>
      <c r="E1719" s="5" t="s">
        <v>76</v>
      </c>
      <c r="F1719" s="5" t="s">
        <v>79</v>
      </c>
      <c r="G1719" s="5" t="s">
        <v>80</v>
      </c>
      <c r="H1719" t="s">
        <v>30</v>
      </c>
      <c r="I1719" s="4">
        <v>3400</v>
      </c>
      <c r="J1719" s="5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34</v>
      </c>
      <c r="C1720" s="1" t="s">
        <v>20</v>
      </c>
      <c r="D1720" s="2">
        <v>45123</v>
      </c>
      <c r="E1720" s="5" t="s">
        <v>76</v>
      </c>
      <c r="F1720" s="5" t="s">
        <v>82</v>
      </c>
      <c r="G1720" s="5" t="s">
        <v>82</v>
      </c>
      <c r="H1720" t="s">
        <v>35</v>
      </c>
      <c r="I1720" s="4">
        <v>4500</v>
      </c>
      <c r="J1720" s="5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13</v>
      </c>
      <c r="C1721" s="1" t="s">
        <v>14</v>
      </c>
      <c r="D1721" s="2">
        <v>45123</v>
      </c>
      <c r="E1721" s="5" t="s">
        <v>76</v>
      </c>
      <c r="F1721" s="5" t="s">
        <v>82</v>
      </c>
      <c r="G1721" s="5" t="s">
        <v>82</v>
      </c>
      <c r="H1721" t="s">
        <v>33</v>
      </c>
      <c r="I1721" s="4">
        <v>4600</v>
      </c>
      <c r="J1721" s="5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13</v>
      </c>
      <c r="C1722" s="1" t="s">
        <v>20</v>
      </c>
      <c r="D1722" s="2">
        <v>45130</v>
      </c>
      <c r="E1722" s="5" t="s">
        <v>76</v>
      </c>
      <c r="F1722" s="5" t="s">
        <v>82</v>
      </c>
      <c r="G1722" s="5" t="s">
        <v>82</v>
      </c>
      <c r="H1722" t="s">
        <v>25</v>
      </c>
      <c r="I1722" s="4">
        <v>300</v>
      </c>
      <c r="J1722" s="5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13</v>
      </c>
      <c r="C1723" s="1" t="s">
        <v>20</v>
      </c>
      <c r="D1723" s="2">
        <v>45130</v>
      </c>
      <c r="E1723" s="5" t="s">
        <v>76</v>
      </c>
      <c r="F1723" s="5" t="s">
        <v>82</v>
      </c>
      <c r="G1723" s="5" t="s">
        <v>82</v>
      </c>
      <c r="H1723" t="s">
        <v>33</v>
      </c>
      <c r="I1723" s="4">
        <v>4600</v>
      </c>
      <c r="J1723" s="5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13</v>
      </c>
      <c r="C1724" s="1" t="s">
        <v>14</v>
      </c>
      <c r="D1724" s="2">
        <v>45130</v>
      </c>
      <c r="E1724" s="5" t="s">
        <v>76</v>
      </c>
      <c r="F1724" s="5" t="s">
        <v>79</v>
      </c>
      <c r="G1724" s="5" t="s">
        <v>80</v>
      </c>
      <c r="H1724" t="s">
        <v>23</v>
      </c>
      <c r="I1724" s="4">
        <v>5130</v>
      </c>
      <c r="J1724" s="5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34</v>
      </c>
      <c r="C1725" s="1" t="s">
        <v>14</v>
      </c>
      <c r="D1725" s="2">
        <v>45130</v>
      </c>
      <c r="E1725" s="5" t="s">
        <v>76</v>
      </c>
      <c r="F1725" s="5" t="s">
        <v>82</v>
      </c>
      <c r="G1725" s="5" t="s">
        <v>82</v>
      </c>
      <c r="H1725" t="s">
        <v>33</v>
      </c>
      <c r="I1725" s="4">
        <v>4600</v>
      </c>
      <c r="J1725" s="5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13</v>
      </c>
      <c r="C1726" s="1" t="s">
        <v>20</v>
      </c>
      <c r="D1726" s="2">
        <v>45137</v>
      </c>
      <c r="E1726" s="5" t="s">
        <v>76</v>
      </c>
      <c r="F1726" s="5" t="s">
        <v>79</v>
      </c>
      <c r="G1726" s="5" t="s">
        <v>80</v>
      </c>
      <c r="H1726" t="s">
        <v>28</v>
      </c>
      <c r="I1726" s="4">
        <v>1500</v>
      </c>
      <c r="J1726" s="5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27</v>
      </c>
      <c r="C1727" s="1" t="s">
        <v>14</v>
      </c>
      <c r="D1727" s="2">
        <v>45137</v>
      </c>
      <c r="E1727" s="5" t="s">
        <v>76</v>
      </c>
      <c r="F1727" s="5" t="s">
        <v>82</v>
      </c>
      <c r="G1727" s="5" t="s">
        <v>82</v>
      </c>
      <c r="H1727" t="s">
        <v>21</v>
      </c>
      <c r="I1727" s="4">
        <v>1200</v>
      </c>
      <c r="J1727" s="5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13</v>
      </c>
      <c r="C1728" s="1" t="s">
        <v>20</v>
      </c>
      <c r="D1728" s="2">
        <v>45137</v>
      </c>
      <c r="E1728" s="5" t="s">
        <v>76</v>
      </c>
      <c r="F1728" s="5" t="s">
        <v>79</v>
      </c>
      <c r="G1728" s="5" t="s">
        <v>80</v>
      </c>
      <c r="H1728" t="s">
        <v>30</v>
      </c>
      <c r="I1728" s="4">
        <v>3400</v>
      </c>
      <c r="J1728" s="5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27</v>
      </c>
      <c r="C1729" s="1" t="s">
        <v>20</v>
      </c>
      <c r="D1729" s="2">
        <v>45137</v>
      </c>
      <c r="E1729" s="5" t="s">
        <v>76</v>
      </c>
      <c r="F1729" s="5" t="s">
        <v>82</v>
      </c>
      <c r="G1729" s="5" t="s">
        <v>82</v>
      </c>
      <c r="H1729" t="s">
        <v>31</v>
      </c>
      <c r="I1729" s="4">
        <v>5300</v>
      </c>
      <c r="J1729" s="5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27</v>
      </c>
      <c r="C1730" s="1" t="s">
        <v>20</v>
      </c>
      <c r="D1730" s="2">
        <v>45144</v>
      </c>
      <c r="E1730" s="5" t="s">
        <v>76</v>
      </c>
      <c r="F1730" s="5" t="s">
        <v>82</v>
      </c>
      <c r="G1730" s="5" t="s">
        <v>82</v>
      </c>
      <c r="H1730" t="s">
        <v>19</v>
      </c>
      <c r="I1730" s="4">
        <v>500</v>
      </c>
      <c r="J1730" s="5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13</v>
      </c>
      <c r="C1731" s="1" t="s">
        <v>14</v>
      </c>
      <c r="D1731" s="2">
        <v>45144</v>
      </c>
      <c r="E1731" s="5" t="s">
        <v>76</v>
      </c>
      <c r="F1731" s="5" t="s">
        <v>79</v>
      </c>
      <c r="G1731" s="5" t="s">
        <v>80</v>
      </c>
      <c r="H1731" t="s">
        <v>29</v>
      </c>
      <c r="I1731" s="4">
        <v>5340</v>
      </c>
      <c r="J1731" s="5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24</v>
      </c>
      <c r="C1732" s="1" t="s">
        <v>14</v>
      </c>
      <c r="D1732" s="2">
        <v>45144</v>
      </c>
      <c r="E1732" s="5" t="s">
        <v>76</v>
      </c>
      <c r="F1732" s="5" t="s">
        <v>82</v>
      </c>
      <c r="G1732" s="5" t="s">
        <v>82</v>
      </c>
      <c r="H1732" t="s">
        <v>26</v>
      </c>
      <c r="I1732" s="4">
        <v>1700</v>
      </c>
      <c r="J1732" s="5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24</v>
      </c>
      <c r="C1733" s="1" t="s">
        <v>20</v>
      </c>
      <c r="D1733" s="2">
        <v>45144</v>
      </c>
      <c r="E1733" s="5" t="s">
        <v>76</v>
      </c>
      <c r="F1733" s="5" t="s">
        <v>79</v>
      </c>
      <c r="G1733" s="5" t="s">
        <v>80</v>
      </c>
      <c r="H1733" t="s">
        <v>35</v>
      </c>
      <c r="I1733" s="4">
        <v>4500</v>
      </c>
      <c r="J1733" s="5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24</v>
      </c>
      <c r="C1734" s="1" t="s">
        <v>14</v>
      </c>
      <c r="D1734" s="2">
        <v>45151</v>
      </c>
      <c r="E1734" s="5" t="s">
        <v>76</v>
      </c>
      <c r="F1734" s="5" t="s">
        <v>82</v>
      </c>
      <c r="G1734" s="5" t="s">
        <v>82</v>
      </c>
      <c r="H1734" t="s">
        <v>25</v>
      </c>
      <c r="I1734" s="4">
        <v>300</v>
      </c>
      <c r="J1734" s="5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13</v>
      </c>
      <c r="C1735" s="1" t="s">
        <v>20</v>
      </c>
      <c r="D1735" s="2">
        <v>45151</v>
      </c>
      <c r="E1735" s="5" t="s">
        <v>76</v>
      </c>
      <c r="F1735" s="5" t="s">
        <v>82</v>
      </c>
      <c r="G1735" s="5" t="s">
        <v>82</v>
      </c>
      <c r="H1735" t="s">
        <v>35</v>
      </c>
      <c r="I1735" s="4">
        <v>4500</v>
      </c>
      <c r="J1735" s="5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13</v>
      </c>
      <c r="C1736" s="1" t="s">
        <v>20</v>
      </c>
      <c r="D1736" s="2">
        <v>45151</v>
      </c>
      <c r="E1736" s="5" t="s">
        <v>76</v>
      </c>
      <c r="F1736" s="5" t="s">
        <v>82</v>
      </c>
      <c r="G1736" s="5" t="s">
        <v>82</v>
      </c>
      <c r="H1736" t="s">
        <v>19</v>
      </c>
      <c r="I1736" s="4">
        <v>500</v>
      </c>
      <c r="J1736" s="5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24</v>
      </c>
      <c r="C1737" s="1" t="s">
        <v>20</v>
      </c>
      <c r="D1737" s="2">
        <v>45151</v>
      </c>
      <c r="E1737" s="5" t="s">
        <v>76</v>
      </c>
      <c r="F1737" s="5" t="s">
        <v>82</v>
      </c>
      <c r="G1737" s="5" t="s">
        <v>82</v>
      </c>
      <c r="H1737" t="s">
        <v>23</v>
      </c>
      <c r="I1737" s="4">
        <v>5130</v>
      </c>
      <c r="J1737" s="5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13</v>
      </c>
      <c r="C1738" s="1" t="s">
        <v>20</v>
      </c>
      <c r="D1738" s="2">
        <v>45158</v>
      </c>
      <c r="E1738" s="5" t="s">
        <v>76</v>
      </c>
      <c r="F1738" s="5" t="s">
        <v>82</v>
      </c>
      <c r="G1738" s="5" t="s">
        <v>82</v>
      </c>
      <c r="H1738" t="s">
        <v>19</v>
      </c>
      <c r="I1738" s="4">
        <v>500</v>
      </c>
      <c r="J1738" s="5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27</v>
      </c>
      <c r="C1739" s="1" t="s">
        <v>20</v>
      </c>
      <c r="D1739" s="2">
        <v>45158</v>
      </c>
      <c r="E1739" s="5" t="s">
        <v>76</v>
      </c>
      <c r="F1739" s="5" t="s">
        <v>82</v>
      </c>
      <c r="G1739" s="5" t="s">
        <v>82</v>
      </c>
      <c r="H1739" t="s">
        <v>31</v>
      </c>
      <c r="I1739" s="4">
        <v>5300</v>
      </c>
      <c r="J1739" s="5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13</v>
      </c>
      <c r="C1740" s="1" t="s">
        <v>14</v>
      </c>
      <c r="D1740" s="2">
        <v>45158</v>
      </c>
      <c r="E1740" s="5" t="s">
        <v>76</v>
      </c>
      <c r="F1740" s="5" t="s">
        <v>82</v>
      </c>
      <c r="G1740" s="5" t="s">
        <v>82</v>
      </c>
      <c r="H1740" t="s">
        <v>32</v>
      </c>
      <c r="I1740" s="4">
        <v>3200</v>
      </c>
      <c r="J1740" s="5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24</v>
      </c>
      <c r="C1741" s="1" t="s">
        <v>14</v>
      </c>
      <c r="D1741" s="2">
        <v>45158</v>
      </c>
      <c r="E1741" s="5" t="s">
        <v>76</v>
      </c>
      <c r="F1741" s="5" t="s">
        <v>82</v>
      </c>
      <c r="G1741" s="5" t="s">
        <v>82</v>
      </c>
      <c r="H1741" t="s">
        <v>23</v>
      </c>
      <c r="I1741" s="4">
        <v>5130</v>
      </c>
      <c r="J1741" s="5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13</v>
      </c>
      <c r="C1742" s="1" t="s">
        <v>20</v>
      </c>
      <c r="D1742" s="2">
        <v>45165</v>
      </c>
      <c r="E1742" s="5" t="s">
        <v>76</v>
      </c>
      <c r="F1742" s="5" t="s">
        <v>82</v>
      </c>
      <c r="G1742" s="5" t="s">
        <v>82</v>
      </c>
      <c r="H1742" t="s">
        <v>26</v>
      </c>
      <c r="I1742" s="4">
        <v>1700</v>
      </c>
      <c r="J1742" s="5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24</v>
      </c>
      <c r="C1743" s="1" t="s">
        <v>20</v>
      </c>
      <c r="D1743" s="2">
        <v>45165</v>
      </c>
      <c r="E1743" s="5" t="s">
        <v>76</v>
      </c>
      <c r="F1743" s="5" t="s">
        <v>82</v>
      </c>
      <c r="G1743" s="5" t="s">
        <v>82</v>
      </c>
      <c r="H1743" t="s">
        <v>31</v>
      </c>
      <c r="I1743" s="4">
        <v>5300</v>
      </c>
      <c r="J1743" s="5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13</v>
      </c>
      <c r="C1744" s="1" t="s">
        <v>20</v>
      </c>
      <c r="D1744" s="2">
        <v>45165</v>
      </c>
      <c r="E1744" s="5" t="s">
        <v>76</v>
      </c>
      <c r="F1744" s="5" t="s">
        <v>82</v>
      </c>
      <c r="G1744" s="5" t="s">
        <v>82</v>
      </c>
      <c r="H1744" t="s">
        <v>31</v>
      </c>
      <c r="I1744" s="4">
        <v>5300</v>
      </c>
      <c r="J1744" s="5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13</v>
      </c>
      <c r="C1745" s="1" t="s">
        <v>20</v>
      </c>
      <c r="D1745" s="2">
        <v>45165</v>
      </c>
      <c r="E1745" s="5" t="s">
        <v>76</v>
      </c>
      <c r="F1745" s="5" t="s">
        <v>82</v>
      </c>
      <c r="G1745" s="5" t="s">
        <v>82</v>
      </c>
      <c r="H1745" t="s">
        <v>29</v>
      </c>
      <c r="I1745" s="4">
        <v>5340</v>
      </c>
      <c r="J1745" s="5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22</v>
      </c>
      <c r="C1746" s="1" t="s">
        <v>14</v>
      </c>
      <c r="D1746" s="2">
        <v>44562</v>
      </c>
      <c r="E1746" s="5" t="s">
        <v>76</v>
      </c>
      <c r="F1746" s="5" t="s">
        <v>79</v>
      </c>
      <c r="G1746" s="5" t="s">
        <v>80</v>
      </c>
      <c r="H1746" t="s">
        <v>25</v>
      </c>
      <c r="I1746" s="4">
        <v>300</v>
      </c>
      <c r="J1746" s="5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22</v>
      </c>
      <c r="C1747" s="1" t="s">
        <v>14</v>
      </c>
      <c r="D1747" s="2">
        <v>44577</v>
      </c>
      <c r="E1747" s="5" t="s">
        <v>76</v>
      </c>
      <c r="F1747" s="5" t="s">
        <v>79</v>
      </c>
      <c r="G1747" s="5" t="s">
        <v>80</v>
      </c>
      <c r="H1747" t="s">
        <v>28</v>
      </c>
      <c r="I1747" s="4">
        <v>1500</v>
      </c>
      <c r="J1747" s="5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34</v>
      </c>
      <c r="C1748" s="1" t="s">
        <v>14</v>
      </c>
      <c r="D1748" s="2">
        <v>44584</v>
      </c>
      <c r="E1748" s="5" t="s">
        <v>76</v>
      </c>
      <c r="F1748" s="5" t="s">
        <v>79</v>
      </c>
      <c r="G1748" s="5" t="s">
        <v>80</v>
      </c>
      <c r="H1748" t="s">
        <v>25</v>
      </c>
      <c r="I1748" s="4">
        <v>300</v>
      </c>
      <c r="J1748" s="5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13</v>
      </c>
      <c r="C1749" s="1" t="s">
        <v>20</v>
      </c>
      <c r="D1749" s="2">
        <v>44591</v>
      </c>
      <c r="E1749" s="5" t="s">
        <v>76</v>
      </c>
      <c r="F1749" s="5" t="s">
        <v>79</v>
      </c>
      <c r="G1749" s="5" t="s">
        <v>80</v>
      </c>
      <c r="H1749" t="s">
        <v>23</v>
      </c>
      <c r="I1749" s="4">
        <v>5130</v>
      </c>
      <c r="J1749" s="5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27</v>
      </c>
      <c r="C1750" s="1" t="s">
        <v>20</v>
      </c>
      <c r="D1750" s="2">
        <v>44598</v>
      </c>
      <c r="E1750" s="5" t="s">
        <v>76</v>
      </c>
      <c r="F1750" s="5" t="s">
        <v>79</v>
      </c>
      <c r="G1750" s="5" t="s">
        <v>80</v>
      </c>
      <c r="H1750" t="s">
        <v>23</v>
      </c>
      <c r="I1750" s="4">
        <v>5130</v>
      </c>
      <c r="J1750" s="5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27</v>
      </c>
      <c r="C1751" s="1" t="s">
        <v>14</v>
      </c>
      <c r="D1751" s="2">
        <v>44605</v>
      </c>
      <c r="E1751" s="5" t="s">
        <v>76</v>
      </c>
      <c r="F1751" s="5" t="s">
        <v>79</v>
      </c>
      <c r="G1751" s="5" t="s">
        <v>80</v>
      </c>
      <c r="H1751" t="s">
        <v>26</v>
      </c>
      <c r="I1751" s="4">
        <v>1700</v>
      </c>
      <c r="J1751" s="5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27</v>
      </c>
      <c r="C1752" s="1" t="s">
        <v>20</v>
      </c>
      <c r="D1752" s="2">
        <v>44612</v>
      </c>
      <c r="E1752" s="5" t="s">
        <v>76</v>
      </c>
      <c r="F1752" s="5" t="s">
        <v>79</v>
      </c>
      <c r="G1752" s="5" t="s">
        <v>80</v>
      </c>
      <c r="H1752" t="s">
        <v>35</v>
      </c>
      <c r="I1752" s="4">
        <v>4500</v>
      </c>
      <c r="J1752" s="5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13</v>
      </c>
      <c r="C1753" s="1" t="s">
        <v>14</v>
      </c>
      <c r="D1753" s="2">
        <v>44619</v>
      </c>
      <c r="E1753" s="5" t="s">
        <v>76</v>
      </c>
      <c r="F1753" s="5" t="s">
        <v>79</v>
      </c>
      <c r="G1753" s="5" t="s">
        <v>80</v>
      </c>
      <c r="H1753" t="s">
        <v>32</v>
      </c>
      <c r="I1753" s="4">
        <v>3200</v>
      </c>
      <c r="J1753" s="5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13</v>
      </c>
      <c r="C1754" s="1" t="s">
        <v>14</v>
      </c>
      <c r="D1754" s="2">
        <v>44626</v>
      </c>
      <c r="E1754" s="5" t="s">
        <v>76</v>
      </c>
      <c r="F1754" s="5" t="s">
        <v>79</v>
      </c>
      <c r="G1754" s="5" t="s">
        <v>80</v>
      </c>
      <c r="H1754" t="s">
        <v>32</v>
      </c>
      <c r="I1754" s="4">
        <v>3200</v>
      </c>
      <c r="J1754" s="5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13</v>
      </c>
      <c r="C1755" s="1" t="s">
        <v>14</v>
      </c>
      <c r="D1755" s="2">
        <v>44633</v>
      </c>
      <c r="E1755" s="5" t="s">
        <v>76</v>
      </c>
      <c r="F1755" s="5" t="s">
        <v>79</v>
      </c>
      <c r="G1755" s="5" t="s">
        <v>80</v>
      </c>
      <c r="H1755" t="s">
        <v>18</v>
      </c>
      <c r="I1755" s="4">
        <v>8902</v>
      </c>
      <c r="J1755" s="5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13</v>
      </c>
      <c r="C1756" s="1" t="s">
        <v>20</v>
      </c>
      <c r="D1756" s="2">
        <v>44640</v>
      </c>
      <c r="E1756" s="5" t="s">
        <v>76</v>
      </c>
      <c r="F1756" s="5" t="s">
        <v>79</v>
      </c>
      <c r="G1756" s="5" t="s">
        <v>80</v>
      </c>
      <c r="H1756" t="s">
        <v>30</v>
      </c>
      <c r="I1756" s="4">
        <v>3400</v>
      </c>
      <c r="J1756" s="5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13</v>
      </c>
      <c r="C1757" s="1" t="s">
        <v>20</v>
      </c>
      <c r="D1757" s="2">
        <v>44647</v>
      </c>
      <c r="E1757" s="5" t="s">
        <v>76</v>
      </c>
      <c r="F1757" s="5" t="s">
        <v>79</v>
      </c>
      <c r="G1757" s="5" t="s">
        <v>80</v>
      </c>
      <c r="H1757" t="s">
        <v>18</v>
      </c>
      <c r="I1757" s="4">
        <v>8902</v>
      </c>
      <c r="J1757" s="5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13</v>
      </c>
      <c r="C1758" s="1" t="s">
        <v>14</v>
      </c>
      <c r="D1758" s="2">
        <v>44654</v>
      </c>
      <c r="E1758" s="5" t="s">
        <v>76</v>
      </c>
      <c r="F1758" s="5" t="s">
        <v>79</v>
      </c>
      <c r="G1758" s="5" t="s">
        <v>80</v>
      </c>
      <c r="H1758" t="s">
        <v>32</v>
      </c>
      <c r="I1758" s="4">
        <v>3200</v>
      </c>
      <c r="J1758" s="5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24</v>
      </c>
      <c r="C1759" s="1" t="s">
        <v>20</v>
      </c>
      <c r="D1759" s="2">
        <v>44661</v>
      </c>
      <c r="E1759" s="5" t="s">
        <v>76</v>
      </c>
      <c r="F1759" s="5" t="s">
        <v>79</v>
      </c>
      <c r="G1759" s="5" t="s">
        <v>80</v>
      </c>
      <c r="H1759" t="s">
        <v>32</v>
      </c>
      <c r="I1759" s="4">
        <v>3200</v>
      </c>
      <c r="J1759" s="5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27</v>
      </c>
      <c r="C1760" s="1" t="s">
        <v>14</v>
      </c>
      <c r="D1760" s="2">
        <v>44668</v>
      </c>
      <c r="E1760" s="5" t="s">
        <v>76</v>
      </c>
      <c r="F1760" s="5" t="s">
        <v>79</v>
      </c>
      <c r="G1760" s="5" t="s">
        <v>80</v>
      </c>
      <c r="H1760" t="s">
        <v>35</v>
      </c>
      <c r="I1760" s="4">
        <v>4500</v>
      </c>
      <c r="J1760" s="5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13</v>
      </c>
      <c r="C1761" s="1" t="s">
        <v>20</v>
      </c>
      <c r="D1761" s="2">
        <v>44675</v>
      </c>
      <c r="E1761" s="5" t="s">
        <v>76</v>
      </c>
      <c r="F1761" s="5" t="s">
        <v>79</v>
      </c>
      <c r="G1761" s="5" t="s">
        <v>80</v>
      </c>
      <c r="H1761" t="s">
        <v>21</v>
      </c>
      <c r="I1761" s="4">
        <v>1200</v>
      </c>
      <c r="J1761" s="5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27</v>
      </c>
      <c r="C1762" s="1" t="s">
        <v>14</v>
      </c>
      <c r="D1762" s="2">
        <v>44682</v>
      </c>
      <c r="E1762" s="5" t="s">
        <v>76</v>
      </c>
      <c r="F1762" s="5" t="s">
        <v>79</v>
      </c>
      <c r="G1762" s="5" t="s">
        <v>80</v>
      </c>
      <c r="H1762" t="s">
        <v>23</v>
      </c>
      <c r="I1762" s="4">
        <v>5130</v>
      </c>
      <c r="J1762" s="5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13</v>
      </c>
      <c r="C1763" s="1" t="s">
        <v>20</v>
      </c>
      <c r="D1763" s="2">
        <v>44689</v>
      </c>
      <c r="E1763" s="5" t="s">
        <v>76</v>
      </c>
      <c r="F1763" s="5" t="s">
        <v>79</v>
      </c>
      <c r="G1763" s="5" t="s">
        <v>80</v>
      </c>
      <c r="H1763" t="s">
        <v>25</v>
      </c>
      <c r="I1763" s="4">
        <v>300</v>
      </c>
      <c r="J1763" s="5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34</v>
      </c>
      <c r="C1764" s="1" t="s">
        <v>14</v>
      </c>
      <c r="D1764" s="2">
        <v>44562</v>
      </c>
      <c r="E1764" s="5" t="s">
        <v>83</v>
      </c>
      <c r="F1764" s="5" t="s">
        <v>84</v>
      </c>
      <c r="G1764" s="5" t="s">
        <v>85</v>
      </c>
      <c r="H1764" t="s">
        <v>23</v>
      </c>
      <c r="I1764" s="4">
        <v>5130</v>
      </c>
      <c r="J1764" s="5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13</v>
      </c>
      <c r="C1765" s="1" t="s">
        <v>14</v>
      </c>
      <c r="D1765" s="2">
        <v>44577</v>
      </c>
      <c r="E1765" s="5" t="s">
        <v>83</v>
      </c>
      <c r="F1765" s="5" t="s">
        <v>84</v>
      </c>
      <c r="G1765" s="5" t="s">
        <v>85</v>
      </c>
      <c r="H1765" t="s">
        <v>33</v>
      </c>
      <c r="I1765" s="4">
        <v>4600</v>
      </c>
      <c r="J1765" s="5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27</v>
      </c>
      <c r="C1766" s="1" t="s">
        <v>20</v>
      </c>
      <c r="D1766" s="2">
        <v>44584</v>
      </c>
      <c r="E1766" s="5" t="s">
        <v>83</v>
      </c>
      <c r="F1766" s="5" t="s">
        <v>84</v>
      </c>
      <c r="G1766" s="5" t="s">
        <v>85</v>
      </c>
      <c r="H1766" t="s">
        <v>19</v>
      </c>
      <c r="I1766" s="4">
        <v>500</v>
      </c>
      <c r="J1766" s="5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13</v>
      </c>
      <c r="C1767" s="1" t="s">
        <v>20</v>
      </c>
      <c r="D1767" s="2">
        <v>44591</v>
      </c>
      <c r="E1767" s="5" t="s">
        <v>83</v>
      </c>
      <c r="F1767" s="5" t="s">
        <v>84</v>
      </c>
      <c r="G1767" s="5" t="s">
        <v>85</v>
      </c>
      <c r="H1767" t="s">
        <v>23</v>
      </c>
      <c r="I1767" s="4">
        <v>5130</v>
      </c>
      <c r="J1767" s="5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27</v>
      </c>
      <c r="C1768" s="1" t="s">
        <v>20</v>
      </c>
      <c r="D1768" s="2">
        <v>44598</v>
      </c>
      <c r="E1768" s="5" t="s">
        <v>83</v>
      </c>
      <c r="F1768" s="5" t="s">
        <v>84</v>
      </c>
      <c r="G1768" s="5" t="s">
        <v>85</v>
      </c>
      <c r="H1768" t="s">
        <v>21</v>
      </c>
      <c r="I1768" s="4">
        <v>1200</v>
      </c>
      <c r="J1768" s="5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27</v>
      </c>
      <c r="C1769" s="1" t="s">
        <v>20</v>
      </c>
      <c r="D1769" s="2">
        <v>44605</v>
      </c>
      <c r="E1769" s="5" t="s">
        <v>83</v>
      </c>
      <c r="F1769" s="5" t="s">
        <v>84</v>
      </c>
      <c r="G1769" s="5" t="s">
        <v>85</v>
      </c>
      <c r="H1769" t="s">
        <v>29</v>
      </c>
      <c r="I1769" s="4">
        <v>5340</v>
      </c>
      <c r="J1769" s="5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22</v>
      </c>
      <c r="C1770" s="1" t="s">
        <v>20</v>
      </c>
      <c r="D1770" s="2">
        <v>44612</v>
      </c>
      <c r="E1770" s="5" t="s">
        <v>83</v>
      </c>
      <c r="F1770" s="5" t="s">
        <v>84</v>
      </c>
      <c r="G1770" s="5" t="s">
        <v>85</v>
      </c>
      <c r="H1770" t="s">
        <v>35</v>
      </c>
      <c r="I1770" s="4">
        <v>4500</v>
      </c>
      <c r="J1770" s="5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34</v>
      </c>
      <c r="C1771" s="1" t="s">
        <v>20</v>
      </c>
      <c r="D1771" s="2">
        <v>44619</v>
      </c>
      <c r="E1771" s="5" t="s">
        <v>83</v>
      </c>
      <c r="F1771" s="5" t="s">
        <v>84</v>
      </c>
      <c r="G1771" s="5" t="s">
        <v>85</v>
      </c>
      <c r="H1771" t="s">
        <v>18</v>
      </c>
      <c r="I1771" s="4">
        <v>8902</v>
      </c>
      <c r="J1771" s="5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13</v>
      </c>
      <c r="C1772" s="1" t="s">
        <v>14</v>
      </c>
      <c r="D1772" s="2">
        <v>44626</v>
      </c>
      <c r="E1772" s="5" t="s">
        <v>83</v>
      </c>
      <c r="F1772" s="5" t="s">
        <v>84</v>
      </c>
      <c r="G1772" s="5" t="s">
        <v>85</v>
      </c>
      <c r="H1772" t="s">
        <v>33</v>
      </c>
      <c r="I1772" s="4">
        <v>4600</v>
      </c>
      <c r="J1772" s="5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13</v>
      </c>
      <c r="C1773" s="1" t="s">
        <v>14</v>
      </c>
      <c r="D1773" s="2">
        <v>44633</v>
      </c>
      <c r="E1773" s="5" t="s">
        <v>83</v>
      </c>
      <c r="F1773" s="5" t="s">
        <v>84</v>
      </c>
      <c r="G1773" s="5" t="s">
        <v>85</v>
      </c>
      <c r="H1773" t="s">
        <v>29</v>
      </c>
      <c r="I1773" s="4">
        <v>5340</v>
      </c>
      <c r="J1773" s="5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24</v>
      </c>
      <c r="C1774" s="1" t="s">
        <v>14</v>
      </c>
      <c r="D1774" s="2">
        <v>44640</v>
      </c>
      <c r="E1774" s="5" t="s">
        <v>83</v>
      </c>
      <c r="F1774" s="5" t="s">
        <v>84</v>
      </c>
      <c r="G1774" s="5" t="s">
        <v>85</v>
      </c>
      <c r="H1774" t="s">
        <v>31</v>
      </c>
      <c r="I1774" s="4">
        <v>5300</v>
      </c>
      <c r="J1774" s="5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34</v>
      </c>
      <c r="C1775" s="1" t="s">
        <v>20</v>
      </c>
      <c r="D1775" s="2">
        <v>44647</v>
      </c>
      <c r="E1775" s="5" t="s">
        <v>83</v>
      </c>
      <c r="F1775" s="5" t="s">
        <v>84</v>
      </c>
      <c r="G1775" s="5" t="s">
        <v>85</v>
      </c>
      <c r="H1775" t="s">
        <v>23</v>
      </c>
      <c r="I1775" s="4">
        <v>5130</v>
      </c>
      <c r="J1775" s="5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22</v>
      </c>
      <c r="C1776" s="1" t="s">
        <v>20</v>
      </c>
      <c r="D1776" s="2">
        <v>44654</v>
      </c>
      <c r="E1776" s="5" t="s">
        <v>83</v>
      </c>
      <c r="F1776" s="5" t="s">
        <v>84</v>
      </c>
      <c r="G1776" s="5" t="s">
        <v>85</v>
      </c>
      <c r="H1776" t="s">
        <v>19</v>
      </c>
      <c r="I1776" s="4">
        <v>500</v>
      </c>
      <c r="J1776" s="5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22</v>
      </c>
      <c r="C1777" s="1" t="s">
        <v>14</v>
      </c>
      <c r="D1777" s="2">
        <v>44661</v>
      </c>
      <c r="E1777" s="5" t="s">
        <v>83</v>
      </c>
      <c r="F1777" s="5" t="s">
        <v>84</v>
      </c>
      <c r="G1777" s="5" t="s">
        <v>85</v>
      </c>
      <c r="H1777" t="s">
        <v>18</v>
      </c>
      <c r="I1777" s="4">
        <v>8902</v>
      </c>
      <c r="J1777" s="5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34</v>
      </c>
      <c r="C1778" s="1" t="s">
        <v>14</v>
      </c>
      <c r="D1778" s="2">
        <v>44668</v>
      </c>
      <c r="E1778" s="5" t="s">
        <v>83</v>
      </c>
      <c r="F1778" s="5" t="s">
        <v>84</v>
      </c>
      <c r="G1778" s="5" t="s">
        <v>85</v>
      </c>
      <c r="H1778" t="s">
        <v>25</v>
      </c>
      <c r="I1778" s="4">
        <v>300</v>
      </c>
      <c r="J1778" s="5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13</v>
      </c>
      <c r="C1779" s="1" t="s">
        <v>20</v>
      </c>
      <c r="D1779" s="2">
        <v>44675</v>
      </c>
      <c r="E1779" s="5" t="s">
        <v>83</v>
      </c>
      <c r="F1779" s="5" t="s">
        <v>84</v>
      </c>
      <c r="G1779" s="5" t="s">
        <v>85</v>
      </c>
      <c r="H1779" t="s">
        <v>23</v>
      </c>
      <c r="I1779" s="4">
        <v>5130</v>
      </c>
      <c r="J1779" s="5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27</v>
      </c>
      <c r="C1780" s="1" t="s">
        <v>20</v>
      </c>
      <c r="D1780" s="2">
        <v>44682</v>
      </c>
      <c r="E1780" s="5" t="s">
        <v>83</v>
      </c>
      <c r="F1780" s="5" t="s">
        <v>84</v>
      </c>
      <c r="G1780" s="5" t="s">
        <v>85</v>
      </c>
      <c r="H1780" t="s">
        <v>23</v>
      </c>
      <c r="I1780" s="4">
        <v>5130</v>
      </c>
      <c r="J1780" s="5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24</v>
      </c>
      <c r="C1781" s="1" t="s">
        <v>20</v>
      </c>
      <c r="D1781" s="2">
        <v>44689</v>
      </c>
      <c r="E1781" s="5" t="s">
        <v>83</v>
      </c>
      <c r="F1781" s="5" t="s">
        <v>84</v>
      </c>
      <c r="G1781" s="5" t="s">
        <v>85</v>
      </c>
      <c r="H1781" t="s">
        <v>21</v>
      </c>
      <c r="I1781" s="4">
        <v>1200</v>
      </c>
      <c r="J1781" s="5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22</v>
      </c>
      <c r="C1782" s="1" t="s">
        <v>14</v>
      </c>
      <c r="D1782" s="2">
        <v>44696</v>
      </c>
      <c r="E1782" s="5" t="s">
        <v>83</v>
      </c>
      <c r="F1782" s="5" t="s">
        <v>84</v>
      </c>
      <c r="G1782" s="5" t="s">
        <v>85</v>
      </c>
      <c r="H1782" t="s">
        <v>35</v>
      </c>
      <c r="I1782" s="4">
        <v>4500</v>
      </c>
      <c r="J1782" s="5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13</v>
      </c>
      <c r="C1783" s="1" t="s">
        <v>20</v>
      </c>
      <c r="D1783" s="2">
        <v>44703</v>
      </c>
      <c r="E1783" s="5" t="s">
        <v>83</v>
      </c>
      <c r="F1783" s="5" t="s">
        <v>84</v>
      </c>
      <c r="G1783" s="5" t="s">
        <v>85</v>
      </c>
      <c r="H1783" t="s">
        <v>28</v>
      </c>
      <c r="I1783" s="4">
        <v>1500</v>
      </c>
      <c r="J1783" s="5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27</v>
      </c>
      <c r="C1784" s="1" t="s">
        <v>14</v>
      </c>
      <c r="D1784" s="2">
        <v>44710</v>
      </c>
      <c r="E1784" s="5" t="s">
        <v>83</v>
      </c>
      <c r="F1784" s="5" t="s">
        <v>84</v>
      </c>
      <c r="G1784" s="5" t="s">
        <v>85</v>
      </c>
      <c r="H1784" t="s">
        <v>21</v>
      </c>
      <c r="I1784" s="4">
        <v>1200</v>
      </c>
      <c r="J1784" s="5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27</v>
      </c>
      <c r="C1785" s="1" t="s">
        <v>20</v>
      </c>
      <c r="D1785" s="2">
        <v>44717</v>
      </c>
      <c r="E1785" s="5" t="s">
        <v>83</v>
      </c>
      <c r="F1785" s="5" t="s">
        <v>84</v>
      </c>
      <c r="G1785" s="5" t="s">
        <v>85</v>
      </c>
      <c r="H1785" t="s">
        <v>31</v>
      </c>
      <c r="I1785" s="4">
        <v>5300</v>
      </c>
      <c r="J1785" s="5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24</v>
      </c>
      <c r="C1786" s="1" t="s">
        <v>14</v>
      </c>
      <c r="D1786" s="2">
        <v>44724</v>
      </c>
      <c r="E1786" s="5" t="s">
        <v>83</v>
      </c>
      <c r="F1786" s="5" t="s">
        <v>84</v>
      </c>
      <c r="G1786" s="5" t="s">
        <v>85</v>
      </c>
      <c r="H1786" t="s">
        <v>23</v>
      </c>
      <c r="I1786" s="4">
        <v>5130</v>
      </c>
      <c r="J1786" s="5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24</v>
      </c>
      <c r="C1787" s="1" t="s">
        <v>20</v>
      </c>
      <c r="D1787" s="2">
        <v>44731</v>
      </c>
      <c r="E1787" s="5" t="s">
        <v>83</v>
      </c>
      <c r="F1787" s="5" t="s">
        <v>84</v>
      </c>
      <c r="G1787" s="5" t="s">
        <v>85</v>
      </c>
      <c r="H1787" t="s">
        <v>28</v>
      </c>
      <c r="I1787" s="4">
        <v>1500</v>
      </c>
      <c r="J1787" s="5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24</v>
      </c>
      <c r="C1788" s="1" t="s">
        <v>20</v>
      </c>
      <c r="D1788" s="2">
        <v>44738</v>
      </c>
      <c r="E1788" s="5" t="s">
        <v>83</v>
      </c>
      <c r="F1788" s="5" t="s">
        <v>84</v>
      </c>
      <c r="G1788" s="5" t="s">
        <v>85</v>
      </c>
      <c r="H1788" t="s">
        <v>18</v>
      </c>
      <c r="I1788" s="4">
        <v>8902</v>
      </c>
      <c r="J1788" s="5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24</v>
      </c>
      <c r="C1789" s="1" t="s">
        <v>20</v>
      </c>
      <c r="D1789" s="2">
        <v>44745</v>
      </c>
      <c r="E1789" s="5" t="s">
        <v>83</v>
      </c>
      <c r="F1789" s="5" t="s">
        <v>84</v>
      </c>
      <c r="G1789" s="5" t="s">
        <v>85</v>
      </c>
      <c r="H1789" t="s">
        <v>21</v>
      </c>
      <c r="I1789" s="4">
        <v>1200</v>
      </c>
      <c r="J1789" s="5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27</v>
      </c>
      <c r="C1790" s="1" t="s">
        <v>20</v>
      </c>
      <c r="D1790" s="2">
        <v>44752</v>
      </c>
      <c r="E1790" s="5" t="s">
        <v>83</v>
      </c>
      <c r="F1790" s="5" t="s">
        <v>84</v>
      </c>
      <c r="G1790" s="5" t="s">
        <v>85</v>
      </c>
      <c r="H1790" t="s">
        <v>31</v>
      </c>
      <c r="I1790" s="4">
        <v>5300</v>
      </c>
      <c r="J1790" s="5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24</v>
      </c>
      <c r="C1791" s="1" t="s">
        <v>20</v>
      </c>
      <c r="D1791" s="2">
        <v>44759</v>
      </c>
      <c r="E1791" s="5" t="s">
        <v>83</v>
      </c>
      <c r="F1791" s="5" t="s">
        <v>84</v>
      </c>
      <c r="G1791" s="5" t="s">
        <v>85</v>
      </c>
      <c r="H1791" t="s">
        <v>21</v>
      </c>
      <c r="I1791" s="4">
        <v>1200</v>
      </c>
      <c r="J1791" s="5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27</v>
      </c>
      <c r="C1792" s="1" t="s">
        <v>14</v>
      </c>
      <c r="D1792" s="2">
        <v>44766</v>
      </c>
      <c r="E1792" s="5" t="s">
        <v>83</v>
      </c>
      <c r="F1792" s="5" t="s">
        <v>84</v>
      </c>
      <c r="G1792" s="5" t="s">
        <v>85</v>
      </c>
      <c r="H1792" t="s">
        <v>21</v>
      </c>
      <c r="I1792" s="4">
        <v>1200</v>
      </c>
      <c r="J1792" s="5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27</v>
      </c>
      <c r="C1793" s="1" t="s">
        <v>20</v>
      </c>
      <c r="D1793" s="2">
        <v>44766</v>
      </c>
      <c r="E1793" s="5" t="s">
        <v>83</v>
      </c>
      <c r="F1793" s="5" t="s">
        <v>84</v>
      </c>
      <c r="G1793" s="5" t="s">
        <v>85</v>
      </c>
      <c r="H1793" t="s">
        <v>30</v>
      </c>
      <c r="I1793" s="4">
        <v>3400</v>
      </c>
      <c r="J1793" s="5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27</v>
      </c>
      <c r="C1794" s="1" t="s">
        <v>20</v>
      </c>
      <c r="D1794" s="2">
        <v>44773</v>
      </c>
      <c r="E1794" s="5" t="s">
        <v>83</v>
      </c>
      <c r="F1794" s="5" t="s">
        <v>84</v>
      </c>
      <c r="G1794" s="5" t="s">
        <v>85</v>
      </c>
      <c r="H1794" t="s">
        <v>30</v>
      </c>
      <c r="I1794" s="4">
        <v>3400</v>
      </c>
      <c r="J1794" s="5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34</v>
      </c>
      <c r="C1795" s="1" t="s">
        <v>20</v>
      </c>
      <c r="D1795" s="2">
        <v>44780</v>
      </c>
      <c r="E1795" s="5" t="s">
        <v>83</v>
      </c>
      <c r="F1795" s="5" t="s">
        <v>84</v>
      </c>
      <c r="G1795" s="5" t="s">
        <v>85</v>
      </c>
      <c r="H1795" t="s">
        <v>25</v>
      </c>
      <c r="I1795" s="4">
        <v>300</v>
      </c>
      <c r="J1795" s="5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13</v>
      </c>
      <c r="C1796" s="1" t="s">
        <v>20</v>
      </c>
      <c r="D1796" s="2">
        <v>44787</v>
      </c>
      <c r="E1796" s="5" t="s">
        <v>83</v>
      </c>
      <c r="F1796" s="5" t="s">
        <v>84</v>
      </c>
      <c r="G1796" s="5" t="s">
        <v>85</v>
      </c>
      <c r="H1796" t="s">
        <v>21</v>
      </c>
      <c r="I1796" s="4">
        <v>1200</v>
      </c>
      <c r="J1796" s="5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13</v>
      </c>
      <c r="C1797" s="1" t="s">
        <v>14</v>
      </c>
      <c r="D1797" s="2">
        <v>44794</v>
      </c>
      <c r="E1797" s="5" t="s">
        <v>83</v>
      </c>
      <c r="F1797" s="5" t="s">
        <v>84</v>
      </c>
      <c r="G1797" s="5" t="s">
        <v>85</v>
      </c>
      <c r="H1797" t="s">
        <v>35</v>
      </c>
      <c r="I1797" s="4">
        <v>4500</v>
      </c>
      <c r="J1797" s="5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27</v>
      </c>
      <c r="C1798" s="1" t="s">
        <v>14</v>
      </c>
      <c r="D1798" s="2">
        <v>44801</v>
      </c>
      <c r="E1798" s="5" t="s">
        <v>83</v>
      </c>
      <c r="F1798" s="5" t="s">
        <v>84</v>
      </c>
      <c r="G1798" s="5" t="s">
        <v>85</v>
      </c>
      <c r="H1798" t="s">
        <v>19</v>
      </c>
      <c r="I1798" s="4">
        <v>500</v>
      </c>
      <c r="J1798" s="5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27</v>
      </c>
      <c r="C1799" s="1" t="s">
        <v>20</v>
      </c>
      <c r="D1799" s="2">
        <v>44808</v>
      </c>
      <c r="E1799" s="5" t="s">
        <v>83</v>
      </c>
      <c r="F1799" s="5" t="s">
        <v>84</v>
      </c>
      <c r="G1799" s="5" t="s">
        <v>85</v>
      </c>
      <c r="H1799" t="s">
        <v>18</v>
      </c>
      <c r="I1799" s="4">
        <v>8902</v>
      </c>
      <c r="J1799" s="5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22</v>
      </c>
      <c r="C1800" s="1" t="s">
        <v>20</v>
      </c>
      <c r="D1800" s="2">
        <v>44815</v>
      </c>
      <c r="E1800" s="5" t="s">
        <v>83</v>
      </c>
      <c r="F1800" s="5" t="s">
        <v>84</v>
      </c>
      <c r="G1800" s="5" t="s">
        <v>85</v>
      </c>
      <c r="H1800" t="s">
        <v>26</v>
      </c>
      <c r="I1800" s="4">
        <v>1700</v>
      </c>
      <c r="J1800" s="5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22</v>
      </c>
      <c r="C1801" s="1" t="s">
        <v>14</v>
      </c>
      <c r="D1801" s="2">
        <v>44822</v>
      </c>
      <c r="E1801" s="5" t="s">
        <v>83</v>
      </c>
      <c r="F1801" s="5" t="s">
        <v>84</v>
      </c>
      <c r="G1801" s="5" t="s">
        <v>85</v>
      </c>
      <c r="H1801" t="s">
        <v>18</v>
      </c>
      <c r="I1801" s="4">
        <v>8902</v>
      </c>
      <c r="J1801" s="5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34</v>
      </c>
      <c r="C1802" s="1" t="s">
        <v>20</v>
      </c>
      <c r="D1802" s="2">
        <v>44829</v>
      </c>
      <c r="E1802" s="5" t="s">
        <v>83</v>
      </c>
      <c r="F1802" s="5" t="s">
        <v>84</v>
      </c>
      <c r="G1802" s="5" t="s">
        <v>85</v>
      </c>
      <c r="H1802" t="s">
        <v>32</v>
      </c>
      <c r="I1802" s="4">
        <v>3200</v>
      </c>
      <c r="J1802" s="5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22</v>
      </c>
      <c r="C1803" s="1" t="s">
        <v>20</v>
      </c>
      <c r="D1803" s="2">
        <v>44836</v>
      </c>
      <c r="E1803" s="5" t="s">
        <v>83</v>
      </c>
      <c r="F1803" s="5" t="s">
        <v>84</v>
      </c>
      <c r="G1803" s="5" t="s">
        <v>85</v>
      </c>
      <c r="H1803" t="s">
        <v>21</v>
      </c>
      <c r="I1803" s="4">
        <v>1200</v>
      </c>
      <c r="J1803" s="5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22</v>
      </c>
      <c r="C1804" s="1" t="s">
        <v>20</v>
      </c>
      <c r="D1804" s="2">
        <v>44843</v>
      </c>
      <c r="E1804" s="5" t="s">
        <v>83</v>
      </c>
      <c r="F1804" s="5" t="s">
        <v>84</v>
      </c>
      <c r="G1804" s="5" t="s">
        <v>85</v>
      </c>
      <c r="H1804" t="s">
        <v>30</v>
      </c>
      <c r="I1804" s="4">
        <v>3400</v>
      </c>
      <c r="J1804" s="5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13</v>
      </c>
      <c r="C1805" s="1" t="s">
        <v>20</v>
      </c>
      <c r="D1805" s="2">
        <v>44850</v>
      </c>
      <c r="E1805" s="5" t="s">
        <v>83</v>
      </c>
      <c r="F1805" s="5" t="s">
        <v>84</v>
      </c>
      <c r="G1805" s="5" t="s">
        <v>85</v>
      </c>
      <c r="H1805" t="s">
        <v>30</v>
      </c>
      <c r="I1805" s="4">
        <v>3400</v>
      </c>
      <c r="J1805" s="5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13</v>
      </c>
      <c r="C1806" s="1" t="s">
        <v>20</v>
      </c>
      <c r="D1806" s="2">
        <v>44857</v>
      </c>
      <c r="E1806" s="5" t="s">
        <v>83</v>
      </c>
      <c r="F1806" s="5" t="s">
        <v>84</v>
      </c>
      <c r="G1806" s="5" t="s">
        <v>85</v>
      </c>
      <c r="H1806" t="s">
        <v>33</v>
      </c>
      <c r="I1806" s="4">
        <v>4600</v>
      </c>
      <c r="J1806" s="5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27</v>
      </c>
      <c r="C1807" s="1" t="s">
        <v>14</v>
      </c>
      <c r="D1807" s="2">
        <v>44864</v>
      </c>
      <c r="E1807" s="5" t="s">
        <v>83</v>
      </c>
      <c r="F1807" s="5" t="s">
        <v>84</v>
      </c>
      <c r="G1807" s="5" t="s">
        <v>85</v>
      </c>
      <c r="H1807" t="s">
        <v>35</v>
      </c>
      <c r="I1807" s="4">
        <v>4500</v>
      </c>
      <c r="J1807" s="5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27</v>
      </c>
      <c r="C1808" s="1" t="s">
        <v>20</v>
      </c>
      <c r="D1808" s="2">
        <v>44871</v>
      </c>
      <c r="E1808" s="5" t="s">
        <v>83</v>
      </c>
      <c r="F1808" s="5" t="s">
        <v>84</v>
      </c>
      <c r="G1808" s="5" t="s">
        <v>85</v>
      </c>
      <c r="H1808" t="s">
        <v>35</v>
      </c>
      <c r="I1808" s="4">
        <v>4500</v>
      </c>
      <c r="J1808" s="5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13</v>
      </c>
      <c r="C1809" s="1" t="s">
        <v>20</v>
      </c>
      <c r="D1809" s="2">
        <v>44878</v>
      </c>
      <c r="E1809" s="5" t="s">
        <v>83</v>
      </c>
      <c r="F1809" s="5" t="s">
        <v>84</v>
      </c>
      <c r="G1809" s="5" t="s">
        <v>85</v>
      </c>
      <c r="H1809" t="s">
        <v>32</v>
      </c>
      <c r="I1809" s="4">
        <v>3200</v>
      </c>
      <c r="J1809" s="5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13</v>
      </c>
      <c r="C1810" s="1" t="s">
        <v>14</v>
      </c>
      <c r="D1810" s="2">
        <v>44885</v>
      </c>
      <c r="E1810" s="5" t="s">
        <v>83</v>
      </c>
      <c r="F1810" s="5" t="s">
        <v>84</v>
      </c>
      <c r="G1810" s="5" t="s">
        <v>85</v>
      </c>
      <c r="H1810" t="s">
        <v>21</v>
      </c>
      <c r="I1810" s="4">
        <v>1200</v>
      </c>
      <c r="J1810" s="5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27</v>
      </c>
      <c r="C1811" s="1" t="s">
        <v>20</v>
      </c>
      <c r="D1811" s="2">
        <v>44892</v>
      </c>
      <c r="E1811" s="5" t="s">
        <v>83</v>
      </c>
      <c r="F1811" s="5" t="s">
        <v>84</v>
      </c>
      <c r="G1811" s="5" t="s">
        <v>85</v>
      </c>
      <c r="H1811" t="s">
        <v>26</v>
      </c>
      <c r="I1811" s="4">
        <v>1700</v>
      </c>
      <c r="J1811" s="5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24</v>
      </c>
      <c r="C1812" s="1" t="s">
        <v>20</v>
      </c>
      <c r="D1812" s="2">
        <v>44899</v>
      </c>
      <c r="E1812" s="5" t="s">
        <v>83</v>
      </c>
      <c r="F1812" s="5" t="s">
        <v>84</v>
      </c>
      <c r="G1812" s="5" t="s">
        <v>85</v>
      </c>
      <c r="H1812" t="s">
        <v>23</v>
      </c>
      <c r="I1812" s="4">
        <v>5130</v>
      </c>
      <c r="J1812" s="5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27</v>
      </c>
      <c r="C1813" s="1" t="s">
        <v>20</v>
      </c>
      <c r="D1813" s="2">
        <v>44906</v>
      </c>
      <c r="E1813" s="5" t="s">
        <v>83</v>
      </c>
      <c r="F1813" s="5" t="s">
        <v>84</v>
      </c>
      <c r="G1813" s="5" t="s">
        <v>85</v>
      </c>
      <c r="H1813" t="s">
        <v>32</v>
      </c>
      <c r="I1813" s="4">
        <v>3200</v>
      </c>
      <c r="J1813" s="5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13</v>
      </c>
      <c r="C1814" s="1" t="s">
        <v>20</v>
      </c>
      <c r="D1814" s="2">
        <v>44913</v>
      </c>
      <c r="E1814" s="5" t="s">
        <v>83</v>
      </c>
      <c r="F1814" s="5" t="s">
        <v>84</v>
      </c>
      <c r="G1814" s="5" t="s">
        <v>85</v>
      </c>
      <c r="H1814" t="s">
        <v>19</v>
      </c>
      <c r="I1814" s="4">
        <v>500</v>
      </c>
      <c r="J1814" s="5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24</v>
      </c>
      <c r="C1815" s="1" t="s">
        <v>14</v>
      </c>
      <c r="D1815" s="2">
        <v>44920</v>
      </c>
      <c r="E1815" s="5" t="s">
        <v>83</v>
      </c>
      <c r="F1815" s="5" t="s">
        <v>84</v>
      </c>
      <c r="G1815" s="5" t="s">
        <v>85</v>
      </c>
      <c r="H1815" t="s">
        <v>23</v>
      </c>
      <c r="I1815" s="4">
        <v>5130</v>
      </c>
      <c r="J1815" s="5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27</v>
      </c>
      <c r="C1816" s="1" t="s">
        <v>14</v>
      </c>
      <c r="D1816" s="2">
        <v>44927</v>
      </c>
      <c r="E1816" s="5" t="s">
        <v>83</v>
      </c>
      <c r="F1816" s="5" t="s">
        <v>84</v>
      </c>
      <c r="G1816" s="5" t="s">
        <v>85</v>
      </c>
      <c r="H1816" t="s">
        <v>19</v>
      </c>
      <c r="I1816" s="4">
        <v>500</v>
      </c>
      <c r="J1816" s="5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22</v>
      </c>
      <c r="C1817" s="1" t="s">
        <v>20</v>
      </c>
      <c r="D1817" s="2">
        <v>44934</v>
      </c>
      <c r="E1817" s="5" t="s">
        <v>83</v>
      </c>
      <c r="F1817" s="5" t="s">
        <v>84</v>
      </c>
      <c r="G1817" s="5" t="s">
        <v>85</v>
      </c>
      <c r="H1817" t="s">
        <v>25</v>
      </c>
      <c r="I1817" s="4">
        <v>300</v>
      </c>
      <c r="J1817" s="5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22</v>
      </c>
      <c r="C1818" s="1" t="s">
        <v>20</v>
      </c>
      <c r="D1818" s="2">
        <v>44941</v>
      </c>
      <c r="E1818" s="5" t="s">
        <v>83</v>
      </c>
      <c r="F1818" s="5" t="s">
        <v>84</v>
      </c>
      <c r="G1818" s="5" t="s">
        <v>85</v>
      </c>
      <c r="H1818" t="s">
        <v>21</v>
      </c>
      <c r="I1818" s="4">
        <v>1200</v>
      </c>
      <c r="J1818" s="5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27</v>
      </c>
      <c r="C1819" s="1" t="s">
        <v>20</v>
      </c>
      <c r="D1819" s="2">
        <v>44948</v>
      </c>
      <c r="E1819" s="5" t="s">
        <v>83</v>
      </c>
      <c r="F1819" s="5" t="s">
        <v>84</v>
      </c>
      <c r="G1819" s="5" t="s">
        <v>85</v>
      </c>
      <c r="H1819" t="s">
        <v>35</v>
      </c>
      <c r="I1819" s="4">
        <v>4500</v>
      </c>
      <c r="J1819" s="5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13</v>
      </c>
      <c r="C1820" s="1" t="s">
        <v>20</v>
      </c>
      <c r="D1820" s="2">
        <v>44955</v>
      </c>
      <c r="E1820" s="5" t="s">
        <v>83</v>
      </c>
      <c r="F1820" s="5" t="s">
        <v>84</v>
      </c>
      <c r="G1820" s="5" t="s">
        <v>85</v>
      </c>
      <c r="H1820" t="s">
        <v>33</v>
      </c>
      <c r="I1820" s="4">
        <v>4600</v>
      </c>
      <c r="J1820" s="5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13</v>
      </c>
      <c r="C1821" s="1" t="s">
        <v>20</v>
      </c>
      <c r="D1821" s="2">
        <v>44962</v>
      </c>
      <c r="E1821" s="5" t="s">
        <v>83</v>
      </c>
      <c r="F1821" s="5" t="s">
        <v>84</v>
      </c>
      <c r="G1821" s="5" t="s">
        <v>85</v>
      </c>
      <c r="H1821" t="s">
        <v>26</v>
      </c>
      <c r="I1821" s="4">
        <v>1700</v>
      </c>
      <c r="J1821" s="5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24</v>
      </c>
      <c r="C1822" s="1" t="s">
        <v>14</v>
      </c>
      <c r="D1822" s="2">
        <v>44969</v>
      </c>
      <c r="E1822" s="5" t="s">
        <v>83</v>
      </c>
      <c r="F1822" s="5" t="s">
        <v>84</v>
      </c>
      <c r="G1822" s="5" t="s">
        <v>85</v>
      </c>
      <c r="H1822" t="s">
        <v>32</v>
      </c>
      <c r="I1822" s="4">
        <v>3200</v>
      </c>
      <c r="J1822" s="5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13</v>
      </c>
      <c r="C1823" s="1" t="s">
        <v>20</v>
      </c>
      <c r="D1823" s="2">
        <v>44976</v>
      </c>
      <c r="E1823" s="5" t="s">
        <v>83</v>
      </c>
      <c r="F1823" s="5" t="s">
        <v>84</v>
      </c>
      <c r="G1823" s="5" t="s">
        <v>85</v>
      </c>
      <c r="H1823" t="s">
        <v>18</v>
      </c>
      <c r="I1823" s="4">
        <v>8902</v>
      </c>
      <c r="J1823" s="5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24</v>
      </c>
      <c r="C1824" s="1" t="s">
        <v>20</v>
      </c>
      <c r="D1824" s="2">
        <v>44983</v>
      </c>
      <c r="E1824" s="5" t="s">
        <v>83</v>
      </c>
      <c r="F1824" s="5" t="s">
        <v>84</v>
      </c>
      <c r="G1824" s="5" t="s">
        <v>85</v>
      </c>
      <c r="H1824" t="s">
        <v>35</v>
      </c>
      <c r="I1824" s="4">
        <v>4500</v>
      </c>
      <c r="J1824" s="5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27</v>
      </c>
      <c r="C1825" s="1" t="s">
        <v>14</v>
      </c>
      <c r="D1825" s="2">
        <v>44990</v>
      </c>
      <c r="E1825" s="5" t="s">
        <v>83</v>
      </c>
      <c r="F1825" s="5" t="s">
        <v>84</v>
      </c>
      <c r="G1825" s="5" t="s">
        <v>85</v>
      </c>
      <c r="H1825" t="s">
        <v>29</v>
      </c>
      <c r="I1825" s="4">
        <v>5340</v>
      </c>
      <c r="J1825" s="5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13</v>
      </c>
      <c r="C1826" s="1" t="s">
        <v>20</v>
      </c>
      <c r="D1826" s="2">
        <v>44997</v>
      </c>
      <c r="E1826" s="5" t="s">
        <v>83</v>
      </c>
      <c r="F1826" s="5" t="s">
        <v>84</v>
      </c>
      <c r="G1826" s="5" t="s">
        <v>85</v>
      </c>
      <c r="H1826" t="s">
        <v>35</v>
      </c>
      <c r="I1826" s="4">
        <v>4500</v>
      </c>
      <c r="J1826" s="5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13</v>
      </c>
      <c r="C1827" s="1" t="s">
        <v>20</v>
      </c>
      <c r="D1827" s="2">
        <v>45004</v>
      </c>
      <c r="E1827" s="5" t="s">
        <v>83</v>
      </c>
      <c r="F1827" s="5" t="s">
        <v>84</v>
      </c>
      <c r="G1827" s="5" t="s">
        <v>85</v>
      </c>
      <c r="H1827" t="s">
        <v>19</v>
      </c>
      <c r="I1827" s="4">
        <v>500</v>
      </c>
      <c r="J1827" s="5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13</v>
      </c>
      <c r="C1828" s="1" t="s">
        <v>20</v>
      </c>
      <c r="D1828" s="2">
        <v>45011</v>
      </c>
      <c r="E1828" s="5" t="s">
        <v>83</v>
      </c>
      <c r="F1828" s="5" t="s">
        <v>84</v>
      </c>
      <c r="G1828" s="5" t="s">
        <v>85</v>
      </c>
      <c r="H1828" t="s">
        <v>35</v>
      </c>
      <c r="I1828" s="4">
        <v>4500</v>
      </c>
      <c r="J1828" s="5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22</v>
      </c>
      <c r="C1829" s="1" t="s">
        <v>20</v>
      </c>
      <c r="D1829" s="2">
        <v>45018</v>
      </c>
      <c r="E1829" s="5" t="s">
        <v>83</v>
      </c>
      <c r="F1829" s="5" t="s">
        <v>84</v>
      </c>
      <c r="G1829" s="5" t="s">
        <v>85</v>
      </c>
      <c r="H1829" t="s">
        <v>23</v>
      </c>
      <c r="I1829" s="4">
        <v>5130</v>
      </c>
      <c r="J1829" s="5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13</v>
      </c>
      <c r="C1830" s="1" t="s">
        <v>20</v>
      </c>
      <c r="D1830" s="2">
        <v>45025</v>
      </c>
      <c r="E1830" s="5" t="s">
        <v>83</v>
      </c>
      <c r="F1830" s="5" t="s">
        <v>84</v>
      </c>
      <c r="G1830" s="5" t="s">
        <v>85</v>
      </c>
      <c r="H1830" t="s">
        <v>30</v>
      </c>
      <c r="I1830" s="4">
        <v>3400</v>
      </c>
      <c r="J1830" s="5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13</v>
      </c>
      <c r="C1831" s="1" t="s">
        <v>14</v>
      </c>
      <c r="D1831" s="2">
        <v>45032</v>
      </c>
      <c r="E1831" s="5" t="s">
        <v>83</v>
      </c>
      <c r="F1831" s="5" t="s">
        <v>84</v>
      </c>
      <c r="G1831" s="5" t="s">
        <v>85</v>
      </c>
      <c r="H1831" t="s">
        <v>21</v>
      </c>
      <c r="I1831" s="4">
        <v>1200</v>
      </c>
      <c r="J1831" s="5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13</v>
      </c>
      <c r="C1832" s="1" t="s">
        <v>20</v>
      </c>
      <c r="D1832" s="2">
        <v>45039</v>
      </c>
      <c r="E1832" s="5" t="s">
        <v>83</v>
      </c>
      <c r="F1832" s="5" t="s">
        <v>84</v>
      </c>
      <c r="G1832" s="5" t="s">
        <v>85</v>
      </c>
      <c r="H1832" t="s">
        <v>31</v>
      </c>
      <c r="I1832" s="4">
        <v>5300</v>
      </c>
      <c r="J1832" s="5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27</v>
      </c>
      <c r="C1833" s="1" t="s">
        <v>20</v>
      </c>
      <c r="D1833" s="2">
        <v>45046</v>
      </c>
      <c r="E1833" s="5" t="s">
        <v>83</v>
      </c>
      <c r="F1833" s="5" t="s">
        <v>84</v>
      </c>
      <c r="G1833" s="5" t="s">
        <v>85</v>
      </c>
      <c r="H1833" t="s">
        <v>25</v>
      </c>
      <c r="I1833" s="4">
        <v>300</v>
      </c>
      <c r="J1833" s="5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27</v>
      </c>
      <c r="C1834" s="1" t="s">
        <v>14</v>
      </c>
      <c r="D1834" s="2">
        <v>45053</v>
      </c>
      <c r="E1834" s="5" t="s">
        <v>83</v>
      </c>
      <c r="F1834" s="5" t="s">
        <v>84</v>
      </c>
      <c r="G1834" s="5" t="s">
        <v>85</v>
      </c>
      <c r="H1834" t="s">
        <v>28</v>
      </c>
      <c r="I1834" s="4">
        <v>1500</v>
      </c>
      <c r="J1834" s="5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27</v>
      </c>
      <c r="C1835" s="1" t="s">
        <v>20</v>
      </c>
      <c r="D1835" s="2">
        <v>45060</v>
      </c>
      <c r="E1835" s="5" t="s">
        <v>83</v>
      </c>
      <c r="F1835" s="5" t="s">
        <v>84</v>
      </c>
      <c r="G1835" s="5" t="s">
        <v>85</v>
      </c>
      <c r="H1835" t="s">
        <v>32</v>
      </c>
      <c r="I1835" s="4">
        <v>3200</v>
      </c>
      <c r="J1835" s="5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27</v>
      </c>
      <c r="C1836" s="1" t="s">
        <v>20</v>
      </c>
      <c r="D1836" s="2">
        <v>45067</v>
      </c>
      <c r="E1836" s="5" t="s">
        <v>83</v>
      </c>
      <c r="F1836" s="5" t="s">
        <v>84</v>
      </c>
      <c r="G1836" s="5" t="s">
        <v>85</v>
      </c>
      <c r="H1836" t="s">
        <v>29</v>
      </c>
      <c r="I1836" s="4">
        <v>5340</v>
      </c>
      <c r="J1836" s="5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13</v>
      </c>
      <c r="C1837" s="1" t="s">
        <v>20</v>
      </c>
      <c r="D1837" s="2">
        <v>45074</v>
      </c>
      <c r="E1837" s="5" t="s">
        <v>83</v>
      </c>
      <c r="F1837" s="5" t="s">
        <v>84</v>
      </c>
      <c r="G1837" s="5" t="s">
        <v>85</v>
      </c>
      <c r="H1837" t="s">
        <v>30</v>
      </c>
      <c r="I1837" s="4">
        <v>3400</v>
      </c>
      <c r="J1837" s="5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24</v>
      </c>
      <c r="C1838" s="1" t="s">
        <v>14</v>
      </c>
      <c r="D1838" s="2">
        <v>45081</v>
      </c>
      <c r="E1838" s="5" t="s">
        <v>83</v>
      </c>
      <c r="F1838" s="5" t="s">
        <v>84</v>
      </c>
      <c r="G1838" s="5" t="s">
        <v>85</v>
      </c>
      <c r="H1838" t="s">
        <v>28</v>
      </c>
      <c r="I1838" s="4">
        <v>1500</v>
      </c>
      <c r="J1838" s="5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27</v>
      </c>
      <c r="C1839" s="1" t="s">
        <v>20</v>
      </c>
      <c r="D1839" s="2">
        <v>45088</v>
      </c>
      <c r="E1839" s="5" t="s">
        <v>83</v>
      </c>
      <c r="F1839" s="5" t="s">
        <v>84</v>
      </c>
      <c r="G1839" s="5" t="s">
        <v>85</v>
      </c>
      <c r="H1839" t="s">
        <v>21</v>
      </c>
      <c r="I1839" s="4">
        <v>1200</v>
      </c>
      <c r="J1839" s="5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13</v>
      </c>
      <c r="C1840" s="1" t="s">
        <v>20</v>
      </c>
      <c r="D1840" s="2">
        <v>45095</v>
      </c>
      <c r="E1840" s="5" t="s">
        <v>83</v>
      </c>
      <c r="F1840" s="5" t="s">
        <v>84</v>
      </c>
      <c r="G1840" s="5" t="s">
        <v>85</v>
      </c>
      <c r="H1840" t="s">
        <v>18</v>
      </c>
      <c r="I1840" s="4">
        <v>8902</v>
      </c>
      <c r="J1840" s="5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27</v>
      </c>
      <c r="C1841" s="1" t="s">
        <v>20</v>
      </c>
      <c r="D1841" s="2">
        <v>45102</v>
      </c>
      <c r="E1841" s="5" t="s">
        <v>83</v>
      </c>
      <c r="F1841" s="5" t="s">
        <v>84</v>
      </c>
      <c r="G1841" s="5" t="s">
        <v>85</v>
      </c>
      <c r="H1841" t="s">
        <v>21</v>
      </c>
      <c r="I1841" s="4">
        <v>1200</v>
      </c>
      <c r="J1841" s="5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27</v>
      </c>
      <c r="C1842" s="1" t="s">
        <v>14</v>
      </c>
      <c r="D1842" s="2">
        <v>45109</v>
      </c>
      <c r="E1842" s="5" t="s">
        <v>83</v>
      </c>
      <c r="F1842" s="5" t="s">
        <v>84</v>
      </c>
      <c r="G1842" s="5" t="s">
        <v>85</v>
      </c>
      <c r="H1842" t="s">
        <v>32</v>
      </c>
      <c r="I1842" s="4">
        <v>3200</v>
      </c>
      <c r="J1842" s="5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13</v>
      </c>
      <c r="C1843" s="1" t="s">
        <v>14</v>
      </c>
      <c r="D1843" s="2">
        <v>45116</v>
      </c>
      <c r="E1843" s="5" t="s">
        <v>83</v>
      </c>
      <c r="F1843" s="5" t="s">
        <v>84</v>
      </c>
      <c r="G1843" s="5" t="s">
        <v>85</v>
      </c>
      <c r="H1843" t="s">
        <v>33</v>
      </c>
      <c r="I1843" s="4">
        <v>4600</v>
      </c>
      <c r="J1843" s="5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27</v>
      </c>
      <c r="C1844" s="1" t="s">
        <v>14</v>
      </c>
      <c r="D1844" s="2">
        <v>45123</v>
      </c>
      <c r="E1844" s="5" t="s">
        <v>83</v>
      </c>
      <c r="F1844" s="5" t="s">
        <v>84</v>
      </c>
      <c r="G1844" s="5" t="s">
        <v>85</v>
      </c>
      <c r="H1844" t="s">
        <v>26</v>
      </c>
      <c r="I1844" s="4">
        <v>1700</v>
      </c>
      <c r="J1844" s="5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34</v>
      </c>
      <c r="C1845" s="1" t="s">
        <v>20</v>
      </c>
      <c r="D1845" s="2">
        <v>45130</v>
      </c>
      <c r="E1845" s="5" t="s">
        <v>83</v>
      </c>
      <c r="F1845" s="5" t="s">
        <v>84</v>
      </c>
      <c r="G1845" s="5" t="s">
        <v>85</v>
      </c>
      <c r="H1845" t="s">
        <v>35</v>
      </c>
      <c r="I1845" s="4">
        <v>4500</v>
      </c>
      <c r="J1845" s="5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34</v>
      </c>
      <c r="C1846" s="1" t="s">
        <v>20</v>
      </c>
      <c r="D1846" s="2">
        <v>45137</v>
      </c>
      <c r="E1846" s="5" t="s">
        <v>83</v>
      </c>
      <c r="F1846" s="5" t="s">
        <v>84</v>
      </c>
      <c r="G1846" s="5" t="s">
        <v>85</v>
      </c>
      <c r="H1846" t="s">
        <v>30</v>
      </c>
      <c r="I1846" s="4">
        <v>3400</v>
      </c>
      <c r="J1846" s="5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13</v>
      </c>
      <c r="C1847" s="1" t="s">
        <v>20</v>
      </c>
      <c r="D1847" s="2">
        <v>45144</v>
      </c>
      <c r="E1847" s="5" t="s">
        <v>83</v>
      </c>
      <c r="F1847" s="5" t="s">
        <v>84</v>
      </c>
      <c r="G1847" s="5" t="s">
        <v>85</v>
      </c>
      <c r="H1847" t="s">
        <v>33</v>
      </c>
      <c r="I1847" s="4">
        <v>4600</v>
      </c>
      <c r="J1847" s="5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13</v>
      </c>
      <c r="C1848" s="1" t="s">
        <v>14</v>
      </c>
      <c r="D1848" s="2">
        <v>45151</v>
      </c>
      <c r="E1848" s="5" t="s">
        <v>83</v>
      </c>
      <c r="F1848" s="5" t="s">
        <v>84</v>
      </c>
      <c r="G1848" s="5" t="s">
        <v>85</v>
      </c>
      <c r="H1848" t="s">
        <v>21</v>
      </c>
      <c r="I1848" s="4">
        <v>1200</v>
      </c>
      <c r="J1848" s="5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24</v>
      </c>
      <c r="C1849" s="1" t="s">
        <v>14</v>
      </c>
      <c r="D1849" s="2">
        <v>45158</v>
      </c>
      <c r="E1849" s="5" t="s">
        <v>83</v>
      </c>
      <c r="F1849" s="5" t="s">
        <v>84</v>
      </c>
      <c r="G1849" s="5" t="s">
        <v>85</v>
      </c>
      <c r="H1849" t="s">
        <v>23</v>
      </c>
      <c r="I1849" s="4">
        <v>5130</v>
      </c>
      <c r="J1849" s="5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13</v>
      </c>
      <c r="C1850" s="1" t="s">
        <v>20</v>
      </c>
      <c r="D1850" s="2">
        <v>45165</v>
      </c>
      <c r="E1850" s="5" t="s">
        <v>83</v>
      </c>
      <c r="F1850" s="5" t="s">
        <v>84</v>
      </c>
      <c r="G1850" s="5" t="s">
        <v>85</v>
      </c>
      <c r="H1850" t="s">
        <v>18</v>
      </c>
      <c r="I1850" s="4">
        <v>8902</v>
      </c>
      <c r="J1850" s="5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13</v>
      </c>
      <c r="C1851" s="1" t="s">
        <v>14</v>
      </c>
      <c r="D1851" s="2">
        <v>44562</v>
      </c>
      <c r="E1851" s="5" t="s">
        <v>83</v>
      </c>
      <c r="F1851" s="5" t="s">
        <v>86</v>
      </c>
      <c r="G1851" s="5" t="s">
        <v>87</v>
      </c>
      <c r="H1851" t="s">
        <v>23</v>
      </c>
      <c r="I1851" s="4">
        <v>5130</v>
      </c>
      <c r="J1851" s="5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13</v>
      </c>
      <c r="C1852" s="1" t="s">
        <v>20</v>
      </c>
      <c r="D1852" s="2">
        <v>44577</v>
      </c>
      <c r="E1852" s="5" t="s">
        <v>83</v>
      </c>
      <c r="F1852" s="5" t="s">
        <v>86</v>
      </c>
      <c r="G1852" s="5" t="s">
        <v>87</v>
      </c>
      <c r="H1852" t="s">
        <v>25</v>
      </c>
      <c r="I1852" s="4">
        <v>300</v>
      </c>
      <c r="J1852" s="5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22</v>
      </c>
      <c r="C1853" s="1" t="s">
        <v>14</v>
      </c>
      <c r="D1853" s="2">
        <v>44584</v>
      </c>
      <c r="E1853" s="5" t="s">
        <v>83</v>
      </c>
      <c r="F1853" s="5" t="s">
        <v>86</v>
      </c>
      <c r="G1853" s="5" t="s">
        <v>87</v>
      </c>
      <c r="H1853" t="s">
        <v>35</v>
      </c>
      <c r="I1853" s="4">
        <v>4500</v>
      </c>
      <c r="J1853" s="5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24</v>
      </c>
      <c r="C1854" s="1" t="s">
        <v>20</v>
      </c>
      <c r="D1854" s="2">
        <v>44591</v>
      </c>
      <c r="E1854" s="5" t="s">
        <v>83</v>
      </c>
      <c r="F1854" s="5" t="s">
        <v>86</v>
      </c>
      <c r="G1854" s="5" t="s">
        <v>87</v>
      </c>
      <c r="H1854" t="s">
        <v>25</v>
      </c>
      <c r="I1854" s="4">
        <v>300</v>
      </c>
      <c r="J1854" s="5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13</v>
      </c>
      <c r="C1855" s="1" t="s">
        <v>20</v>
      </c>
      <c r="D1855" s="2">
        <v>44598</v>
      </c>
      <c r="E1855" s="5" t="s">
        <v>83</v>
      </c>
      <c r="F1855" s="5" t="s">
        <v>86</v>
      </c>
      <c r="G1855" s="5" t="s">
        <v>87</v>
      </c>
      <c r="H1855" t="s">
        <v>23</v>
      </c>
      <c r="I1855" s="4">
        <v>5130</v>
      </c>
      <c r="J1855" s="5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13</v>
      </c>
      <c r="C1856" s="1" t="s">
        <v>20</v>
      </c>
      <c r="D1856" s="2">
        <v>44605</v>
      </c>
      <c r="E1856" s="5" t="s">
        <v>83</v>
      </c>
      <c r="F1856" s="5" t="s">
        <v>86</v>
      </c>
      <c r="G1856" s="5" t="s">
        <v>87</v>
      </c>
      <c r="H1856" t="s">
        <v>35</v>
      </c>
      <c r="I1856" s="4">
        <v>4500</v>
      </c>
      <c r="J1856" s="5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24</v>
      </c>
      <c r="C1857" s="1" t="s">
        <v>20</v>
      </c>
      <c r="D1857" s="2">
        <v>44612</v>
      </c>
      <c r="E1857" s="5" t="s">
        <v>83</v>
      </c>
      <c r="F1857" s="5" t="s">
        <v>86</v>
      </c>
      <c r="G1857" s="5" t="s">
        <v>87</v>
      </c>
      <c r="H1857" t="s">
        <v>32</v>
      </c>
      <c r="I1857" s="4">
        <v>3200</v>
      </c>
      <c r="J1857" s="5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22</v>
      </c>
      <c r="C1858" s="1" t="s">
        <v>20</v>
      </c>
      <c r="D1858" s="2">
        <v>44619</v>
      </c>
      <c r="E1858" s="5" t="s">
        <v>83</v>
      </c>
      <c r="F1858" s="5" t="s">
        <v>86</v>
      </c>
      <c r="G1858" s="5" t="s">
        <v>87</v>
      </c>
      <c r="H1858" t="s">
        <v>19</v>
      </c>
      <c r="I1858" s="4">
        <v>500</v>
      </c>
      <c r="J1858" s="5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13</v>
      </c>
      <c r="C1859" s="1" t="s">
        <v>20</v>
      </c>
      <c r="D1859" s="2">
        <v>44626</v>
      </c>
      <c r="E1859" s="5" t="s">
        <v>83</v>
      </c>
      <c r="F1859" s="5" t="s">
        <v>86</v>
      </c>
      <c r="G1859" s="5" t="s">
        <v>87</v>
      </c>
      <c r="H1859" t="s">
        <v>25</v>
      </c>
      <c r="I1859" s="4">
        <v>300</v>
      </c>
      <c r="J1859" s="5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27</v>
      </c>
      <c r="C1860" s="1" t="s">
        <v>14</v>
      </c>
      <c r="D1860" s="2">
        <v>44633</v>
      </c>
      <c r="E1860" s="5" t="s">
        <v>83</v>
      </c>
      <c r="F1860" s="5" t="s">
        <v>86</v>
      </c>
      <c r="G1860" s="5" t="s">
        <v>87</v>
      </c>
      <c r="H1860" t="s">
        <v>23</v>
      </c>
      <c r="I1860" s="4">
        <v>5130</v>
      </c>
      <c r="J1860" s="5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13</v>
      </c>
      <c r="C1861" s="1" t="s">
        <v>14</v>
      </c>
      <c r="D1861" s="2">
        <v>44640</v>
      </c>
      <c r="E1861" s="5" t="s">
        <v>83</v>
      </c>
      <c r="F1861" s="5" t="s">
        <v>86</v>
      </c>
      <c r="G1861" s="5" t="s">
        <v>87</v>
      </c>
      <c r="H1861" t="s">
        <v>28</v>
      </c>
      <c r="I1861" s="4">
        <v>1500</v>
      </c>
      <c r="J1861" s="5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24</v>
      </c>
      <c r="C1862" s="1" t="s">
        <v>20</v>
      </c>
      <c r="D1862" s="2">
        <v>44647</v>
      </c>
      <c r="E1862" s="5" t="s">
        <v>83</v>
      </c>
      <c r="F1862" s="5" t="s">
        <v>86</v>
      </c>
      <c r="G1862" s="5" t="s">
        <v>87</v>
      </c>
      <c r="H1862" t="s">
        <v>18</v>
      </c>
      <c r="I1862" s="4">
        <v>8902</v>
      </c>
      <c r="J1862" s="5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34</v>
      </c>
      <c r="C1863" s="1" t="s">
        <v>20</v>
      </c>
      <c r="D1863" s="2">
        <v>44654</v>
      </c>
      <c r="E1863" s="5" t="s">
        <v>83</v>
      </c>
      <c r="F1863" s="5" t="s">
        <v>86</v>
      </c>
      <c r="G1863" s="5" t="s">
        <v>87</v>
      </c>
      <c r="H1863" t="s">
        <v>21</v>
      </c>
      <c r="I1863" s="4">
        <v>1200</v>
      </c>
      <c r="J1863" s="5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13</v>
      </c>
      <c r="C1864" s="1" t="s">
        <v>20</v>
      </c>
      <c r="D1864" s="2">
        <v>44661</v>
      </c>
      <c r="E1864" s="5" t="s">
        <v>83</v>
      </c>
      <c r="F1864" s="5" t="s">
        <v>86</v>
      </c>
      <c r="G1864" s="5" t="s">
        <v>87</v>
      </c>
      <c r="H1864" t="s">
        <v>19</v>
      </c>
      <c r="I1864" s="4">
        <v>500</v>
      </c>
      <c r="J1864" s="5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34</v>
      </c>
      <c r="C1865" s="1" t="s">
        <v>20</v>
      </c>
      <c r="D1865" s="2">
        <v>44668</v>
      </c>
      <c r="E1865" s="5" t="s">
        <v>83</v>
      </c>
      <c r="F1865" s="5" t="s">
        <v>86</v>
      </c>
      <c r="G1865" s="5" t="s">
        <v>87</v>
      </c>
      <c r="H1865" t="s">
        <v>35</v>
      </c>
      <c r="I1865" s="4">
        <v>4500</v>
      </c>
      <c r="J1865" s="5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34</v>
      </c>
      <c r="C1866" s="1" t="s">
        <v>20</v>
      </c>
      <c r="D1866" s="2">
        <v>44675</v>
      </c>
      <c r="E1866" s="5" t="s">
        <v>83</v>
      </c>
      <c r="F1866" s="5" t="s">
        <v>86</v>
      </c>
      <c r="G1866" s="5" t="s">
        <v>87</v>
      </c>
      <c r="H1866" t="s">
        <v>25</v>
      </c>
      <c r="I1866" s="4">
        <v>300</v>
      </c>
      <c r="J1866" s="5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13</v>
      </c>
      <c r="C1867" s="1" t="s">
        <v>20</v>
      </c>
      <c r="D1867" s="2">
        <v>44682</v>
      </c>
      <c r="E1867" s="5" t="s">
        <v>83</v>
      </c>
      <c r="F1867" s="5" t="s">
        <v>86</v>
      </c>
      <c r="G1867" s="5" t="s">
        <v>87</v>
      </c>
      <c r="H1867" t="s">
        <v>33</v>
      </c>
      <c r="I1867" s="4">
        <v>4600</v>
      </c>
      <c r="J1867" s="5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13</v>
      </c>
      <c r="C1868" s="1" t="s">
        <v>20</v>
      </c>
      <c r="D1868" s="2">
        <v>44689</v>
      </c>
      <c r="E1868" s="5" t="s">
        <v>83</v>
      </c>
      <c r="F1868" s="5" t="s">
        <v>86</v>
      </c>
      <c r="G1868" s="5" t="s">
        <v>87</v>
      </c>
      <c r="H1868" t="s">
        <v>25</v>
      </c>
      <c r="I1868" s="4">
        <v>300</v>
      </c>
      <c r="J1868" s="5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13</v>
      </c>
      <c r="C1869" s="1" t="s">
        <v>14</v>
      </c>
      <c r="D1869" s="2">
        <v>44696</v>
      </c>
      <c r="E1869" s="5" t="s">
        <v>83</v>
      </c>
      <c r="F1869" s="5" t="s">
        <v>86</v>
      </c>
      <c r="G1869" s="5" t="s">
        <v>87</v>
      </c>
      <c r="H1869" t="s">
        <v>29</v>
      </c>
      <c r="I1869" s="4">
        <v>5340</v>
      </c>
      <c r="J1869" s="5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22</v>
      </c>
      <c r="C1870" s="1" t="s">
        <v>14</v>
      </c>
      <c r="D1870" s="2">
        <v>44703</v>
      </c>
      <c r="E1870" s="5" t="s">
        <v>83</v>
      </c>
      <c r="F1870" s="5" t="s">
        <v>86</v>
      </c>
      <c r="G1870" s="5" t="s">
        <v>87</v>
      </c>
      <c r="H1870" t="s">
        <v>32</v>
      </c>
      <c r="I1870" s="4">
        <v>3200</v>
      </c>
      <c r="J1870" s="5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34</v>
      </c>
      <c r="C1871" s="1" t="s">
        <v>20</v>
      </c>
      <c r="D1871" s="2">
        <v>44710</v>
      </c>
      <c r="E1871" s="5" t="s">
        <v>83</v>
      </c>
      <c r="F1871" s="5" t="s">
        <v>86</v>
      </c>
      <c r="G1871" s="5" t="s">
        <v>87</v>
      </c>
      <c r="H1871" t="s">
        <v>29</v>
      </c>
      <c r="I1871" s="4">
        <v>5340</v>
      </c>
      <c r="J1871" s="5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13</v>
      </c>
      <c r="C1872" s="1" t="s">
        <v>20</v>
      </c>
      <c r="D1872" s="2">
        <v>44717</v>
      </c>
      <c r="E1872" s="5" t="s">
        <v>83</v>
      </c>
      <c r="F1872" s="5" t="s">
        <v>86</v>
      </c>
      <c r="G1872" s="5" t="s">
        <v>87</v>
      </c>
      <c r="H1872" t="s">
        <v>30</v>
      </c>
      <c r="I1872" s="4">
        <v>3400</v>
      </c>
      <c r="J1872" s="5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24</v>
      </c>
      <c r="C1873" s="1" t="s">
        <v>20</v>
      </c>
      <c r="D1873" s="2">
        <v>44724</v>
      </c>
      <c r="E1873" s="5" t="s">
        <v>83</v>
      </c>
      <c r="F1873" s="5" t="s">
        <v>86</v>
      </c>
      <c r="G1873" s="5" t="s">
        <v>87</v>
      </c>
      <c r="H1873" t="s">
        <v>28</v>
      </c>
      <c r="I1873" s="4">
        <v>1500</v>
      </c>
      <c r="J1873" s="5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24</v>
      </c>
      <c r="C1874" s="1" t="s">
        <v>14</v>
      </c>
      <c r="D1874" s="2">
        <v>44731</v>
      </c>
      <c r="E1874" s="5" t="s">
        <v>83</v>
      </c>
      <c r="F1874" s="5" t="s">
        <v>86</v>
      </c>
      <c r="G1874" s="5" t="s">
        <v>87</v>
      </c>
      <c r="H1874" t="s">
        <v>21</v>
      </c>
      <c r="I1874" s="4">
        <v>1200</v>
      </c>
      <c r="J1874" s="5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13</v>
      </c>
      <c r="C1875" s="1" t="s">
        <v>20</v>
      </c>
      <c r="D1875" s="2">
        <v>44738</v>
      </c>
      <c r="E1875" s="5" t="s">
        <v>83</v>
      </c>
      <c r="F1875" s="5" t="s">
        <v>86</v>
      </c>
      <c r="G1875" s="5" t="s">
        <v>87</v>
      </c>
      <c r="H1875" t="s">
        <v>19</v>
      </c>
      <c r="I1875" s="4">
        <v>500</v>
      </c>
      <c r="J1875" s="5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24</v>
      </c>
      <c r="C1876" s="1" t="s">
        <v>20</v>
      </c>
      <c r="D1876" s="2">
        <v>44745</v>
      </c>
      <c r="E1876" s="5" t="s">
        <v>83</v>
      </c>
      <c r="F1876" s="5" t="s">
        <v>86</v>
      </c>
      <c r="G1876" s="5" t="s">
        <v>87</v>
      </c>
      <c r="H1876" t="s">
        <v>21</v>
      </c>
      <c r="I1876" s="4">
        <v>1200</v>
      </c>
      <c r="J1876" s="5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13</v>
      </c>
      <c r="C1877" s="1" t="s">
        <v>14</v>
      </c>
      <c r="D1877" s="2">
        <v>44752</v>
      </c>
      <c r="E1877" s="5" t="s">
        <v>83</v>
      </c>
      <c r="F1877" s="5" t="s">
        <v>86</v>
      </c>
      <c r="G1877" s="5" t="s">
        <v>87</v>
      </c>
      <c r="H1877" t="s">
        <v>30</v>
      </c>
      <c r="I1877" s="4">
        <v>3400</v>
      </c>
      <c r="J1877" s="5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27</v>
      </c>
      <c r="C1878" s="1" t="s">
        <v>14</v>
      </c>
      <c r="D1878" s="2">
        <v>44759</v>
      </c>
      <c r="E1878" s="5" t="s">
        <v>83</v>
      </c>
      <c r="F1878" s="5" t="s">
        <v>86</v>
      </c>
      <c r="G1878" s="5" t="s">
        <v>87</v>
      </c>
      <c r="H1878" t="s">
        <v>29</v>
      </c>
      <c r="I1878" s="4">
        <v>5340</v>
      </c>
      <c r="J1878" s="5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13</v>
      </c>
      <c r="C1879" s="1" t="s">
        <v>20</v>
      </c>
      <c r="D1879" s="2">
        <v>44766</v>
      </c>
      <c r="E1879" s="5" t="s">
        <v>83</v>
      </c>
      <c r="F1879" s="5" t="s">
        <v>86</v>
      </c>
      <c r="G1879" s="5" t="s">
        <v>87</v>
      </c>
      <c r="H1879" t="s">
        <v>32</v>
      </c>
      <c r="I1879" s="4">
        <v>3200</v>
      </c>
      <c r="J1879" s="5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13</v>
      </c>
      <c r="C1880" s="1" t="s">
        <v>20</v>
      </c>
      <c r="D1880" s="2">
        <v>44766</v>
      </c>
      <c r="E1880" s="5" t="s">
        <v>83</v>
      </c>
      <c r="F1880" s="5" t="s">
        <v>86</v>
      </c>
      <c r="G1880" s="5" t="s">
        <v>87</v>
      </c>
      <c r="H1880" t="s">
        <v>32</v>
      </c>
      <c r="I1880" s="4">
        <v>3200</v>
      </c>
      <c r="J1880" s="5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22</v>
      </c>
      <c r="C1881" s="1" t="s">
        <v>20</v>
      </c>
      <c r="D1881" s="2">
        <v>44773</v>
      </c>
      <c r="E1881" s="5" t="s">
        <v>83</v>
      </c>
      <c r="F1881" s="5" t="s">
        <v>86</v>
      </c>
      <c r="G1881" s="5" t="s">
        <v>87</v>
      </c>
      <c r="H1881" t="s">
        <v>25</v>
      </c>
      <c r="I1881" s="4">
        <v>300</v>
      </c>
      <c r="J1881" s="5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13</v>
      </c>
      <c r="C1882" s="1" t="s">
        <v>20</v>
      </c>
      <c r="D1882" s="2">
        <v>44780</v>
      </c>
      <c r="E1882" s="5" t="s">
        <v>83</v>
      </c>
      <c r="F1882" s="5" t="s">
        <v>86</v>
      </c>
      <c r="G1882" s="5" t="s">
        <v>87</v>
      </c>
      <c r="H1882" t="s">
        <v>18</v>
      </c>
      <c r="I1882" s="4">
        <v>8902</v>
      </c>
      <c r="J1882" s="5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13</v>
      </c>
      <c r="C1883" s="1" t="s">
        <v>20</v>
      </c>
      <c r="D1883" s="2">
        <v>44787</v>
      </c>
      <c r="E1883" s="5" t="s">
        <v>83</v>
      </c>
      <c r="F1883" s="5" t="s">
        <v>86</v>
      </c>
      <c r="G1883" s="5" t="s">
        <v>87</v>
      </c>
      <c r="H1883" t="s">
        <v>25</v>
      </c>
      <c r="I1883" s="4">
        <v>300</v>
      </c>
      <c r="J1883" s="5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13</v>
      </c>
      <c r="C1884" s="1" t="s">
        <v>20</v>
      </c>
      <c r="D1884" s="2">
        <v>44794</v>
      </c>
      <c r="E1884" s="5" t="s">
        <v>83</v>
      </c>
      <c r="F1884" s="5" t="s">
        <v>86</v>
      </c>
      <c r="G1884" s="5" t="s">
        <v>87</v>
      </c>
      <c r="H1884" t="s">
        <v>33</v>
      </c>
      <c r="I1884" s="4">
        <v>4600</v>
      </c>
      <c r="J1884" s="5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13</v>
      </c>
      <c r="C1885" s="1" t="s">
        <v>20</v>
      </c>
      <c r="D1885" s="2">
        <v>44801</v>
      </c>
      <c r="E1885" s="5" t="s">
        <v>83</v>
      </c>
      <c r="F1885" s="5" t="s">
        <v>86</v>
      </c>
      <c r="G1885" s="5" t="s">
        <v>87</v>
      </c>
      <c r="H1885" t="s">
        <v>31</v>
      </c>
      <c r="I1885" s="4">
        <v>5300</v>
      </c>
      <c r="J1885" s="5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13</v>
      </c>
      <c r="C1886" s="1" t="s">
        <v>20</v>
      </c>
      <c r="D1886" s="2">
        <v>44808</v>
      </c>
      <c r="E1886" s="5" t="s">
        <v>83</v>
      </c>
      <c r="F1886" s="5" t="s">
        <v>86</v>
      </c>
      <c r="G1886" s="5" t="s">
        <v>87</v>
      </c>
      <c r="H1886" t="s">
        <v>26</v>
      </c>
      <c r="I1886" s="4">
        <v>1700</v>
      </c>
      <c r="J1886" s="5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13</v>
      </c>
      <c r="C1887" s="1" t="s">
        <v>14</v>
      </c>
      <c r="D1887" s="2">
        <v>44815</v>
      </c>
      <c r="E1887" s="5" t="s">
        <v>83</v>
      </c>
      <c r="F1887" s="5" t="s">
        <v>86</v>
      </c>
      <c r="G1887" s="5" t="s">
        <v>87</v>
      </c>
      <c r="H1887" t="s">
        <v>26</v>
      </c>
      <c r="I1887" s="4">
        <v>1700</v>
      </c>
      <c r="J1887" s="5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13</v>
      </c>
      <c r="C1888" s="1" t="s">
        <v>14</v>
      </c>
      <c r="D1888" s="2">
        <v>44822</v>
      </c>
      <c r="E1888" s="5" t="s">
        <v>83</v>
      </c>
      <c r="F1888" s="5" t="s">
        <v>86</v>
      </c>
      <c r="G1888" s="5" t="s">
        <v>87</v>
      </c>
      <c r="H1888" t="s">
        <v>32</v>
      </c>
      <c r="I1888" s="4">
        <v>3200</v>
      </c>
      <c r="J1888" s="5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27</v>
      </c>
      <c r="C1889" s="1" t="s">
        <v>20</v>
      </c>
      <c r="D1889" s="2">
        <v>44829</v>
      </c>
      <c r="E1889" s="5" t="s">
        <v>83</v>
      </c>
      <c r="F1889" s="5" t="s">
        <v>86</v>
      </c>
      <c r="G1889" s="5" t="s">
        <v>87</v>
      </c>
      <c r="H1889" t="s">
        <v>35</v>
      </c>
      <c r="I1889" s="4">
        <v>4500</v>
      </c>
      <c r="J1889" s="5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27</v>
      </c>
      <c r="C1890" s="1" t="s">
        <v>20</v>
      </c>
      <c r="D1890" s="2">
        <v>44836</v>
      </c>
      <c r="E1890" s="5" t="s">
        <v>83</v>
      </c>
      <c r="F1890" s="5" t="s">
        <v>86</v>
      </c>
      <c r="G1890" s="5" t="s">
        <v>87</v>
      </c>
      <c r="H1890" t="s">
        <v>30</v>
      </c>
      <c r="I1890" s="4">
        <v>3400</v>
      </c>
      <c r="J1890" s="5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13</v>
      </c>
      <c r="C1891" s="1" t="s">
        <v>20</v>
      </c>
      <c r="D1891" s="2">
        <v>44843</v>
      </c>
      <c r="E1891" s="5" t="s">
        <v>83</v>
      </c>
      <c r="F1891" s="5" t="s">
        <v>86</v>
      </c>
      <c r="G1891" s="5" t="s">
        <v>87</v>
      </c>
      <c r="H1891" t="s">
        <v>21</v>
      </c>
      <c r="I1891" s="4">
        <v>1200</v>
      </c>
      <c r="J1891" s="5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27</v>
      </c>
      <c r="C1892" s="1" t="s">
        <v>20</v>
      </c>
      <c r="D1892" s="2">
        <v>44850</v>
      </c>
      <c r="E1892" s="5" t="s">
        <v>83</v>
      </c>
      <c r="F1892" s="5" t="s">
        <v>86</v>
      </c>
      <c r="G1892" s="5" t="s">
        <v>87</v>
      </c>
      <c r="H1892" t="s">
        <v>35</v>
      </c>
      <c r="I1892" s="4">
        <v>4500</v>
      </c>
      <c r="J1892" s="5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13</v>
      </c>
      <c r="C1893" s="1" t="s">
        <v>20</v>
      </c>
      <c r="D1893" s="2">
        <v>44857</v>
      </c>
      <c r="E1893" s="5" t="s">
        <v>83</v>
      </c>
      <c r="F1893" s="5" t="s">
        <v>86</v>
      </c>
      <c r="G1893" s="5" t="s">
        <v>87</v>
      </c>
      <c r="H1893" t="s">
        <v>26</v>
      </c>
      <c r="I1893" s="4">
        <v>1700</v>
      </c>
      <c r="J1893" s="5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13</v>
      </c>
      <c r="C1894" s="1" t="s">
        <v>20</v>
      </c>
      <c r="D1894" s="2">
        <v>44864</v>
      </c>
      <c r="E1894" s="5" t="s">
        <v>83</v>
      </c>
      <c r="F1894" s="5" t="s">
        <v>86</v>
      </c>
      <c r="G1894" s="5" t="s">
        <v>87</v>
      </c>
      <c r="H1894" t="s">
        <v>26</v>
      </c>
      <c r="I1894" s="4">
        <v>1700</v>
      </c>
      <c r="J1894" s="5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13</v>
      </c>
      <c r="C1895" s="1" t="s">
        <v>20</v>
      </c>
      <c r="D1895" s="2">
        <v>44871</v>
      </c>
      <c r="E1895" s="5" t="s">
        <v>83</v>
      </c>
      <c r="F1895" s="5" t="s">
        <v>86</v>
      </c>
      <c r="G1895" s="5" t="s">
        <v>87</v>
      </c>
      <c r="H1895" t="s">
        <v>35</v>
      </c>
      <c r="I1895" s="4">
        <v>4500</v>
      </c>
      <c r="J1895" s="5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27</v>
      </c>
      <c r="C1896" s="1" t="s">
        <v>20</v>
      </c>
      <c r="D1896" s="2">
        <v>44878</v>
      </c>
      <c r="E1896" s="5" t="s">
        <v>83</v>
      </c>
      <c r="F1896" s="5" t="s">
        <v>86</v>
      </c>
      <c r="G1896" s="5" t="s">
        <v>87</v>
      </c>
      <c r="H1896" t="s">
        <v>30</v>
      </c>
      <c r="I1896" s="4">
        <v>3400</v>
      </c>
      <c r="J1896" s="5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34</v>
      </c>
      <c r="C1897" s="1" t="s">
        <v>20</v>
      </c>
      <c r="D1897" s="2">
        <v>44885</v>
      </c>
      <c r="E1897" s="5" t="s">
        <v>83</v>
      </c>
      <c r="F1897" s="5" t="s">
        <v>86</v>
      </c>
      <c r="G1897" s="5" t="s">
        <v>87</v>
      </c>
      <c r="H1897" t="s">
        <v>31</v>
      </c>
      <c r="I1897" s="4">
        <v>5300</v>
      </c>
      <c r="J1897" s="5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13</v>
      </c>
      <c r="C1898" s="1" t="s">
        <v>20</v>
      </c>
      <c r="D1898" s="2">
        <v>44892</v>
      </c>
      <c r="E1898" s="5" t="s">
        <v>83</v>
      </c>
      <c r="F1898" s="5" t="s">
        <v>86</v>
      </c>
      <c r="G1898" s="5" t="s">
        <v>87</v>
      </c>
      <c r="H1898" t="s">
        <v>33</v>
      </c>
      <c r="I1898" s="4">
        <v>4600</v>
      </c>
      <c r="J1898" s="5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27</v>
      </c>
      <c r="C1899" s="1" t="s">
        <v>14</v>
      </c>
      <c r="D1899" s="2">
        <v>44899</v>
      </c>
      <c r="E1899" s="5" t="s">
        <v>83</v>
      </c>
      <c r="F1899" s="5" t="s">
        <v>86</v>
      </c>
      <c r="G1899" s="5" t="s">
        <v>87</v>
      </c>
      <c r="H1899" t="s">
        <v>30</v>
      </c>
      <c r="I1899" s="4">
        <v>3400</v>
      </c>
      <c r="J1899" s="5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13</v>
      </c>
      <c r="C1900" s="1" t="s">
        <v>20</v>
      </c>
      <c r="D1900" s="2">
        <v>44906</v>
      </c>
      <c r="E1900" s="5" t="s">
        <v>83</v>
      </c>
      <c r="F1900" s="5" t="s">
        <v>86</v>
      </c>
      <c r="G1900" s="5" t="s">
        <v>87</v>
      </c>
      <c r="H1900" t="s">
        <v>33</v>
      </c>
      <c r="I1900" s="4">
        <v>4600</v>
      </c>
      <c r="J1900" s="5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27</v>
      </c>
      <c r="C1901" s="1" t="s">
        <v>20</v>
      </c>
      <c r="D1901" s="2">
        <v>44913</v>
      </c>
      <c r="E1901" s="5" t="s">
        <v>83</v>
      </c>
      <c r="F1901" s="5" t="s">
        <v>86</v>
      </c>
      <c r="G1901" s="5" t="s">
        <v>87</v>
      </c>
      <c r="H1901" t="s">
        <v>31</v>
      </c>
      <c r="I1901" s="4">
        <v>5300</v>
      </c>
      <c r="J1901" s="5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27</v>
      </c>
      <c r="C1902" s="1" t="s">
        <v>20</v>
      </c>
      <c r="D1902" s="2">
        <v>44920</v>
      </c>
      <c r="E1902" s="5" t="s">
        <v>83</v>
      </c>
      <c r="F1902" s="5" t="s">
        <v>86</v>
      </c>
      <c r="G1902" s="5" t="s">
        <v>87</v>
      </c>
      <c r="H1902" t="s">
        <v>21</v>
      </c>
      <c r="I1902" s="4">
        <v>1200</v>
      </c>
      <c r="J1902" s="5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22</v>
      </c>
      <c r="C1903" s="1" t="s">
        <v>14</v>
      </c>
      <c r="D1903" s="2">
        <v>44927</v>
      </c>
      <c r="E1903" s="5" t="s">
        <v>83</v>
      </c>
      <c r="F1903" s="5" t="s">
        <v>86</v>
      </c>
      <c r="G1903" s="5" t="s">
        <v>87</v>
      </c>
      <c r="H1903" t="s">
        <v>23</v>
      </c>
      <c r="I1903" s="4">
        <v>5130</v>
      </c>
      <c r="J1903" s="5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34</v>
      </c>
      <c r="C1904" s="1" t="s">
        <v>20</v>
      </c>
      <c r="D1904" s="2">
        <v>44934</v>
      </c>
      <c r="E1904" s="5" t="s">
        <v>83</v>
      </c>
      <c r="F1904" s="5" t="s">
        <v>86</v>
      </c>
      <c r="G1904" s="5" t="s">
        <v>87</v>
      </c>
      <c r="H1904" t="s">
        <v>18</v>
      </c>
      <c r="I1904" s="4">
        <v>8902</v>
      </c>
      <c r="J1904" s="5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13</v>
      </c>
      <c r="C1905" s="1" t="s">
        <v>20</v>
      </c>
      <c r="D1905" s="2">
        <v>44941</v>
      </c>
      <c r="E1905" s="5" t="s">
        <v>83</v>
      </c>
      <c r="F1905" s="5" t="s">
        <v>86</v>
      </c>
      <c r="G1905" s="5" t="s">
        <v>87</v>
      </c>
      <c r="H1905" t="s">
        <v>33</v>
      </c>
      <c r="I1905" s="4">
        <v>4600</v>
      </c>
      <c r="J1905" s="5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24</v>
      </c>
      <c r="C1906" s="1" t="s">
        <v>20</v>
      </c>
      <c r="D1906" s="2">
        <v>44948</v>
      </c>
      <c r="E1906" s="5" t="s">
        <v>83</v>
      </c>
      <c r="F1906" s="5" t="s">
        <v>86</v>
      </c>
      <c r="G1906" s="5" t="s">
        <v>87</v>
      </c>
      <c r="H1906" t="s">
        <v>19</v>
      </c>
      <c r="I1906" s="4">
        <v>500</v>
      </c>
      <c r="J1906" s="5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27</v>
      </c>
      <c r="C1907" s="1" t="s">
        <v>20</v>
      </c>
      <c r="D1907" s="2">
        <v>44955</v>
      </c>
      <c r="E1907" s="5" t="s">
        <v>83</v>
      </c>
      <c r="F1907" s="5" t="s">
        <v>86</v>
      </c>
      <c r="G1907" s="5" t="s">
        <v>87</v>
      </c>
      <c r="H1907" t="s">
        <v>18</v>
      </c>
      <c r="I1907" s="4">
        <v>8902</v>
      </c>
      <c r="J1907" s="5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13</v>
      </c>
      <c r="C1908" s="1" t="s">
        <v>14</v>
      </c>
      <c r="D1908" s="2">
        <v>44962</v>
      </c>
      <c r="E1908" s="5" t="s">
        <v>83</v>
      </c>
      <c r="F1908" s="5" t="s">
        <v>86</v>
      </c>
      <c r="G1908" s="5" t="s">
        <v>87</v>
      </c>
      <c r="H1908" t="s">
        <v>26</v>
      </c>
      <c r="I1908" s="4">
        <v>1700</v>
      </c>
      <c r="J1908" s="5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24</v>
      </c>
      <c r="C1909" s="1" t="s">
        <v>20</v>
      </c>
      <c r="D1909" s="2">
        <v>44969</v>
      </c>
      <c r="E1909" s="5" t="s">
        <v>83</v>
      </c>
      <c r="F1909" s="5" t="s">
        <v>86</v>
      </c>
      <c r="G1909" s="5" t="s">
        <v>87</v>
      </c>
      <c r="H1909" t="s">
        <v>19</v>
      </c>
      <c r="I1909" s="4">
        <v>500</v>
      </c>
      <c r="J1909" s="5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27</v>
      </c>
      <c r="C1910" s="1" t="s">
        <v>20</v>
      </c>
      <c r="D1910" s="2">
        <v>44976</v>
      </c>
      <c r="E1910" s="5" t="s">
        <v>83</v>
      </c>
      <c r="F1910" s="5" t="s">
        <v>86</v>
      </c>
      <c r="G1910" s="5" t="s">
        <v>87</v>
      </c>
      <c r="H1910" t="s">
        <v>35</v>
      </c>
      <c r="I1910" s="4">
        <v>4500</v>
      </c>
      <c r="J1910" s="5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13</v>
      </c>
      <c r="C1911" s="1" t="s">
        <v>20</v>
      </c>
      <c r="D1911" s="2">
        <v>44983</v>
      </c>
      <c r="E1911" s="5" t="s">
        <v>83</v>
      </c>
      <c r="F1911" s="5" t="s">
        <v>86</v>
      </c>
      <c r="G1911" s="5" t="s">
        <v>87</v>
      </c>
      <c r="H1911" t="s">
        <v>31</v>
      </c>
      <c r="I1911" s="4">
        <v>5300</v>
      </c>
      <c r="J1911" s="5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24</v>
      </c>
      <c r="C1912" s="1" t="s">
        <v>14</v>
      </c>
      <c r="D1912" s="2">
        <v>44990</v>
      </c>
      <c r="E1912" s="5" t="s">
        <v>83</v>
      </c>
      <c r="F1912" s="5" t="s">
        <v>86</v>
      </c>
      <c r="G1912" s="5" t="s">
        <v>87</v>
      </c>
      <c r="H1912" t="s">
        <v>25</v>
      </c>
      <c r="I1912" s="4">
        <v>300</v>
      </c>
      <c r="J1912" s="5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24</v>
      </c>
      <c r="C1913" s="1" t="s">
        <v>20</v>
      </c>
      <c r="D1913" s="2">
        <v>44997</v>
      </c>
      <c r="E1913" s="5" t="s">
        <v>83</v>
      </c>
      <c r="F1913" s="5" t="s">
        <v>86</v>
      </c>
      <c r="G1913" s="5" t="s">
        <v>87</v>
      </c>
      <c r="H1913" t="s">
        <v>32</v>
      </c>
      <c r="I1913" s="4">
        <v>3200</v>
      </c>
      <c r="J1913" s="5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22</v>
      </c>
      <c r="C1914" s="1" t="s">
        <v>14</v>
      </c>
      <c r="D1914" s="2">
        <v>45004</v>
      </c>
      <c r="E1914" s="5" t="s">
        <v>83</v>
      </c>
      <c r="F1914" s="5" t="s">
        <v>86</v>
      </c>
      <c r="G1914" s="5" t="s">
        <v>87</v>
      </c>
      <c r="H1914" t="s">
        <v>28</v>
      </c>
      <c r="I1914" s="4">
        <v>1500</v>
      </c>
      <c r="J1914" s="5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13</v>
      </c>
      <c r="C1915" s="1" t="s">
        <v>20</v>
      </c>
      <c r="D1915" s="2">
        <v>45011</v>
      </c>
      <c r="E1915" s="5" t="s">
        <v>83</v>
      </c>
      <c r="F1915" s="5" t="s">
        <v>86</v>
      </c>
      <c r="G1915" s="5" t="s">
        <v>87</v>
      </c>
      <c r="H1915" t="s">
        <v>25</v>
      </c>
      <c r="I1915" s="4">
        <v>300</v>
      </c>
      <c r="J1915" s="5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13</v>
      </c>
      <c r="C1916" s="1" t="s">
        <v>14</v>
      </c>
      <c r="D1916" s="2">
        <v>45018</v>
      </c>
      <c r="E1916" s="5" t="s">
        <v>83</v>
      </c>
      <c r="F1916" s="5" t="s">
        <v>86</v>
      </c>
      <c r="G1916" s="5" t="s">
        <v>87</v>
      </c>
      <c r="H1916" t="s">
        <v>33</v>
      </c>
      <c r="I1916" s="4">
        <v>4600</v>
      </c>
      <c r="J1916" s="5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13</v>
      </c>
      <c r="C1917" s="1" t="s">
        <v>20</v>
      </c>
      <c r="D1917" s="2">
        <v>45025</v>
      </c>
      <c r="E1917" s="5" t="s">
        <v>83</v>
      </c>
      <c r="F1917" s="5" t="s">
        <v>86</v>
      </c>
      <c r="G1917" s="5" t="s">
        <v>87</v>
      </c>
      <c r="H1917" t="s">
        <v>19</v>
      </c>
      <c r="I1917" s="4">
        <v>500</v>
      </c>
      <c r="J1917" s="5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24</v>
      </c>
      <c r="C1918" s="1" t="s">
        <v>14</v>
      </c>
      <c r="D1918" s="2">
        <v>45032</v>
      </c>
      <c r="E1918" s="5" t="s">
        <v>83</v>
      </c>
      <c r="F1918" s="5" t="s">
        <v>86</v>
      </c>
      <c r="G1918" s="5" t="s">
        <v>87</v>
      </c>
      <c r="H1918" t="s">
        <v>21</v>
      </c>
      <c r="I1918" s="4">
        <v>1200</v>
      </c>
      <c r="J1918" s="5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24</v>
      </c>
      <c r="C1919" s="1" t="s">
        <v>14</v>
      </c>
      <c r="D1919" s="2">
        <v>45039</v>
      </c>
      <c r="E1919" s="5" t="s">
        <v>83</v>
      </c>
      <c r="F1919" s="5" t="s">
        <v>86</v>
      </c>
      <c r="G1919" s="5" t="s">
        <v>87</v>
      </c>
      <c r="H1919" t="s">
        <v>28</v>
      </c>
      <c r="I1919" s="4">
        <v>1500</v>
      </c>
      <c r="J1919" s="5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13</v>
      </c>
      <c r="C1920" s="1" t="s">
        <v>20</v>
      </c>
      <c r="D1920" s="2">
        <v>45046</v>
      </c>
      <c r="E1920" s="5" t="s">
        <v>83</v>
      </c>
      <c r="F1920" s="5" t="s">
        <v>86</v>
      </c>
      <c r="G1920" s="5" t="s">
        <v>87</v>
      </c>
      <c r="H1920" t="s">
        <v>28</v>
      </c>
      <c r="I1920" s="4">
        <v>1500</v>
      </c>
      <c r="J1920" s="5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13</v>
      </c>
      <c r="C1921" s="1" t="s">
        <v>20</v>
      </c>
      <c r="D1921" s="2">
        <v>45053</v>
      </c>
      <c r="E1921" s="5" t="s">
        <v>83</v>
      </c>
      <c r="F1921" s="5" t="s">
        <v>86</v>
      </c>
      <c r="G1921" s="5" t="s">
        <v>87</v>
      </c>
      <c r="H1921" t="s">
        <v>32</v>
      </c>
      <c r="I1921" s="4">
        <v>3200</v>
      </c>
      <c r="J1921" s="5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27</v>
      </c>
      <c r="C1922" s="1" t="s">
        <v>20</v>
      </c>
      <c r="D1922" s="2">
        <v>45060</v>
      </c>
      <c r="E1922" s="5" t="s">
        <v>83</v>
      </c>
      <c r="F1922" s="5" t="s">
        <v>86</v>
      </c>
      <c r="G1922" s="5" t="s">
        <v>87</v>
      </c>
      <c r="H1922" t="s">
        <v>25</v>
      </c>
      <c r="I1922" s="4">
        <v>300</v>
      </c>
      <c r="J1922" s="5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22</v>
      </c>
      <c r="C1923" s="1" t="s">
        <v>20</v>
      </c>
      <c r="D1923" s="2">
        <v>45067</v>
      </c>
      <c r="E1923" s="5" t="s">
        <v>83</v>
      </c>
      <c r="F1923" s="5" t="s">
        <v>86</v>
      </c>
      <c r="G1923" s="5" t="s">
        <v>87</v>
      </c>
      <c r="H1923" t="s">
        <v>33</v>
      </c>
      <c r="I1923" s="4">
        <v>4600</v>
      </c>
      <c r="J1923" s="5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27</v>
      </c>
      <c r="C1924" s="1" t="s">
        <v>14</v>
      </c>
      <c r="D1924" s="2">
        <v>45074</v>
      </c>
      <c r="E1924" s="5" t="s">
        <v>83</v>
      </c>
      <c r="F1924" s="5" t="s">
        <v>86</v>
      </c>
      <c r="G1924" s="5" t="s">
        <v>87</v>
      </c>
      <c r="H1924" t="s">
        <v>35</v>
      </c>
      <c r="I1924" s="4">
        <v>4500</v>
      </c>
      <c r="J1924" s="5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13</v>
      </c>
      <c r="C1925" s="1" t="s">
        <v>20</v>
      </c>
      <c r="D1925" s="2">
        <v>45081</v>
      </c>
      <c r="E1925" s="5" t="s">
        <v>83</v>
      </c>
      <c r="F1925" s="5" t="s">
        <v>86</v>
      </c>
      <c r="G1925" s="5" t="s">
        <v>87</v>
      </c>
      <c r="H1925" t="s">
        <v>21</v>
      </c>
      <c r="I1925" s="4">
        <v>1200</v>
      </c>
      <c r="J1925" s="5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27</v>
      </c>
      <c r="C1926" s="1" t="s">
        <v>14</v>
      </c>
      <c r="D1926" s="2">
        <v>45088</v>
      </c>
      <c r="E1926" s="5" t="s">
        <v>83</v>
      </c>
      <c r="F1926" s="5" t="s">
        <v>86</v>
      </c>
      <c r="G1926" s="5" t="s">
        <v>87</v>
      </c>
      <c r="H1926" t="s">
        <v>18</v>
      </c>
      <c r="I1926" s="4">
        <v>8902</v>
      </c>
      <c r="J1926" s="5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24</v>
      </c>
      <c r="C1927" s="1" t="s">
        <v>20</v>
      </c>
      <c r="D1927" s="2">
        <v>45095</v>
      </c>
      <c r="E1927" s="5" t="s">
        <v>83</v>
      </c>
      <c r="F1927" s="5" t="s">
        <v>86</v>
      </c>
      <c r="G1927" s="5" t="s">
        <v>87</v>
      </c>
      <c r="H1927" t="s">
        <v>33</v>
      </c>
      <c r="I1927" s="4">
        <v>4600</v>
      </c>
      <c r="J1927" s="5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13</v>
      </c>
      <c r="C1928" s="1" t="s">
        <v>14</v>
      </c>
      <c r="D1928" s="2">
        <v>45102</v>
      </c>
      <c r="E1928" s="5" t="s">
        <v>83</v>
      </c>
      <c r="F1928" s="5" t="s">
        <v>86</v>
      </c>
      <c r="G1928" s="5" t="s">
        <v>87</v>
      </c>
      <c r="H1928" t="s">
        <v>32</v>
      </c>
      <c r="I1928" s="4">
        <v>3200</v>
      </c>
      <c r="J1928" s="5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24</v>
      </c>
      <c r="C1929" s="1" t="s">
        <v>20</v>
      </c>
      <c r="D1929" s="2">
        <v>45109</v>
      </c>
      <c r="E1929" s="5" t="s">
        <v>83</v>
      </c>
      <c r="F1929" s="5" t="s">
        <v>86</v>
      </c>
      <c r="G1929" s="5" t="s">
        <v>87</v>
      </c>
      <c r="H1929" t="s">
        <v>32</v>
      </c>
      <c r="I1929" s="4">
        <v>3200</v>
      </c>
      <c r="J1929" s="5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13</v>
      </c>
      <c r="C1930" s="1" t="s">
        <v>20</v>
      </c>
      <c r="D1930" s="2">
        <v>45116</v>
      </c>
      <c r="E1930" s="5" t="s">
        <v>83</v>
      </c>
      <c r="F1930" s="5" t="s">
        <v>86</v>
      </c>
      <c r="G1930" s="5" t="s">
        <v>87</v>
      </c>
      <c r="H1930" t="s">
        <v>30</v>
      </c>
      <c r="I1930" s="4">
        <v>3400</v>
      </c>
      <c r="J1930" s="5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13</v>
      </c>
      <c r="C1931" s="1" t="s">
        <v>20</v>
      </c>
      <c r="D1931" s="2">
        <v>45123</v>
      </c>
      <c r="E1931" s="5" t="s">
        <v>83</v>
      </c>
      <c r="F1931" s="5" t="s">
        <v>86</v>
      </c>
      <c r="G1931" s="5" t="s">
        <v>87</v>
      </c>
      <c r="H1931" t="s">
        <v>33</v>
      </c>
      <c r="I1931" s="4">
        <v>4600</v>
      </c>
      <c r="J1931" s="5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24</v>
      </c>
      <c r="C1932" s="1" t="s">
        <v>14</v>
      </c>
      <c r="D1932" s="2">
        <v>45130</v>
      </c>
      <c r="E1932" s="5" t="s">
        <v>83</v>
      </c>
      <c r="F1932" s="5" t="s">
        <v>86</v>
      </c>
      <c r="G1932" s="5" t="s">
        <v>87</v>
      </c>
      <c r="H1932" t="s">
        <v>33</v>
      </c>
      <c r="I1932" s="4">
        <v>4600</v>
      </c>
      <c r="J1932" s="5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24</v>
      </c>
      <c r="C1933" s="1" t="s">
        <v>20</v>
      </c>
      <c r="D1933" s="2">
        <v>45137</v>
      </c>
      <c r="E1933" s="5" t="s">
        <v>83</v>
      </c>
      <c r="F1933" s="5" t="s">
        <v>86</v>
      </c>
      <c r="G1933" s="5" t="s">
        <v>87</v>
      </c>
      <c r="H1933" t="s">
        <v>18</v>
      </c>
      <c r="I1933" s="4">
        <v>8902</v>
      </c>
      <c r="J1933" s="5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13</v>
      </c>
      <c r="C1934" s="1" t="s">
        <v>20</v>
      </c>
      <c r="D1934" s="2">
        <v>45144</v>
      </c>
      <c r="E1934" s="5" t="s">
        <v>83</v>
      </c>
      <c r="F1934" s="5" t="s">
        <v>86</v>
      </c>
      <c r="G1934" s="5" t="s">
        <v>87</v>
      </c>
      <c r="H1934" t="s">
        <v>25</v>
      </c>
      <c r="I1934" s="4">
        <v>300</v>
      </c>
      <c r="J1934" s="5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13</v>
      </c>
      <c r="C1935" s="1" t="s">
        <v>14</v>
      </c>
      <c r="D1935" s="2">
        <v>45151</v>
      </c>
      <c r="E1935" s="5" t="s">
        <v>83</v>
      </c>
      <c r="F1935" s="5" t="s">
        <v>86</v>
      </c>
      <c r="G1935" s="5" t="s">
        <v>87</v>
      </c>
      <c r="H1935" t="s">
        <v>19</v>
      </c>
      <c r="I1935" s="4">
        <v>500</v>
      </c>
      <c r="J1935" s="5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22</v>
      </c>
      <c r="C1936" s="1" t="s">
        <v>20</v>
      </c>
      <c r="D1936" s="2">
        <v>45158</v>
      </c>
      <c r="E1936" s="5" t="s">
        <v>83</v>
      </c>
      <c r="F1936" s="5" t="s">
        <v>86</v>
      </c>
      <c r="G1936" s="5" t="s">
        <v>87</v>
      </c>
      <c r="H1936" t="s">
        <v>25</v>
      </c>
      <c r="I1936" s="4">
        <v>300</v>
      </c>
      <c r="J1936" s="5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27</v>
      </c>
      <c r="C1937" s="1" t="s">
        <v>20</v>
      </c>
      <c r="D1937" s="2">
        <v>45165</v>
      </c>
      <c r="E1937" s="5" t="s">
        <v>83</v>
      </c>
      <c r="F1937" s="5" t="s">
        <v>86</v>
      </c>
      <c r="G1937" s="5" t="s">
        <v>87</v>
      </c>
      <c r="H1937" t="s">
        <v>33</v>
      </c>
      <c r="I1937" s="4">
        <v>4600</v>
      </c>
      <c r="J1937" s="5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34</v>
      </c>
      <c r="C1938" s="1" t="s">
        <v>14</v>
      </c>
      <c r="D1938" s="2">
        <v>44562</v>
      </c>
      <c r="E1938" s="5" t="s">
        <v>83</v>
      </c>
      <c r="F1938" s="5" t="s">
        <v>88</v>
      </c>
      <c r="G1938" s="5" t="s">
        <v>89</v>
      </c>
      <c r="H1938" t="s">
        <v>23</v>
      </c>
      <c r="I1938" s="4">
        <v>5130</v>
      </c>
      <c r="J1938" s="5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13</v>
      </c>
      <c r="C1939" s="1" t="s">
        <v>14</v>
      </c>
      <c r="D1939" s="2">
        <v>44577</v>
      </c>
      <c r="E1939" s="5" t="s">
        <v>83</v>
      </c>
      <c r="F1939" s="5" t="s">
        <v>88</v>
      </c>
      <c r="G1939" s="5" t="s">
        <v>89</v>
      </c>
      <c r="H1939" t="s">
        <v>33</v>
      </c>
      <c r="I1939" s="4">
        <v>4600</v>
      </c>
      <c r="J1939" s="5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27</v>
      </c>
      <c r="C1940" s="1" t="s">
        <v>20</v>
      </c>
      <c r="D1940" s="2">
        <v>44584</v>
      </c>
      <c r="E1940" s="5" t="s">
        <v>83</v>
      </c>
      <c r="F1940" s="5" t="s">
        <v>88</v>
      </c>
      <c r="G1940" s="5" t="s">
        <v>89</v>
      </c>
      <c r="H1940" t="s">
        <v>19</v>
      </c>
      <c r="I1940" s="4">
        <v>500</v>
      </c>
      <c r="J1940" s="5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13</v>
      </c>
      <c r="C1941" s="1" t="s">
        <v>20</v>
      </c>
      <c r="D1941" s="2">
        <v>44591</v>
      </c>
      <c r="E1941" s="5" t="s">
        <v>83</v>
      </c>
      <c r="F1941" s="5" t="s">
        <v>88</v>
      </c>
      <c r="G1941" s="5" t="s">
        <v>89</v>
      </c>
      <c r="H1941" t="s">
        <v>23</v>
      </c>
      <c r="I1941" s="4">
        <v>5130</v>
      </c>
      <c r="J1941" s="5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27</v>
      </c>
      <c r="C1942" s="1" t="s">
        <v>20</v>
      </c>
      <c r="D1942" s="2">
        <v>44598</v>
      </c>
      <c r="E1942" s="5" t="s">
        <v>83</v>
      </c>
      <c r="F1942" s="5" t="s">
        <v>88</v>
      </c>
      <c r="G1942" s="5" t="s">
        <v>89</v>
      </c>
      <c r="H1942" t="s">
        <v>21</v>
      </c>
      <c r="I1942" s="4">
        <v>1200</v>
      </c>
      <c r="J1942" s="5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27</v>
      </c>
      <c r="C1943" s="1" t="s">
        <v>20</v>
      </c>
      <c r="D1943" s="2">
        <v>44605</v>
      </c>
      <c r="E1943" s="5" t="s">
        <v>83</v>
      </c>
      <c r="F1943" s="5" t="s">
        <v>88</v>
      </c>
      <c r="G1943" s="5" t="s">
        <v>89</v>
      </c>
      <c r="H1943" t="s">
        <v>29</v>
      </c>
      <c r="I1943" s="4">
        <v>5340</v>
      </c>
      <c r="J1943" s="5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22</v>
      </c>
      <c r="C1944" s="1" t="s">
        <v>20</v>
      </c>
      <c r="D1944" s="2">
        <v>44612</v>
      </c>
      <c r="E1944" s="5" t="s">
        <v>83</v>
      </c>
      <c r="F1944" s="5" t="s">
        <v>88</v>
      </c>
      <c r="G1944" s="5" t="s">
        <v>89</v>
      </c>
      <c r="H1944" t="s">
        <v>35</v>
      </c>
      <c r="I1944" s="4">
        <v>4500</v>
      </c>
      <c r="J1944" s="5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34</v>
      </c>
      <c r="C1945" s="1" t="s">
        <v>20</v>
      </c>
      <c r="D1945" s="2">
        <v>44619</v>
      </c>
      <c r="E1945" s="5" t="s">
        <v>83</v>
      </c>
      <c r="F1945" s="5" t="s">
        <v>88</v>
      </c>
      <c r="G1945" s="5" t="s">
        <v>89</v>
      </c>
      <c r="H1945" t="s">
        <v>18</v>
      </c>
      <c r="I1945" s="4">
        <v>8902</v>
      </c>
      <c r="J1945" s="5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13</v>
      </c>
      <c r="C1946" s="1" t="s">
        <v>14</v>
      </c>
      <c r="D1946" s="2">
        <v>44626</v>
      </c>
      <c r="E1946" s="5" t="s">
        <v>83</v>
      </c>
      <c r="F1946" s="5" t="s">
        <v>88</v>
      </c>
      <c r="G1946" s="5" t="s">
        <v>89</v>
      </c>
      <c r="H1946" t="s">
        <v>33</v>
      </c>
      <c r="I1946" s="4">
        <v>4600</v>
      </c>
      <c r="J1946" s="5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13</v>
      </c>
      <c r="C1947" s="1" t="s">
        <v>14</v>
      </c>
      <c r="D1947" s="2">
        <v>44633</v>
      </c>
      <c r="E1947" s="5" t="s">
        <v>83</v>
      </c>
      <c r="F1947" s="5" t="s">
        <v>88</v>
      </c>
      <c r="G1947" s="5" t="s">
        <v>89</v>
      </c>
      <c r="H1947" t="s">
        <v>29</v>
      </c>
      <c r="I1947" s="4">
        <v>5340</v>
      </c>
      <c r="J1947" s="5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24</v>
      </c>
      <c r="C1948" s="1" t="s">
        <v>14</v>
      </c>
      <c r="D1948" s="2">
        <v>44640</v>
      </c>
      <c r="E1948" s="5" t="s">
        <v>83</v>
      </c>
      <c r="F1948" s="5" t="s">
        <v>88</v>
      </c>
      <c r="G1948" s="5" t="s">
        <v>89</v>
      </c>
      <c r="H1948" t="s">
        <v>31</v>
      </c>
      <c r="I1948" s="4">
        <v>5300</v>
      </c>
      <c r="J1948" s="5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34</v>
      </c>
      <c r="C1949" s="1" t="s">
        <v>20</v>
      </c>
      <c r="D1949" s="2">
        <v>44647</v>
      </c>
      <c r="E1949" s="5" t="s">
        <v>83</v>
      </c>
      <c r="F1949" s="5" t="s">
        <v>88</v>
      </c>
      <c r="G1949" s="5" t="s">
        <v>89</v>
      </c>
      <c r="H1949" t="s">
        <v>23</v>
      </c>
      <c r="I1949" s="4">
        <v>5130</v>
      </c>
      <c r="J1949" s="5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22</v>
      </c>
      <c r="C1950" s="1" t="s">
        <v>20</v>
      </c>
      <c r="D1950" s="2">
        <v>44654</v>
      </c>
      <c r="E1950" s="5" t="s">
        <v>83</v>
      </c>
      <c r="F1950" s="5" t="s">
        <v>88</v>
      </c>
      <c r="G1950" s="5" t="s">
        <v>89</v>
      </c>
      <c r="H1950" t="s">
        <v>19</v>
      </c>
      <c r="I1950" s="4">
        <v>500</v>
      </c>
      <c r="J1950" s="5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22</v>
      </c>
      <c r="C1951" s="1" t="s">
        <v>14</v>
      </c>
      <c r="D1951" s="2">
        <v>44661</v>
      </c>
      <c r="E1951" s="5" t="s">
        <v>83</v>
      </c>
      <c r="F1951" s="5" t="s">
        <v>88</v>
      </c>
      <c r="G1951" s="5" t="s">
        <v>89</v>
      </c>
      <c r="H1951" t="s">
        <v>18</v>
      </c>
      <c r="I1951" s="4">
        <v>8902</v>
      </c>
      <c r="J1951" s="5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34</v>
      </c>
      <c r="C1952" s="1" t="s">
        <v>14</v>
      </c>
      <c r="D1952" s="2">
        <v>44668</v>
      </c>
      <c r="E1952" s="5" t="s">
        <v>83</v>
      </c>
      <c r="F1952" s="5" t="s">
        <v>88</v>
      </c>
      <c r="G1952" s="5" t="s">
        <v>89</v>
      </c>
      <c r="H1952" t="s">
        <v>25</v>
      </c>
      <c r="I1952" s="4">
        <v>300</v>
      </c>
      <c r="J1952" s="5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13</v>
      </c>
      <c r="C1953" s="1" t="s">
        <v>20</v>
      </c>
      <c r="D1953" s="2">
        <v>44675</v>
      </c>
      <c r="E1953" s="5" t="s">
        <v>83</v>
      </c>
      <c r="F1953" s="5" t="s">
        <v>88</v>
      </c>
      <c r="G1953" s="5" t="s">
        <v>89</v>
      </c>
      <c r="H1953" t="s">
        <v>23</v>
      </c>
      <c r="I1953" s="4">
        <v>5130</v>
      </c>
      <c r="J1953" s="5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27</v>
      </c>
      <c r="C1954" s="1" t="s">
        <v>20</v>
      </c>
      <c r="D1954" s="2">
        <v>44682</v>
      </c>
      <c r="E1954" s="5" t="s">
        <v>83</v>
      </c>
      <c r="F1954" s="5" t="s">
        <v>88</v>
      </c>
      <c r="G1954" s="5" t="s">
        <v>89</v>
      </c>
      <c r="H1954" t="s">
        <v>23</v>
      </c>
      <c r="I1954" s="4">
        <v>5130</v>
      </c>
      <c r="J1954" s="5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24</v>
      </c>
      <c r="C1955" s="1" t="s">
        <v>20</v>
      </c>
      <c r="D1955" s="2">
        <v>44689</v>
      </c>
      <c r="E1955" s="5" t="s">
        <v>83</v>
      </c>
      <c r="F1955" s="5" t="s">
        <v>88</v>
      </c>
      <c r="G1955" s="5" t="s">
        <v>89</v>
      </c>
      <c r="H1955" t="s">
        <v>21</v>
      </c>
      <c r="I1955" s="4">
        <v>1200</v>
      </c>
      <c r="J1955" s="5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22</v>
      </c>
      <c r="C1956" s="1" t="s">
        <v>14</v>
      </c>
      <c r="D1956" s="2">
        <v>44696</v>
      </c>
      <c r="E1956" s="5" t="s">
        <v>83</v>
      </c>
      <c r="F1956" s="5" t="s">
        <v>88</v>
      </c>
      <c r="G1956" s="5" t="s">
        <v>89</v>
      </c>
      <c r="H1956" t="s">
        <v>35</v>
      </c>
      <c r="I1956" s="4">
        <v>4500</v>
      </c>
      <c r="J1956" s="5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13</v>
      </c>
      <c r="C1957" s="1" t="s">
        <v>20</v>
      </c>
      <c r="D1957" s="2">
        <v>44703</v>
      </c>
      <c r="E1957" s="5" t="s">
        <v>83</v>
      </c>
      <c r="F1957" s="5" t="s">
        <v>88</v>
      </c>
      <c r="G1957" s="5" t="s">
        <v>89</v>
      </c>
      <c r="H1957" t="s">
        <v>28</v>
      </c>
      <c r="I1957" s="4">
        <v>1500</v>
      </c>
      <c r="J1957" s="5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27</v>
      </c>
      <c r="C1958" s="1" t="s">
        <v>14</v>
      </c>
      <c r="D1958" s="2">
        <v>44710</v>
      </c>
      <c r="E1958" s="5" t="s">
        <v>83</v>
      </c>
      <c r="F1958" s="5" t="s">
        <v>88</v>
      </c>
      <c r="G1958" s="5" t="s">
        <v>89</v>
      </c>
      <c r="H1958" t="s">
        <v>21</v>
      </c>
      <c r="I1958" s="4">
        <v>1200</v>
      </c>
      <c r="J1958" s="5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27</v>
      </c>
      <c r="C1959" s="1" t="s">
        <v>20</v>
      </c>
      <c r="D1959" s="2">
        <v>44717</v>
      </c>
      <c r="E1959" s="5" t="s">
        <v>83</v>
      </c>
      <c r="F1959" s="5" t="s">
        <v>88</v>
      </c>
      <c r="G1959" s="5" t="s">
        <v>89</v>
      </c>
      <c r="H1959" t="s">
        <v>31</v>
      </c>
      <c r="I1959" s="4">
        <v>5300</v>
      </c>
      <c r="J1959" s="5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24</v>
      </c>
      <c r="C1960" s="1" t="s">
        <v>14</v>
      </c>
      <c r="D1960" s="2">
        <v>44724</v>
      </c>
      <c r="E1960" s="5" t="s">
        <v>83</v>
      </c>
      <c r="F1960" s="5" t="s">
        <v>88</v>
      </c>
      <c r="G1960" s="5" t="s">
        <v>89</v>
      </c>
      <c r="H1960" t="s">
        <v>23</v>
      </c>
      <c r="I1960" s="4">
        <v>5130</v>
      </c>
      <c r="J1960" s="5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24</v>
      </c>
      <c r="C1961" s="1" t="s">
        <v>20</v>
      </c>
      <c r="D1961" s="2">
        <v>44731</v>
      </c>
      <c r="E1961" s="5" t="s">
        <v>83</v>
      </c>
      <c r="F1961" s="5" t="s">
        <v>88</v>
      </c>
      <c r="G1961" s="5" t="s">
        <v>89</v>
      </c>
      <c r="H1961" t="s">
        <v>28</v>
      </c>
      <c r="I1961" s="4">
        <v>1500</v>
      </c>
      <c r="J1961" s="5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24</v>
      </c>
      <c r="C1962" s="1" t="s">
        <v>20</v>
      </c>
      <c r="D1962" s="2">
        <v>44738</v>
      </c>
      <c r="E1962" s="5" t="s">
        <v>83</v>
      </c>
      <c r="F1962" s="5" t="s">
        <v>88</v>
      </c>
      <c r="G1962" s="5" t="s">
        <v>89</v>
      </c>
      <c r="H1962" t="s">
        <v>18</v>
      </c>
      <c r="I1962" s="4">
        <v>8902</v>
      </c>
      <c r="J1962" s="5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24</v>
      </c>
      <c r="C1963" s="1" t="s">
        <v>20</v>
      </c>
      <c r="D1963" s="2">
        <v>44745</v>
      </c>
      <c r="E1963" s="5" t="s">
        <v>83</v>
      </c>
      <c r="F1963" s="5" t="s">
        <v>88</v>
      </c>
      <c r="G1963" s="5" t="s">
        <v>89</v>
      </c>
      <c r="H1963" t="s">
        <v>21</v>
      </c>
      <c r="I1963" s="4">
        <v>1200</v>
      </c>
      <c r="J1963" s="5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27</v>
      </c>
      <c r="C1964" s="1" t="s">
        <v>20</v>
      </c>
      <c r="D1964" s="2">
        <v>44752</v>
      </c>
      <c r="E1964" s="5" t="s">
        <v>83</v>
      </c>
      <c r="F1964" s="5" t="s">
        <v>88</v>
      </c>
      <c r="G1964" s="5" t="s">
        <v>89</v>
      </c>
      <c r="H1964" t="s">
        <v>31</v>
      </c>
      <c r="I1964" s="4">
        <v>5300</v>
      </c>
      <c r="J1964" s="5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24</v>
      </c>
      <c r="C1965" s="1" t="s">
        <v>20</v>
      </c>
      <c r="D1965" s="2">
        <v>44759</v>
      </c>
      <c r="E1965" s="5" t="s">
        <v>83</v>
      </c>
      <c r="F1965" s="5" t="s">
        <v>88</v>
      </c>
      <c r="G1965" s="5" t="s">
        <v>89</v>
      </c>
      <c r="H1965" t="s">
        <v>21</v>
      </c>
      <c r="I1965" s="4">
        <v>1200</v>
      </c>
      <c r="J1965" s="5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27</v>
      </c>
      <c r="C1966" s="1" t="s">
        <v>14</v>
      </c>
      <c r="D1966" s="2">
        <v>44766</v>
      </c>
      <c r="E1966" s="5" t="s">
        <v>83</v>
      </c>
      <c r="F1966" s="5" t="s">
        <v>88</v>
      </c>
      <c r="G1966" s="5" t="s">
        <v>89</v>
      </c>
      <c r="H1966" t="s">
        <v>21</v>
      </c>
      <c r="I1966" s="4">
        <v>1200</v>
      </c>
      <c r="J1966" s="5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27</v>
      </c>
      <c r="C1967" s="1" t="s">
        <v>20</v>
      </c>
      <c r="D1967" s="2">
        <v>44766</v>
      </c>
      <c r="E1967" s="5" t="s">
        <v>83</v>
      </c>
      <c r="F1967" s="5" t="s">
        <v>88</v>
      </c>
      <c r="G1967" s="5" t="s">
        <v>89</v>
      </c>
      <c r="H1967" t="s">
        <v>30</v>
      </c>
      <c r="I1967" s="4">
        <v>3400</v>
      </c>
      <c r="J1967" s="5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27</v>
      </c>
      <c r="C1968" s="1" t="s">
        <v>20</v>
      </c>
      <c r="D1968" s="2">
        <v>44773</v>
      </c>
      <c r="E1968" s="5" t="s">
        <v>83</v>
      </c>
      <c r="F1968" s="5" t="s">
        <v>88</v>
      </c>
      <c r="G1968" s="5" t="s">
        <v>89</v>
      </c>
      <c r="H1968" t="s">
        <v>30</v>
      </c>
      <c r="I1968" s="4">
        <v>3400</v>
      </c>
      <c r="J1968" s="5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34</v>
      </c>
      <c r="C1969" s="1" t="s">
        <v>20</v>
      </c>
      <c r="D1969" s="2">
        <v>44780</v>
      </c>
      <c r="E1969" s="5" t="s">
        <v>83</v>
      </c>
      <c r="F1969" s="5" t="s">
        <v>88</v>
      </c>
      <c r="G1969" s="5" t="s">
        <v>89</v>
      </c>
      <c r="H1969" t="s">
        <v>25</v>
      </c>
      <c r="I1969" s="4">
        <v>300</v>
      </c>
      <c r="J1969" s="5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13</v>
      </c>
      <c r="C1970" s="1" t="s">
        <v>20</v>
      </c>
      <c r="D1970" s="2">
        <v>44787</v>
      </c>
      <c r="E1970" s="5" t="s">
        <v>83</v>
      </c>
      <c r="F1970" s="5" t="s">
        <v>88</v>
      </c>
      <c r="G1970" s="5" t="s">
        <v>89</v>
      </c>
      <c r="H1970" t="s">
        <v>21</v>
      </c>
      <c r="I1970" s="4">
        <v>1200</v>
      </c>
      <c r="J1970" s="5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13</v>
      </c>
      <c r="C1971" s="1" t="s">
        <v>14</v>
      </c>
      <c r="D1971" s="2">
        <v>44794</v>
      </c>
      <c r="E1971" s="5" t="s">
        <v>83</v>
      </c>
      <c r="F1971" s="5" t="s">
        <v>88</v>
      </c>
      <c r="G1971" s="5" t="s">
        <v>89</v>
      </c>
      <c r="H1971" t="s">
        <v>35</v>
      </c>
      <c r="I1971" s="4">
        <v>4500</v>
      </c>
      <c r="J1971" s="5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27</v>
      </c>
      <c r="C1972" s="1" t="s">
        <v>14</v>
      </c>
      <c r="D1972" s="2">
        <v>44801</v>
      </c>
      <c r="E1972" s="5" t="s">
        <v>83</v>
      </c>
      <c r="F1972" s="5" t="s">
        <v>88</v>
      </c>
      <c r="G1972" s="5" t="s">
        <v>89</v>
      </c>
      <c r="H1972" t="s">
        <v>19</v>
      </c>
      <c r="I1972" s="4">
        <v>500</v>
      </c>
      <c r="J1972" s="5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27</v>
      </c>
      <c r="C1973" s="1" t="s">
        <v>20</v>
      </c>
      <c r="D1973" s="2">
        <v>44808</v>
      </c>
      <c r="E1973" s="5" t="s">
        <v>83</v>
      </c>
      <c r="F1973" s="5" t="s">
        <v>88</v>
      </c>
      <c r="G1973" s="5" t="s">
        <v>89</v>
      </c>
      <c r="H1973" t="s">
        <v>18</v>
      </c>
      <c r="I1973" s="4">
        <v>8902</v>
      </c>
      <c r="J1973" s="5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22</v>
      </c>
      <c r="C1974" s="1" t="s">
        <v>20</v>
      </c>
      <c r="D1974" s="2">
        <v>44815</v>
      </c>
      <c r="E1974" s="5" t="s">
        <v>83</v>
      </c>
      <c r="F1974" s="5" t="s">
        <v>88</v>
      </c>
      <c r="G1974" s="5" t="s">
        <v>89</v>
      </c>
      <c r="H1974" t="s">
        <v>26</v>
      </c>
      <c r="I1974" s="4">
        <v>1700</v>
      </c>
      <c r="J1974" s="5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22</v>
      </c>
      <c r="C1975" s="1" t="s">
        <v>14</v>
      </c>
      <c r="D1975" s="2">
        <v>44822</v>
      </c>
      <c r="E1975" s="5" t="s">
        <v>83</v>
      </c>
      <c r="F1975" s="5" t="s">
        <v>88</v>
      </c>
      <c r="G1975" s="5" t="s">
        <v>89</v>
      </c>
      <c r="H1975" t="s">
        <v>18</v>
      </c>
      <c r="I1975" s="4">
        <v>8902</v>
      </c>
      <c r="J1975" s="5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34</v>
      </c>
      <c r="C1976" s="1" t="s">
        <v>20</v>
      </c>
      <c r="D1976" s="2">
        <v>44829</v>
      </c>
      <c r="E1976" s="5" t="s">
        <v>83</v>
      </c>
      <c r="F1976" s="5" t="s">
        <v>88</v>
      </c>
      <c r="G1976" s="5" t="s">
        <v>89</v>
      </c>
      <c r="H1976" t="s">
        <v>32</v>
      </c>
      <c r="I1976" s="4">
        <v>3200</v>
      </c>
      <c r="J1976" s="5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22</v>
      </c>
      <c r="C1977" s="1" t="s">
        <v>20</v>
      </c>
      <c r="D1977" s="2">
        <v>44836</v>
      </c>
      <c r="E1977" s="5" t="s">
        <v>83</v>
      </c>
      <c r="F1977" s="5" t="s">
        <v>88</v>
      </c>
      <c r="G1977" s="5" t="s">
        <v>89</v>
      </c>
      <c r="H1977" t="s">
        <v>21</v>
      </c>
      <c r="I1977" s="4">
        <v>1200</v>
      </c>
      <c r="J1977" s="5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22</v>
      </c>
      <c r="C1978" s="1" t="s">
        <v>20</v>
      </c>
      <c r="D1978" s="2">
        <v>44843</v>
      </c>
      <c r="E1978" s="5" t="s">
        <v>83</v>
      </c>
      <c r="F1978" s="5" t="s">
        <v>88</v>
      </c>
      <c r="G1978" s="5" t="s">
        <v>89</v>
      </c>
      <c r="H1978" t="s">
        <v>30</v>
      </c>
      <c r="I1978" s="4">
        <v>3400</v>
      </c>
      <c r="J1978" s="5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13</v>
      </c>
      <c r="C1979" s="1" t="s">
        <v>20</v>
      </c>
      <c r="D1979" s="2">
        <v>44850</v>
      </c>
      <c r="E1979" s="5" t="s">
        <v>83</v>
      </c>
      <c r="F1979" s="5" t="s">
        <v>88</v>
      </c>
      <c r="G1979" s="5" t="s">
        <v>89</v>
      </c>
      <c r="H1979" t="s">
        <v>30</v>
      </c>
      <c r="I1979" s="4">
        <v>3400</v>
      </c>
      <c r="J1979" s="5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13</v>
      </c>
      <c r="C1980" s="1" t="s">
        <v>20</v>
      </c>
      <c r="D1980" s="2">
        <v>44857</v>
      </c>
      <c r="E1980" s="5" t="s">
        <v>83</v>
      </c>
      <c r="F1980" s="5" t="s">
        <v>88</v>
      </c>
      <c r="G1980" s="5" t="s">
        <v>89</v>
      </c>
      <c r="H1980" t="s">
        <v>33</v>
      </c>
      <c r="I1980" s="4">
        <v>4600</v>
      </c>
      <c r="J1980" s="5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27</v>
      </c>
      <c r="C1981" s="1" t="s">
        <v>14</v>
      </c>
      <c r="D1981" s="2">
        <v>44864</v>
      </c>
      <c r="E1981" s="5" t="s">
        <v>83</v>
      </c>
      <c r="F1981" s="5" t="s">
        <v>88</v>
      </c>
      <c r="G1981" s="5" t="s">
        <v>89</v>
      </c>
      <c r="H1981" t="s">
        <v>35</v>
      </c>
      <c r="I1981" s="4">
        <v>4500</v>
      </c>
      <c r="J1981" s="5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27</v>
      </c>
      <c r="C1982" s="1" t="s">
        <v>20</v>
      </c>
      <c r="D1982" s="2">
        <v>44871</v>
      </c>
      <c r="E1982" s="5" t="s">
        <v>83</v>
      </c>
      <c r="F1982" s="5" t="s">
        <v>88</v>
      </c>
      <c r="G1982" s="5" t="s">
        <v>89</v>
      </c>
      <c r="H1982" t="s">
        <v>35</v>
      </c>
      <c r="I1982" s="4">
        <v>4500</v>
      </c>
      <c r="J1982" s="5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13</v>
      </c>
      <c r="C1983" s="1" t="s">
        <v>20</v>
      </c>
      <c r="D1983" s="2">
        <v>44878</v>
      </c>
      <c r="E1983" s="5" t="s">
        <v>83</v>
      </c>
      <c r="F1983" s="5" t="s">
        <v>88</v>
      </c>
      <c r="G1983" s="5" t="s">
        <v>89</v>
      </c>
      <c r="H1983" t="s">
        <v>32</v>
      </c>
      <c r="I1983" s="4">
        <v>3200</v>
      </c>
      <c r="J1983" s="5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13</v>
      </c>
      <c r="C1984" s="1" t="s">
        <v>14</v>
      </c>
      <c r="D1984" s="2">
        <v>44885</v>
      </c>
      <c r="E1984" s="5" t="s">
        <v>83</v>
      </c>
      <c r="F1984" s="5" t="s">
        <v>88</v>
      </c>
      <c r="G1984" s="5" t="s">
        <v>89</v>
      </c>
      <c r="H1984" t="s">
        <v>21</v>
      </c>
      <c r="I1984" s="4">
        <v>1200</v>
      </c>
      <c r="J1984" s="5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27</v>
      </c>
      <c r="C1985" s="1" t="s">
        <v>20</v>
      </c>
      <c r="D1985" s="2">
        <v>44892</v>
      </c>
      <c r="E1985" s="5" t="s">
        <v>83</v>
      </c>
      <c r="F1985" s="5" t="s">
        <v>88</v>
      </c>
      <c r="G1985" s="5" t="s">
        <v>89</v>
      </c>
      <c r="H1985" t="s">
        <v>26</v>
      </c>
      <c r="I1985" s="4">
        <v>1700</v>
      </c>
      <c r="J1985" s="5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24</v>
      </c>
      <c r="C1986" s="1" t="s">
        <v>20</v>
      </c>
      <c r="D1986" s="2">
        <v>44899</v>
      </c>
      <c r="E1986" s="5" t="s">
        <v>83</v>
      </c>
      <c r="F1986" s="5" t="s">
        <v>88</v>
      </c>
      <c r="G1986" s="5" t="s">
        <v>89</v>
      </c>
      <c r="H1986" t="s">
        <v>23</v>
      </c>
      <c r="I1986" s="4">
        <v>5130</v>
      </c>
      <c r="J1986" s="5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27</v>
      </c>
      <c r="C1987" s="1" t="s">
        <v>20</v>
      </c>
      <c r="D1987" s="2">
        <v>44906</v>
      </c>
      <c r="E1987" s="5" t="s">
        <v>83</v>
      </c>
      <c r="F1987" s="5" t="s">
        <v>88</v>
      </c>
      <c r="G1987" s="5" t="s">
        <v>89</v>
      </c>
      <c r="H1987" t="s">
        <v>32</v>
      </c>
      <c r="I1987" s="4">
        <v>3200</v>
      </c>
      <c r="J1987" s="5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13</v>
      </c>
      <c r="C1988" s="1" t="s">
        <v>20</v>
      </c>
      <c r="D1988" s="2">
        <v>44913</v>
      </c>
      <c r="E1988" s="5" t="s">
        <v>83</v>
      </c>
      <c r="F1988" s="5" t="s">
        <v>88</v>
      </c>
      <c r="G1988" s="5" t="s">
        <v>89</v>
      </c>
      <c r="H1988" t="s">
        <v>19</v>
      </c>
      <c r="I1988" s="4">
        <v>500</v>
      </c>
      <c r="J1988" s="5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24</v>
      </c>
      <c r="C1989" s="1" t="s">
        <v>14</v>
      </c>
      <c r="D1989" s="2">
        <v>44920</v>
      </c>
      <c r="E1989" s="5" t="s">
        <v>83</v>
      </c>
      <c r="F1989" s="5" t="s">
        <v>88</v>
      </c>
      <c r="G1989" s="5" t="s">
        <v>89</v>
      </c>
      <c r="H1989" t="s">
        <v>23</v>
      </c>
      <c r="I1989" s="4">
        <v>5130</v>
      </c>
      <c r="J1989" s="5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27</v>
      </c>
      <c r="C1990" s="1" t="s">
        <v>14</v>
      </c>
      <c r="D1990" s="2">
        <v>44927</v>
      </c>
      <c r="E1990" s="5" t="s">
        <v>83</v>
      </c>
      <c r="F1990" s="5" t="s">
        <v>88</v>
      </c>
      <c r="G1990" s="5" t="s">
        <v>89</v>
      </c>
      <c r="H1990" t="s">
        <v>19</v>
      </c>
      <c r="I1990" s="4">
        <v>500</v>
      </c>
      <c r="J1990" s="5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22</v>
      </c>
      <c r="C1991" s="1" t="s">
        <v>20</v>
      </c>
      <c r="D1991" s="2">
        <v>44934</v>
      </c>
      <c r="E1991" s="5" t="s">
        <v>83</v>
      </c>
      <c r="F1991" s="5" t="s">
        <v>88</v>
      </c>
      <c r="G1991" s="5" t="s">
        <v>89</v>
      </c>
      <c r="H1991" t="s">
        <v>25</v>
      </c>
      <c r="I1991" s="4">
        <v>300</v>
      </c>
      <c r="J1991" s="5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22</v>
      </c>
      <c r="C1992" s="1" t="s">
        <v>20</v>
      </c>
      <c r="D1992" s="2">
        <v>44941</v>
      </c>
      <c r="E1992" s="5" t="s">
        <v>83</v>
      </c>
      <c r="F1992" s="5" t="s">
        <v>88</v>
      </c>
      <c r="G1992" s="5" t="s">
        <v>89</v>
      </c>
      <c r="H1992" t="s">
        <v>21</v>
      </c>
      <c r="I1992" s="4">
        <v>1200</v>
      </c>
      <c r="J1992" s="5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27</v>
      </c>
      <c r="C1993" s="1" t="s">
        <v>20</v>
      </c>
      <c r="D1993" s="2">
        <v>44948</v>
      </c>
      <c r="E1993" s="5" t="s">
        <v>83</v>
      </c>
      <c r="F1993" s="5" t="s">
        <v>88</v>
      </c>
      <c r="G1993" s="5" t="s">
        <v>89</v>
      </c>
      <c r="H1993" t="s">
        <v>35</v>
      </c>
      <c r="I1993" s="4">
        <v>4500</v>
      </c>
      <c r="J1993" s="5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13</v>
      </c>
      <c r="C1994" s="1" t="s">
        <v>20</v>
      </c>
      <c r="D1994" s="2">
        <v>44955</v>
      </c>
      <c r="E1994" s="5" t="s">
        <v>83</v>
      </c>
      <c r="F1994" s="5" t="s">
        <v>88</v>
      </c>
      <c r="G1994" s="5" t="s">
        <v>89</v>
      </c>
      <c r="H1994" t="s">
        <v>33</v>
      </c>
      <c r="I1994" s="4">
        <v>4600</v>
      </c>
      <c r="J1994" s="5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13</v>
      </c>
      <c r="C1995" s="1" t="s">
        <v>20</v>
      </c>
      <c r="D1995" s="2">
        <v>44962</v>
      </c>
      <c r="E1995" s="5" t="s">
        <v>83</v>
      </c>
      <c r="F1995" s="5" t="s">
        <v>88</v>
      </c>
      <c r="G1995" s="5" t="s">
        <v>89</v>
      </c>
      <c r="H1995" t="s">
        <v>26</v>
      </c>
      <c r="I1995" s="4">
        <v>1700</v>
      </c>
      <c r="J1995" s="5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24</v>
      </c>
      <c r="C1996" s="1" t="s">
        <v>14</v>
      </c>
      <c r="D1996" s="2">
        <v>44969</v>
      </c>
      <c r="E1996" s="5" t="s">
        <v>83</v>
      </c>
      <c r="F1996" s="5" t="s">
        <v>88</v>
      </c>
      <c r="G1996" s="5" t="s">
        <v>89</v>
      </c>
      <c r="H1996" t="s">
        <v>32</v>
      </c>
      <c r="I1996" s="4">
        <v>3200</v>
      </c>
      <c r="J1996" s="5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13</v>
      </c>
      <c r="C1997" s="1" t="s">
        <v>20</v>
      </c>
      <c r="D1997" s="2">
        <v>44976</v>
      </c>
      <c r="E1997" s="5" t="s">
        <v>83</v>
      </c>
      <c r="F1997" s="5" t="s">
        <v>88</v>
      </c>
      <c r="G1997" s="5" t="s">
        <v>89</v>
      </c>
      <c r="H1997" t="s">
        <v>18</v>
      </c>
      <c r="I1997" s="4">
        <v>8902</v>
      </c>
      <c r="J1997" s="5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24</v>
      </c>
      <c r="C1998" s="1" t="s">
        <v>20</v>
      </c>
      <c r="D1998" s="2">
        <v>44983</v>
      </c>
      <c r="E1998" s="5" t="s">
        <v>83</v>
      </c>
      <c r="F1998" s="5" t="s">
        <v>88</v>
      </c>
      <c r="G1998" s="5" t="s">
        <v>89</v>
      </c>
      <c r="H1998" t="s">
        <v>35</v>
      </c>
      <c r="I1998" s="4">
        <v>4500</v>
      </c>
      <c r="J1998" s="5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27</v>
      </c>
      <c r="C1999" s="1" t="s">
        <v>14</v>
      </c>
      <c r="D1999" s="2">
        <v>44990</v>
      </c>
      <c r="E1999" s="5" t="s">
        <v>83</v>
      </c>
      <c r="F1999" s="5" t="s">
        <v>88</v>
      </c>
      <c r="G1999" s="5" t="s">
        <v>89</v>
      </c>
      <c r="H1999" t="s">
        <v>29</v>
      </c>
      <c r="I1999" s="4">
        <v>5340</v>
      </c>
      <c r="J1999" s="5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13</v>
      </c>
      <c r="C2000" s="1" t="s">
        <v>20</v>
      </c>
      <c r="D2000" s="2">
        <v>44997</v>
      </c>
      <c r="E2000" s="5" t="s">
        <v>83</v>
      </c>
      <c r="F2000" s="5" t="s">
        <v>88</v>
      </c>
      <c r="G2000" s="5" t="s">
        <v>89</v>
      </c>
      <c r="H2000" t="s">
        <v>35</v>
      </c>
      <c r="I2000" s="4">
        <v>4500</v>
      </c>
      <c r="J2000" s="5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13</v>
      </c>
      <c r="C2001" s="1" t="s">
        <v>20</v>
      </c>
      <c r="D2001" s="2">
        <v>45004</v>
      </c>
      <c r="E2001" s="5" t="s">
        <v>83</v>
      </c>
      <c r="F2001" s="5" t="s">
        <v>88</v>
      </c>
      <c r="G2001" s="5" t="s">
        <v>89</v>
      </c>
      <c r="H2001" t="s">
        <v>19</v>
      </c>
      <c r="I2001" s="4">
        <v>500</v>
      </c>
      <c r="J2001" s="5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13</v>
      </c>
      <c r="C2002" s="1" t="s">
        <v>20</v>
      </c>
      <c r="D2002" s="2">
        <v>45011</v>
      </c>
      <c r="E2002" s="5" t="s">
        <v>83</v>
      </c>
      <c r="F2002" s="5" t="s">
        <v>88</v>
      </c>
      <c r="G2002" s="5" t="s">
        <v>89</v>
      </c>
      <c r="H2002" t="s">
        <v>35</v>
      </c>
      <c r="I2002" s="4">
        <v>4500</v>
      </c>
      <c r="J2002" s="5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22</v>
      </c>
      <c r="C2003" s="1" t="s">
        <v>20</v>
      </c>
      <c r="D2003" s="2">
        <v>45018</v>
      </c>
      <c r="E2003" s="5" t="s">
        <v>83</v>
      </c>
      <c r="F2003" s="5" t="s">
        <v>88</v>
      </c>
      <c r="G2003" s="5" t="s">
        <v>89</v>
      </c>
      <c r="H2003" t="s">
        <v>23</v>
      </c>
      <c r="I2003" s="4">
        <v>5130</v>
      </c>
      <c r="J2003" s="5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13</v>
      </c>
      <c r="C2004" s="1" t="s">
        <v>20</v>
      </c>
      <c r="D2004" s="2">
        <v>45025</v>
      </c>
      <c r="E2004" s="5" t="s">
        <v>83</v>
      </c>
      <c r="F2004" s="5" t="s">
        <v>88</v>
      </c>
      <c r="G2004" s="5" t="s">
        <v>89</v>
      </c>
      <c r="H2004" t="s">
        <v>30</v>
      </c>
      <c r="I2004" s="4">
        <v>3400</v>
      </c>
      <c r="J2004" s="5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13</v>
      </c>
      <c r="C2005" s="1" t="s">
        <v>14</v>
      </c>
      <c r="D2005" s="2">
        <v>45032</v>
      </c>
      <c r="E2005" s="5" t="s">
        <v>83</v>
      </c>
      <c r="F2005" s="5" t="s">
        <v>88</v>
      </c>
      <c r="G2005" s="5" t="s">
        <v>89</v>
      </c>
      <c r="H2005" t="s">
        <v>21</v>
      </c>
      <c r="I2005" s="4">
        <v>1200</v>
      </c>
      <c r="J2005" s="5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13</v>
      </c>
      <c r="C2006" s="1" t="s">
        <v>20</v>
      </c>
      <c r="D2006" s="2">
        <v>45039</v>
      </c>
      <c r="E2006" s="5" t="s">
        <v>83</v>
      </c>
      <c r="F2006" s="5" t="s">
        <v>88</v>
      </c>
      <c r="G2006" s="5" t="s">
        <v>89</v>
      </c>
      <c r="H2006" t="s">
        <v>31</v>
      </c>
      <c r="I2006" s="4">
        <v>5300</v>
      </c>
      <c r="J2006" s="5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27</v>
      </c>
      <c r="C2007" s="1" t="s">
        <v>20</v>
      </c>
      <c r="D2007" s="2">
        <v>45046</v>
      </c>
      <c r="E2007" s="5" t="s">
        <v>83</v>
      </c>
      <c r="F2007" s="5" t="s">
        <v>88</v>
      </c>
      <c r="G2007" s="5" t="s">
        <v>89</v>
      </c>
      <c r="H2007" t="s">
        <v>25</v>
      </c>
      <c r="I2007" s="4">
        <v>300</v>
      </c>
      <c r="J2007" s="5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27</v>
      </c>
      <c r="C2008" s="1" t="s">
        <v>14</v>
      </c>
      <c r="D2008" s="2">
        <v>45053</v>
      </c>
      <c r="E2008" s="5" t="s">
        <v>83</v>
      </c>
      <c r="F2008" s="5" t="s">
        <v>88</v>
      </c>
      <c r="G2008" s="5" t="s">
        <v>89</v>
      </c>
      <c r="H2008" t="s">
        <v>28</v>
      </c>
      <c r="I2008" s="4">
        <v>1500</v>
      </c>
      <c r="J2008" s="5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27</v>
      </c>
      <c r="C2009" s="1" t="s">
        <v>20</v>
      </c>
      <c r="D2009" s="2">
        <v>45060</v>
      </c>
      <c r="E2009" s="5" t="s">
        <v>83</v>
      </c>
      <c r="F2009" s="5" t="s">
        <v>88</v>
      </c>
      <c r="G2009" s="5" t="s">
        <v>89</v>
      </c>
      <c r="H2009" t="s">
        <v>32</v>
      </c>
      <c r="I2009" s="4">
        <v>3200</v>
      </c>
      <c r="J2009" s="5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27</v>
      </c>
      <c r="C2010" s="1" t="s">
        <v>20</v>
      </c>
      <c r="D2010" s="2">
        <v>45067</v>
      </c>
      <c r="E2010" s="5" t="s">
        <v>83</v>
      </c>
      <c r="F2010" s="5" t="s">
        <v>88</v>
      </c>
      <c r="G2010" s="5" t="s">
        <v>89</v>
      </c>
      <c r="H2010" t="s">
        <v>29</v>
      </c>
      <c r="I2010" s="4">
        <v>5340</v>
      </c>
      <c r="J2010" s="5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13</v>
      </c>
      <c r="C2011" s="1" t="s">
        <v>20</v>
      </c>
      <c r="D2011" s="2">
        <v>45074</v>
      </c>
      <c r="E2011" s="5" t="s">
        <v>83</v>
      </c>
      <c r="F2011" s="5" t="s">
        <v>88</v>
      </c>
      <c r="G2011" s="5" t="s">
        <v>89</v>
      </c>
      <c r="H2011" t="s">
        <v>30</v>
      </c>
      <c r="I2011" s="4">
        <v>3400</v>
      </c>
      <c r="J2011" s="5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24</v>
      </c>
      <c r="C2012" s="1" t="s">
        <v>14</v>
      </c>
      <c r="D2012" s="2">
        <v>45081</v>
      </c>
      <c r="E2012" s="5" t="s">
        <v>83</v>
      </c>
      <c r="F2012" s="5" t="s">
        <v>88</v>
      </c>
      <c r="G2012" s="5" t="s">
        <v>89</v>
      </c>
      <c r="H2012" t="s">
        <v>28</v>
      </c>
      <c r="I2012" s="4">
        <v>1500</v>
      </c>
      <c r="J2012" s="5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27</v>
      </c>
      <c r="C2013" s="1" t="s">
        <v>20</v>
      </c>
      <c r="D2013" s="2">
        <v>45088</v>
      </c>
      <c r="E2013" s="5" t="s">
        <v>83</v>
      </c>
      <c r="F2013" s="5" t="s">
        <v>88</v>
      </c>
      <c r="G2013" s="5" t="s">
        <v>89</v>
      </c>
      <c r="H2013" t="s">
        <v>21</v>
      </c>
      <c r="I2013" s="4">
        <v>1200</v>
      </c>
      <c r="J2013" s="5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13</v>
      </c>
      <c r="C2014" s="1" t="s">
        <v>20</v>
      </c>
      <c r="D2014" s="2">
        <v>45095</v>
      </c>
      <c r="E2014" s="5" t="s">
        <v>83</v>
      </c>
      <c r="F2014" s="5" t="s">
        <v>88</v>
      </c>
      <c r="G2014" s="5" t="s">
        <v>89</v>
      </c>
      <c r="H2014" t="s">
        <v>18</v>
      </c>
      <c r="I2014" s="4">
        <v>8902</v>
      </c>
      <c r="J2014" s="5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27</v>
      </c>
      <c r="C2015" s="1" t="s">
        <v>20</v>
      </c>
      <c r="D2015" s="2">
        <v>45102</v>
      </c>
      <c r="E2015" s="5" t="s">
        <v>83</v>
      </c>
      <c r="F2015" s="5" t="s">
        <v>88</v>
      </c>
      <c r="G2015" s="5" t="s">
        <v>89</v>
      </c>
      <c r="H2015" t="s">
        <v>21</v>
      </c>
      <c r="I2015" s="4">
        <v>1200</v>
      </c>
      <c r="J2015" s="5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27</v>
      </c>
      <c r="C2016" s="1" t="s">
        <v>14</v>
      </c>
      <c r="D2016" s="2">
        <v>45109</v>
      </c>
      <c r="E2016" s="5" t="s">
        <v>83</v>
      </c>
      <c r="F2016" s="5" t="s">
        <v>88</v>
      </c>
      <c r="G2016" s="5" t="s">
        <v>89</v>
      </c>
      <c r="H2016" t="s">
        <v>32</v>
      </c>
      <c r="I2016" s="4">
        <v>3200</v>
      </c>
      <c r="J2016" s="5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13</v>
      </c>
      <c r="C2017" s="1" t="s">
        <v>14</v>
      </c>
      <c r="D2017" s="2">
        <v>45116</v>
      </c>
      <c r="E2017" s="5" t="s">
        <v>83</v>
      </c>
      <c r="F2017" s="5" t="s">
        <v>88</v>
      </c>
      <c r="G2017" s="5" t="s">
        <v>89</v>
      </c>
      <c r="H2017" t="s">
        <v>33</v>
      </c>
      <c r="I2017" s="4">
        <v>4600</v>
      </c>
      <c r="J2017" s="5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27</v>
      </c>
      <c r="C2018" s="1" t="s">
        <v>14</v>
      </c>
      <c r="D2018" s="2">
        <v>45123</v>
      </c>
      <c r="E2018" s="5" t="s">
        <v>83</v>
      </c>
      <c r="F2018" s="5" t="s">
        <v>88</v>
      </c>
      <c r="G2018" s="5" t="s">
        <v>89</v>
      </c>
      <c r="H2018" t="s">
        <v>26</v>
      </c>
      <c r="I2018" s="4">
        <v>1700</v>
      </c>
      <c r="J2018" s="5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34</v>
      </c>
      <c r="C2019" s="1" t="s">
        <v>20</v>
      </c>
      <c r="D2019" s="2">
        <v>45130</v>
      </c>
      <c r="E2019" s="5" t="s">
        <v>83</v>
      </c>
      <c r="F2019" s="5" t="s">
        <v>88</v>
      </c>
      <c r="G2019" s="5" t="s">
        <v>89</v>
      </c>
      <c r="H2019" t="s">
        <v>35</v>
      </c>
      <c r="I2019" s="4">
        <v>4500</v>
      </c>
      <c r="J2019" s="5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34</v>
      </c>
      <c r="C2020" s="1" t="s">
        <v>20</v>
      </c>
      <c r="D2020" s="2">
        <v>45137</v>
      </c>
      <c r="E2020" s="5" t="s">
        <v>83</v>
      </c>
      <c r="F2020" s="5" t="s">
        <v>88</v>
      </c>
      <c r="G2020" s="5" t="s">
        <v>89</v>
      </c>
      <c r="H2020" t="s">
        <v>30</v>
      </c>
      <c r="I2020" s="4">
        <v>3400</v>
      </c>
      <c r="J2020" s="5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13</v>
      </c>
      <c r="C2021" s="1" t="s">
        <v>20</v>
      </c>
      <c r="D2021" s="2">
        <v>45144</v>
      </c>
      <c r="E2021" s="5" t="s">
        <v>83</v>
      </c>
      <c r="F2021" s="5" t="s">
        <v>88</v>
      </c>
      <c r="G2021" s="5" t="s">
        <v>89</v>
      </c>
      <c r="H2021" t="s">
        <v>33</v>
      </c>
      <c r="I2021" s="4">
        <v>4600</v>
      </c>
      <c r="J2021" s="5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13</v>
      </c>
      <c r="C2022" s="1" t="s">
        <v>14</v>
      </c>
      <c r="D2022" s="2">
        <v>45151</v>
      </c>
      <c r="E2022" s="5" t="s">
        <v>83</v>
      </c>
      <c r="F2022" s="5" t="s">
        <v>88</v>
      </c>
      <c r="G2022" s="5" t="s">
        <v>89</v>
      </c>
      <c r="H2022" t="s">
        <v>21</v>
      </c>
      <c r="I2022" s="4">
        <v>1200</v>
      </c>
      <c r="J2022" s="5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24</v>
      </c>
      <c r="C2023" s="1" t="s">
        <v>14</v>
      </c>
      <c r="D2023" s="2">
        <v>45158</v>
      </c>
      <c r="E2023" s="5" t="s">
        <v>83</v>
      </c>
      <c r="F2023" s="5" t="s">
        <v>88</v>
      </c>
      <c r="G2023" s="5" t="s">
        <v>89</v>
      </c>
      <c r="H2023" t="s">
        <v>23</v>
      </c>
      <c r="I2023" s="4">
        <v>5130</v>
      </c>
      <c r="J2023" s="5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13</v>
      </c>
      <c r="C2024" s="1" t="s">
        <v>20</v>
      </c>
      <c r="D2024" s="2">
        <v>45165</v>
      </c>
      <c r="E2024" s="5" t="s">
        <v>83</v>
      </c>
      <c r="F2024" s="5" t="s">
        <v>88</v>
      </c>
      <c r="G2024" s="5" t="s">
        <v>89</v>
      </c>
      <c r="H2024" t="s">
        <v>18</v>
      </c>
      <c r="I2024" s="4">
        <v>8902</v>
      </c>
      <c r="J2024" s="5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13</v>
      </c>
      <c r="C2025" s="1" t="s">
        <v>14</v>
      </c>
      <c r="D2025" s="2">
        <v>44562</v>
      </c>
      <c r="E2025" s="5" t="s">
        <v>83</v>
      </c>
      <c r="F2025" s="5" t="s">
        <v>88</v>
      </c>
      <c r="G2025" s="5" t="s">
        <v>89</v>
      </c>
      <c r="H2025" t="s">
        <v>23</v>
      </c>
      <c r="I2025" s="4">
        <v>5130</v>
      </c>
      <c r="J2025" s="5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13</v>
      </c>
      <c r="C2026" s="1" t="s">
        <v>20</v>
      </c>
      <c r="D2026" s="2">
        <v>44577</v>
      </c>
      <c r="E2026" s="5" t="s">
        <v>83</v>
      </c>
      <c r="F2026" s="5" t="s">
        <v>88</v>
      </c>
      <c r="G2026" s="5" t="s">
        <v>89</v>
      </c>
      <c r="H2026" t="s">
        <v>25</v>
      </c>
      <c r="I2026" s="4">
        <v>300</v>
      </c>
      <c r="J2026" s="5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22</v>
      </c>
      <c r="C2027" s="1" t="s">
        <v>14</v>
      </c>
      <c r="D2027" s="2">
        <v>44584</v>
      </c>
      <c r="E2027" s="5" t="s">
        <v>83</v>
      </c>
      <c r="F2027" s="5" t="s">
        <v>88</v>
      </c>
      <c r="G2027" s="5" t="s">
        <v>89</v>
      </c>
      <c r="H2027" t="s">
        <v>35</v>
      </c>
      <c r="I2027" s="4">
        <v>4500</v>
      </c>
      <c r="J2027" s="5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24</v>
      </c>
      <c r="C2028" s="1" t="s">
        <v>20</v>
      </c>
      <c r="D2028" s="2">
        <v>44591</v>
      </c>
      <c r="E2028" s="5" t="s">
        <v>83</v>
      </c>
      <c r="F2028" s="5" t="s">
        <v>88</v>
      </c>
      <c r="G2028" s="5" t="s">
        <v>89</v>
      </c>
      <c r="H2028" t="s">
        <v>25</v>
      </c>
      <c r="I2028" s="4">
        <v>300</v>
      </c>
      <c r="J2028" s="5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13</v>
      </c>
      <c r="C2029" s="1" t="s">
        <v>20</v>
      </c>
      <c r="D2029" s="2">
        <v>44598</v>
      </c>
      <c r="E2029" s="5" t="s">
        <v>83</v>
      </c>
      <c r="F2029" s="5" t="s">
        <v>88</v>
      </c>
      <c r="G2029" s="5" t="s">
        <v>89</v>
      </c>
      <c r="H2029" t="s">
        <v>23</v>
      </c>
      <c r="I2029" s="4">
        <v>5130</v>
      </c>
      <c r="J2029" s="5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13</v>
      </c>
      <c r="C2030" s="1" t="s">
        <v>20</v>
      </c>
      <c r="D2030" s="2">
        <v>44605</v>
      </c>
      <c r="E2030" s="5" t="s">
        <v>83</v>
      </c>
      <c r="F2030" s="5" t="s">
        <v>88</v>
      </c>
      <c r="G2030" s="5" t="s">
        <v>89</v>
      </c>
      <c r="H2030" t="s">
        <v>35</v>
      </c>
      <c r="I2030" s="4">
        <v>4500</v>
      </c>
      <c r="J2030" s="5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24</v>
      </c>
      <c r="C2031" s="1" t="s">
        <v>20</v>
      </c>
      <c r="D2031" s="2">
        <v>44612</v>
      </c>
      <c r="E2031" s="5" t="s">
        <v>83</v>
      </c>
      <c r="F2031" s="5" t="s">
        <v>88</v>
      </c>
      <c r="G2031" s="5" t="s">
        <v>89</v>
      </c>
      <c r="H2031" t="s">
        <v>32</v>
      </c>
      <c r="I2031" s="4">
        <v>3200</v>
      </c>
      <c r="J2031" s="5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22</v>
      </c>
      <c r="C2032" s="1" t="s">
        <v>20</v>
      </c>
      <c r="D2032" s="2">
        <v>44619</v>
      </c>
      <c r="E2032" s="5" t="s">
        <v>83</v>
      </c>
      <c r="F2032" s="5" t="s">
        <v>88</v>
      </c>
      <c r="G2032" s="5" t="s">
        <v>89</v>
      </c>
      <c r="H2032" t="s">
        <v>19</v>
      </c>
      <c r="I2032" s="4">
        <v>500</v>
      </c>
      <c r="J2032" s="5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13</v>
      </c>
      <c r="C2033" s="1" t="s">
        <v>20</v>
      </c>
      <c r="D2033" s="2">
        <v>44626</v>
      </c>
      <c r="E2033" s="5" t="s">
        <v>83</v>
      </c>
      <c r="F2033" s="5" t="s">
        <v>88</v>
      </c>
      <c r="G2033" s="5" t="s">
        <v>89</v>
      </c>
      <c r="H2033" t="s">
        <v>25</v>
      </c>
      <c r="I2033" s="4">
        <v>300</v>
      </c>
      <c r="J2033" s="5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27</v>
      </c>
      <c r="C2034" s="1" t="s">
        <v>14</v>
      </c>
      <c r="D2034" s="2">
        <v>44633</v>
      </c>
      <c r="E2034" s="5" t="s">
        <v>83</v>
      </c>
      <c r="F2034" s="5" t="s">
        <v>88</v>
      </c>
      <c r="G2034" s="5" t="s">
        <v>89</v>
      </c>
      <c r="H2034" t="s">
        <v>23</v>
      </c>
      <c r="I2034" s="4">
        <v>5130</v>
      </c>
      <c r="J2034" s="5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13</v>
      </c>
      <c r="C2035" s="1" t="s">
        <v>14</v>
      </c>
      <c r="D2035" s="2">
        <v>44640</v>
      </c>
      <c r="E2035" s="5" t="s">
        <v>83</v>
      </c>
      <c r="F2035" s="5" t="s">
        <v>88</v>
      </c>
      <c r="G2035" s="5" t="s">
        <v>89</v>
      </c>
      <c r="H2035" t="s">
        <v>28</v>
      </c>
      <c r="I2035" s="4">
        <v>1500</v>
      </c>
      <c r="J2035" s="5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24</v>
      </c>
      <c r="C2036" s="1" t="s">
        <v>20</v>
      </c>
      <c r="D2036" s="2">
        <v>44647</v>
      </c>
      <c r="E2036" s="5" t="s">
        <v>83</v>
      </c>
      <c r="F2036" s="5" t="s">
        <v>88</v>
      </c>
      <c r="G2036" s="5" t="s">
        <v>89</v>
      </c>
      <c r="H2036" t="s">
        <v>18</v>
      </c>
      <c r="I2036" s="4">
        <v>8902</v>
      </c>
      <c r="J2036" s="5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34</v>
      </c>
      <c r="C2037" s="1" t="s">
        <v>20</v>
      </c>
      <c r="D2037" s="2">
        <v>44654</v>
      </c>
      <c r="E2037" s="5" t="s">
        <v>83</v>
      </c>
      <c r="F2037" s="5" t="s">
        <v>88</v>
      </c>
      <c r="G2037" s="5" t="s">
        <v>89</v>
      </c>
      <c r="H2037" t="s">
        <v>21</v>
      </c>
      <c r="I2037" s="4">
        <v>1200</v>
      </c>
      <c r="J2037" s="5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13</v>
      </c>
      <c r="C2038" s="1" t="s">
        <v>20</v>
      </c>
      <c r="D2038" s="2">
        <v>44661</v>
      </c>
      <c r="E2038" s="5" t="s">
        <v>83</v>
      </c>
      <c r="F2038" s="5" t="s">
        <v>88</v>
      </c>
      <c r="G2038" s="5" t="s">
        <v>89</v>
      </c>
      <c r="H2038" t="s">
        <v>19</v>
      </c>
      <c r="I2038" s="4">
        <v>500</v>
      </c>
      <c r="J2038" s="5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34</v>
      </c>
      <c r="C2039" s="1" t="s">
        <v>20</v>
      </c>
      <c r="D2039" s="2">
        <v>44668</v>
      </c>
      <c r="E2039" s="5" t="s">
        <v>83</v>
      </c>
      <c r="F2039" s="5" t="s">
        <v>88</v>
      </c>
      <c r="G2039" s="5" t="s">
        <v>89</v>
      </c>
      <c r="H2039" t="s">
        <v>35</v>
      </c>
      <c r="I2039" s="4">
        <v>4500</v>
      </c>
      <c r="J2039" s="5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34</v>
      </c>
      <c r="C2040" s="1" t="s">
        <v>20</v>
      </c>
      <c r="D2040" s="2">
        <v>44675</v>
      </c>
      <c r="E2040" s="5" t="s">
        <v>83</v>
      </c>
      <c r="F2040" s="5" t="s">
        <v>88</v>
      </c>
      <c r="G2040" s="5" t="s">
        <v>89</v>
      </c>
      <c r="H2040" t="s">
        <v>25</v>
      </c>
      <c r="I2040" s="4">
        <v>300</v>
      </c>
      <c r="J2040" s="5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13</v>
      </c>
      <c r="C2041" s="1" t="s">
        <v>20</v>
      </c>
      <c r="D2041" s="2">
        <v>44682</v>
      </c>
      <c r="E2041" s="5" t="s">
        <v>83</v>
      </c>
      <c r="F2041" s="5" t="s">
        <v>88</v>
      </c>
      <c r="G2041" s="5" t="s">
        <v>89</v>
      </c>
      <c r="H2041" t="s">
        <v>33</v>
      </c>
      <c r="I2041" s="4">
        <v>4600</v>
      </c>
      <c r="J2041" s="5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13</v>
      </c>
      <c r="C2042" s="1" t="s">
        <v>20</v>
      </c>
      <c r="D2042" s="2">
        <v>44689</v>
      </c>
      <c r="E2042" s="5" t="s">
        <v>83</v>
      </c>
      <c r="F2042" s="5" t="s">
        <v>88</v>
      </c>
      <c r="G2042" s="5" t="s">
        <v>89</v>
      </c>
      <c r="H2042" t="s">
        <v>25</v>
      </c>
      <c r="I2042" s="4">
        <v>300</v>
      </c>
      <c r="J2042" s="5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13</v>
      </c>
      <c r="C2043" s="1" t="s">
        <v>14</v>
      </c>
      <c r="D2043" s="2">
        <v>44696</v>
      </c>
      <c r="E2043" s="5" t="s">
        <v>83</v>
      </c>
      <c r="F2043" s="5" t="s">
        <v>88</v>
      </c>
      <c r="G2043" s="5" t="s">
        <v>89</v>
      </c>
      <c r="H2043" t="s">
        <v>29</v>
      </c>
      <c r="I2043" s="4">
        <v>5340</v>
      </c>
      <c r="J2043" s="5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22</v>
      </c>
      <c r="C2044" s="1" t="s">
        <v>14</v>
      </c>
      <c r="D2044" s="2">
        <v>44703</v>
      </c>
      <c r="E2044" s="5" t="s">
        <v>83</v>
      </c>
      <c r="F2044" s="5" t="s">
        <v>88</v>
      </c>
      <c r="G2044" s="5" t="s">
        <v>89</v>
      </c>
      <c r="H2044" t="s">
        <v>32</v>
      </c>
      <c r="I2044" s="4">
        <v>3200</v>
      </c>
      <c r="J2044" s="5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34</v>
      </c>
      <c r="C2045" s="1" t="s">
        <v>20</v>
      </c>
      <c r="D2045" s="2">
        <v>44710</v>
      </c>
      <c r="E2045" s="5" t="s">
        <v>83</v>
      </c>
      <c r="F2045" s="5" t="s">
        <v>88</v>
      </c>
      <c r="G2045" s="5" t="s">
        <v>89</v>
      </c>
      <c r="H2045" t="s">
        <v>29</v>
      </c>
      <c r="I2045" s="4">
        <v>5340</v>
      </c>
      <c r="J2045" s="5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13</v>
      </c>
      <c r="C2046" s="1" t="s">
        <v>20</v>
      </c>
      <c r="D2046" s="2">
        <v>44717</v>
      </c>
      <c r="E2046" s="5" t="s">
        <v>83</v>
      </c>
      <c r="F2046" s="5" t="s">
        <v>88</v>
      </c>
      <c r="G2046" s="5" t="s">
        <v>89</v>
      </c>
      <c r="H2046" t="s">
        <v>30</v>
      </c>
      <c r="I2046" s="4">
        <v>3400</v>
      </c>
      <c r="J2046" s="5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24</v>
      </c>
      <c r="C2047" s="1" t="s">
        <v>20</v>
      </c>
      <c r="D2047" s="2">
        <v>44724</v>
      </c>
      <c r="E2047" s="5" t="s">
        <v>83</v>
      </c>
      <c r="F2047" s="5" t="s">
        <v>88</v>
      </c>
      <c r="G2047" s="5" t="s">
        <v>89</v>
      </c>
      <c r="H2047" t="s">
        <v>28</v>
      </c>
      <c r="I2047" s="4">
        <v>1500</v>
      </c>
      <c r="J2047" s="5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24</v>
      </c>
      <c r="C2048" s="1" t="s">
        <v>14</v>
      </c>
      <c r="D2048" s="2">
        <v>44731</v>
      </c>
      <c r="E2048" s="5" t="s">
        <v>83</v>
      </c>
      <c r="F2048" s="5" t="s">
        <v>88</v>
      </c>
      <c r="G2048" s="5" t="s">
        <v>89</v>
      </c>
      <c r="H2048" t="s">
        <v>21</v>
      </c>
      <c r="I2048" s="4">
        <v>1200</v>
      </c>
      <c r="J2048" s="5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13</v>
      </c>
      <c r="C2049" s="1" t="s">
        <v>20</v>
      </c>
      <c r="D2049" s="2">
        <v>44738</v>
      </c>
      <c r="E2049" s="5" t="s">
        <v>83</v>
      </c>
      <c r="F2049" s="5" t="s">
        <v>88</v>
      </c>
      <c r="G2049" s="5" t="s">
        <v>89</v>
      </c>
      <c r="H2049" t="s">
        <v>19</v>
      </c>
      <c r="I2049" s="4">
        <v>500</v>
      </c>
      <c r="J2049" s="5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24</v>
      </c>
      <c r="C2050" s="1" t="s">
        <v>20</v>
      </c>
      <c r="D2050" s="2">
        <v>44745</v>
      </c>
      <c r="E2050" s="5" t="s">
        <v>83</v>
      </c>
      <c r="F2050" s="5" t="s">
        <v>88</v>
      </c>
      <c r="G2050" s="5" t="s">
        <v>89</v>
      </c>
      <c r="H2050" t="s">
        <v>21</v>
      </c>
      <c r="I2050" s="4">
        <v>1200</v>
      </c>
      <c r="J2050" s="5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13</v>
      </c>
      <c r="C2051" s="1" t="s">
        <v>14</v>
      </c>
      <c r="D2051" s="2">
        <v>44752</v>
      </c>
      <c r="E2051" s="5" t="s">
        <v>83</v>
      </c>
      <c r="F2051" s="5" t="s">
        <v>88</v>
      </c>
      <c r="G2051" s="5" t="s">
        <v>89</v>
      </c>
      <c r="H2051" t="s">
        <v>30</v>
      </c>
      <c r="I2051" s="4">
        <v>3400</v>
      </c>
      <c r="J2051" s="5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27</v>
      </c>
      <c r="C2052" s="1" t="s">
        <v>14</v>
      </c>
      <c r="D2052" s="2">
        <v>44759</v>
      </c>
      <c r="E2052" s="5" t="s">
        <v>83</v>
      </c>
      <c r="F2052" s="5" t="s">
        <v>88</v>
      </c>
      <c r="G2052" s="5" t="s">
        <v>89</v>
      </c>
      <c r="H2052" t="s">
        <v>29</v>
      </c>
      <c r="I2052" s="4">
        <v>5340</v>
      </c>
      <c r="J2052" s="5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13</v>
      </c>
      <c r="C2053" s="1" t="s">
        <v>20</v>
      </c>
      <c r="D2053" s="2">
        <v>44766</v>
      </c>
      <c r="E2053" s="5" t="s">
        <v>83</v>
      </c>
      <c r="F2053" s="5" t="s">
        <v>88</v>
      </c>
      <c r="G2053" s="5" t="s">
        <v>89</v>
      </c>
      <c r="H2053" t="s">
        <v>32</v>
      </c>
      <c r="I2053" s="4">
        <v>3200</v>
      </c>
      <c r="J2053" s="5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13</v>
      </c>
      <c r="C2054" s="1" t="s">
        <v>20</v>
      </c>
      <c r="D2054" s="2">
        <v>44766</v>
      </c>
      <c r="E2054" s="5" t="s">
        <v>83</v>
      </c>
      <c r="F2054" s="5" t="s">
        <v>88</v>
      </c>
      <c r="G2054" s="5" t="s">
        <v>89</v>
      </c>
      <c r="H2054" t="s">
        <v>32</v>
      </c>
      <c r="I2054" s="4">
        <v>3200</v>
      </c>
      <c r="J2054" s="5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22</v>
      </c>
      <c r="C2055" s="1" t="s">
        <v>20</v>
      </c>
      <c r="D2055" s="2">
        <v>44773</v>
      </c>
      <c r="E2055" s="5" t="s">
        <v>83</v>
      </c>
      <c r="F2055" s="5" t="s">
        <v>88</v>
      </c>
      <c r="G2055" s="5" t="s">
        <v>89</v>
      </c>
      <c r="H2055" t="s">
        <v>25</v>
      </c>
      <c r="I2055" s="4">
        <v>300</v>
      </c>
      <c r="J2055" s="5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13</v>
      </c>
      <c r="C2056" s="1" t="s">
        <v>20</v>
      </c>
      <c r="D2056" s="2">
        <v>44780</v>
      </c>
      <c r="E2056" s="5" t="s">
        <v>83</v>
      </c>
      <c r="F2056" s="5" t="s">
        <v>88</v>
      </c>
      <c r="G2056" s="5" t="s">
        <v>89</v>
      </c>
      <c r="H2056" t="s">
        <v>18</v>
      </c>
      <c r="I2056" s="4">
        <v>8902</v>
      </c>
      <c r="J2056" s="5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13</v>
      </c>
      <c r="C2057" s="1" t="s">
        <v>20</v>
      </c>
      <c r="D2057" s="2">
        <v>44787</v>
      </c>
      <c r="E2057" s="5" t="s">
        <v>83</v>
      </c>
      <c r="F2057" s="5" t="s">
        <v>88</v>
      </c>
      <c r="G2057" s="5" t="s">
        <v>89</v>
      </c>
      <c r="H2057" t="s">
        <v>25</v>
      </c>
      <c r="I2057" s="4">
        <v>300</v>
      </c>
      <c r="J2057" s="5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13</v>
      </c>
      <c r="C2058" s="1" t="s">
        <v>20</v>
      </c>
      <c r="D2058" s="2">
        <v>44794</v>
      </c>
      <c r="E2058" s="5" t="s">
        <v>83</v>
      </c>
      <c r="F2058" s="5" t="s">
        <v>88</v>
      </c>
      <c r="G2058" s="5" t="s">
        <v>89</v>
      </c>
      <c r="H2058" t="s">
        <v>33</v>
      </c>
      <c r="I2058" s="4">
        <v>4600</v>
      </c>
      <c r="J2058" s="5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13</v>
      </c>
      <c r="C2059" s="1" t="s">
        <v>20</v>
      </c>
      <c r="D2059" s="2">
        <v>44801</v>
      </c>
      <c r="E2059" s="5" t="s">
        <v>83</v>
      </c>
      <c r="F2059" s="5" t="s">
        <v>88</v>
      </c>
      <c r="G2059" s="5" t="s">
        <v>89</v>
      </c>
      <c r="H2059" t="s">
        <v>31</v>
      </c>
      <c r="I2059" s="4">
        <v>5300</v>
      </c>
      <c r="J2059" s="5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13</v>
      </c>
      <c r="C2060" s="1" t="s">
        <v>20</v>
      </c>
      <c r="D2060" s="2">
        <v>44808</v>
      </c>
      <c r="E2060" s="5" t="s">
        <v>83</v>
      </c>
      <c r="F2060" s="5" t="s">
        <v>88</v>
      </c>
      <c r="G2060" s="5" t="s">
        <v>89</v>
      </c>
      <c r="H2060" t="s">
        <v>26</v>
      </c>
      <c r="I2060" s="4">
        <v>1700</v>
      </c>
      <c r="J2060" s="5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13</v>
      </c>
      <c r="C2061" s="1" t="s">
        <v>14</v>
      </c>
      <c r="D2061" s="2">
        <v>44815</v>
      </c>
      <c r="E2061" s="5" t="s">
        <v>83</v>
      </c>
      <c r="F2061" s="5" t="s">
        <v>88</v>
      </c>
      <c r="G2061" s="5" t="s">
        <v>89</v>
      </c>
      <c r="H2061" t="s">
        <v>26</v>
      </c>
      <c r="I2061" s="4">
        <v>1700</v>
      </c>
      <c r="J2061" s="5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13</v>
      </c>
      <c r="C2062" s="1" t="s">
        <v>14</v>
      </c>
      <c r="D2062" s="2">
        <v>44822</v>
      </c>
      <c r="E2062" s="5" t="s">
        <v>83</v>
      </c>
      <c r="F2062" s="5" t="s">
        <v>88</v>
      </c>
      <c r="G2062" s="5" t="s">
        <v>89</v>
      </c>
      <c r="H2062" t="s">
        <v>32</v>
      </c>
      <c r="I2062" s="4">
        <v>3200</v>
      </c>
      <c r="J2062" s="5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27</v>
      </c>
      <c r="C2063" s="1" t="s">
        <v>20</v>
      </c>
      <c r="D2063" s="2">
        <v>44829</v>
      </c>
      <c r="E2063" s="5" t="s">
        <v>83</v>
      </c>
      <c r="F2063" s="5" t="s">
        <v>88</v>
      </c>
      <c r="G2063" s="5" t="s">
        <v>89</v>
      </c>
      <c r="H2063" t="s">
        <v>35</v>
      </c>
      <c r="I2063" s="4">
        <v>4500</v>
      </c>
      <c r="J2063" s="5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27</v>
      </c>
      <c r="C2064" s="1" t="s">
        <v>20</v>
      </c>
      <c r="D2064" s="2">
        <v>44836</v>
      </c>
      <c r="E2064" s="5" t="s">
        <v>83</v>
      </c>
      <c r="F2064" s="5" t="s">
        <v>88</v>
      </c>
      <c r="G2064" s="5" t="s">
        <v>89</v>
      </c>
      <c r="H2064" t="s">
        <v>30</v>
      </c>
      <c r="I2064" s="4">
        <v>3400</v>
      </c>
      <c r="J2064" s="5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13</v>
      </c>
      <c r="C2065" s="1" t="s">
        <v>20</v>
      </c>
      <c r="D2065" s="2">
        <v>44843</v>
      </c>
      <c r="E2065" s="5" t="s">
        <v>83</v>
      </c>
      <c r="F2065" s="5" t="s">
        <v>88</v>
      </c>
      <c r="G2065" s="5" t="s">
        <v>89</v>
      </c>
      <c r="H2065" t="s">
        <v>21</v>
      </c>
      <c r="I2065" s="4">
        <v>1200</v>
      </c>
      <c r="J2065" s="5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27</v>
      </c>
      <c r="C2066" s="1" t="s">
        <v>20</v>
      </c>
      <c r="D2066" s="2">
        <v>44850</v>
      </c>
      <c r="E2066" s="5" t="s">
        <v>83</v>
      </c>
      <c r="F2066" s="5" t="s">
        <v>88</v>
      </c>
      <c r="G2066" s="5" t="s">
        <v>89</v>
      </c>
      <c r="H2066" t="s">
        <v>35</v>
      </c>
      <c r="I2066" s="4">
        <v>4500</v>
      </c>
      <c r="J2066" s="5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13</v>
      </c>
      <c r="C2067" s="1" t="s">
        <v>20</v>
      </c>
      <c r="D2067" s="2">
        <v>44857</v>
      </c>
      <c r="E2067" s="5" t="s">
        <v>83</v>
      </c>
      <c r="F2067" s="5" t="s">
        <v>88</v>
      </c>
      <c r="G2067" s="5" t="s">
        <v>89</v>
      </c>
      <c r="H2067" t="s">
        <v>26</v>
      </c>
      <c r="I2067" s="4">
        <v>1700</v>
      </c>
      <c r="J2067" s="5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13</v>
      </c>
      <c r="C2068" s="1" t="s">
        <v>20</v>
      </c>
      <c r="D2068" s="2">
        <v>44864</v>
      </c>
      <c r="E2068" s="5" t="s">
        <v>83</v>
      </c>
      <c r="F2068" s="5" t="s">
        <v>88</v>
      </c>
      <c r="G2068" s="5" t="s">
        <v>89</v>
      </c>
      <c r="H2068" t="s">
        <v>26</v>
      </c>
      <c r="I2068" s="4">
        <v>1700</v>
      </c>
      <c r="J2068" s="5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13</v>
      </c>
      <c r="C2069" s="1" t="s">
        <v>20</v>
      </c>
      <c r="D2069" s="2">
        <v>44871</v>
      </c>
      <c r="E2069" s="5" t="s">
        <v>83</v>
      </c>
      <c r="F2069" s="5" t="s">
        <v>88</v>
      </c>
      <c r="G2069" s="5" t="s">
        <v>89</v>
      </c>
      <c r="H2069" t="s">
        <v>35</v>
      </c>
      <c r="I2069" s="4">
        <v>4500</v>
      </c>
      <c r="J2069" s="5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27</v>
      </c>
      <c r="C2070" s="1" t="s">
        <v>20</v>
      </c>
      <c r="D2070" s="2">
        <v>44878</v>
      </c>
      <c r="E2070" s="5" t="s">
        <v>83</v>
      </c>
      <c r="F2070" s="5" t="s">
        <v>88</v>
      </c>
      <c r="G2070" s="5" t="s">
        <v>89</v>
      </c>
      <c r="H2070" t="s">
        <v>30</v>
      </c>
      <c r="I2070" s="4">
        <v>3400</v>
      </c>
      <c r="J2070" s="5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34</v>
      </c>
      <c r="C2071" s="1" t="s">
        <v>20</v>
      </c>
      <c r="D2071" s="2">
        <v>44885</v>
      </c>
      <c r="E2071" s="5" t="s">
        <v>83</v>
      </c>
      <c r="F2071" s="5" t="s">
        <v>88</v>
      </c>
      <c r="G2071" s="5" t="s">
        <v>89</v>
      </c>
      <c r="H2071" t="s">
        <v>31</v>
      </c>
      <c r="I2071" s="4">
        <v>5300</v>
      </c>
      <c r="J2071" s="5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13</v>
      </c>
      <c r="C2072" s="1" t="s">
        <v>20</v>
      </c>
      <c r="D2072" s="2">
        <v>44892</v>
      </c>
      <c r="E2072" s="5" t="s">
        <v>83</v>
      </c>
      <c r="F2072" s="5" t="s">
        <v>88</v>
      </c>
      <c r="G2072" s="5" t="s">
        <v>89</v>
      </c>
      <c r="H2072" t="s">
        <v>33</v>
      </c>
      <c r="I2072" s="4">
        <v>4600</v>
      </c>
      <c r="J2072" s="5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27</v>
      </c>
      <c r="C2073" s="1" t="s">
        <v>14</v>
      </c>
      <c r="D2073" s="2">
        <v>44899</v>
      </c>
      <c r="E2073" s="5" t="s">
        <v>83</v>
      </c>
      <c r="F2073" s="5" t="s">
        <v>88</v>
      </c>
      <c r="G2073" s="5" t="s">
        <v>89</v>
      </c>
      <c r="H2073" t="s">
        <v>30</v>
      </c>
      <c r="I2073" s="4">
        <v>3400</v>
      </c>
      <c r="J2073" s="5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13</v>
      </c>
      <c r="C2074" s="1" t="s">
        <v>20</v>
      </c>
      <c r="D2074" s="2">
        <v>44906</v>
      </c>
      <c r="E2074" s="5" t="s">
        <v>83</v>
      </c>
      <c r="F2074" s="5" t="s">
        <v>88</v>
      </c>
      <c r="G2074" s="5" t="s">
        <v>89</v>
      </c>
      <c r="H2074" t="s">
        <v>33</v>
      </c>
      <c r="I2074" s="4">
        <v>4600</v>
      </c>
      <c r="J2074" s="5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27</v>
      </c>
      <c r="C2075" s="1" t="s">
        <v>20</v>
      </c>
      <c r="D2075" s="2">
        <v>44913</v>
      </c>
      <c r="E2075" s="5" t="s">
        <v>83</v>
      </c>
      <c r="F2075" s="5" t="s">
        <v>88</v>
      </c>
      <c r="G2075" s="5" t="s">
        <v>89</v>
      </c>
      <c r="H2075" t="s">
        <v>31</v>
      </c>
      <c r="I2075" s="4">
        <v>5300</v>
      </c>
      <c r="J2075" s="5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27</v>
      </c>
      <c r="C2076" s="1" t="s">
        <v>20</v>
      </c>
      <c r="D2076" s="2">
        <v>44920</v>
      </c>
      <c r="E2076" s="5" t="s">
        <v>83</v>
      </c>
      <c r="F2076" s="5" t="s">
        <v>88</v>
      </c>
      <c r="G2076" s="5" t="s">
        <v>89</v>
      </c>
      <c r="H2076" t="s">
        <v>21</v>
      </c>
      <c r="I2076" s="4">
        <v>1200</v>
      </c>
      <c r="J2076" s="5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22</v>
      </c>
      <c r="C2077" s="1" t="s">
        <v>14</v>
      </c>
      <c r="D2077" s="2">
        <v>44927</v>
      </c>
      <c r="E2077" s="5" t="s">
        <v>83</v>
      </c>
      <c r="F2077" s="5" t="s">
        <v>88</v>
      </c>
      <c r="G2077" s="5" t="s">
        <v>89</v>
      </c>
      <c r="H2077" t="s">
        <v>23</v>
      </c>
      <c r="I2077" s="4">
        <v>5130</v>
      </c>
      <c r="J2077" s="5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34</v>
      </c>
      <c r="C2078" s="1" t="s">
        <v>20</v>
      </c>
      <c r="D2078" s="2">
        <v>44934</v>
      </c>
      <c r="E2078" s="5" t="s">
        <v>83</v>
      </c>
      <c r="F2078" s="5" t="s">
        <v>88</v>
      </c>
      <c r="G2078" s="5" t="s">
        <v>89</v>
      </c>
      <c r="H2078" t="s">
        <v>18</v>
      </c>
      <c r="I2078" s="4">
        <v>8902</v>
      </c>
      <c r="J2078" s="5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13</v>
      </c>
      <c r="C2079" s="1" t="s">
        <v>20</v>
      </c>
      <c r="D2079" s="2">
        <v>44941</v>
      </c>
      <c r="E2079" s="5" t="s">
        <v>83</v>
      </c>
      <c r="F2079" s="5" t="s">
        <v>88</v>
      </c>
      <c r="G2079" s="5" t="s">
        <v>89</v>
      </c>
      <c r="H2079" t="s">
        <v>33</v>
      </c>
      <c r="I2079" s="4">
        <v>4600</v>
      </c>
      <c r="J2079" s="5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24</v>
      </c>
      <c r="C2080" s="1" t="s">
        <v>20</v>
      </c>
      <c r="D2080" s="2">
        <v>44948</v>
      </c>
      <c r="E2080" s="5" t="s">
        <v>83</v>
      </c>
      <c r="F2080" s="5" t="s">
        <v>88</v>
      </c>
      <c r="G2080" s="5" t="s">
        <v>89</v>
      </c>
      <c r="H2080" t="s">
        <v>19</v>
      </c>
      <c r="I2080" s="4">
        <v>500</v>
      </c>
      <c r="J2080" s="5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27</v>
      </c>
      <c r="C2081" s="1" t="s">
        <v>20</v>
      </c>
      <c r="D2081" s="2">
        <v>44955</v>
      </c>
      <c r="E2081" s="5" t="s">
        <v>83</v>
      </c>
      <c r="F2081" s="5" t="s">
        <v>88</v>
      </c>
      <c r="G2081" s="5" t="s">
        <v>89</v>
      </c>
      <c r="H2081" t="s">
        <v>18</v>
      </c>
      <c r="I2081" s="4">
        <v>8902</v>
      </c>
      <c r="J2081" s="5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13</v>
      </c>
      <c r="C2082" s="1" t="s">
        <v>14</v>
      </c>
      <c r="D2082" s="2">
        <v>44962</v>
      </c>
      <c r="E2082" s="5" t="s">
        <v>83</v>
      </c>
      <c r="F2082" s="5" t="s">
        <v>88</v>
      </c>
      <c r="G2082" s="5" t="s">
        <v>89</v>
      </c>
      <c r="H2082" t="s">
        <v>26</v>
      </c>
      <c r="I2082" s="4">
        <v>1700</v>
      </c>
      <c r="J2082" s="5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24</v>
      </c>
      <c r="C2083" s="1" t="s">
        <v>20</v>
      </c>
      <c r="D2083" s="2">
        <v>44969</v>
      </c>
      <c r="E2083" s="5" t="s">
        <v>83</v>
      </c>
      <c r="F2083" s="5" t="s">
        <v>88</v>
      </c>
      <c r="G2083" s="5" t="s">
        <v>89</v>
      </c>
      <c r="H2083" t="s">
        <v>19</v>
      </c>
      <c r="I2083" s="4">
        <v>500</v>
      </c>
      <c r="J2083" s="5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27</v>
      </c>
      <c r="C2084" s="1" t="s">
        <v>20</v>
      </c>
      <c r="D2084" s="2">
        <v>44976</v>
      </c>
      <c r="E2084" s="5" t="s">
        <v>83</v>
      </c>
      <c r="F2084" s="5" t="s">
        <v>88</v>
      </c>
      <c r="G2084" s="5" t="s">
        <v>89</v>
      </c>
      <c r="H2084" t="s">
        <v>35</v>
      </c>
      <c r="I2084" s="4">
        <v>4500</v>
      </c>
      <c r="J2084" s="5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13</v>
      </c>
      <c r="C2085" s="1" t="s">
        <v>20</v>
      </c>
      <c r="D2085" s="2">
        <v>44983</v>
      </c>
      <c r="E2085" s="5" t="s">
        <v>83</v>
      </c>
      <c r="F2085" s="5" t="s">
        <v>88</v>
      </c>
      <c r="G2085" s="5" t="s">
        <v>89</v>
      </c>
      <c r="H2085" t="s">
        <v>31</v>
      </c>
      <c r="I2085" s="4">
        <v>5300</v>
      </c>
      <c r="J2085" s="5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24</v>
      </c>
      <c r="C2086" s="1" t="s">
        <v>14</v>
      </c>
      <c r="D2086" s="2">
        <v>44990</v>
      </c>
      <c r="E2086" s="5" t="s">
        <v>83</v>
      </c>
      <c r="F2086" s="5" t="s">
        <v>88</v>
      </c>
      <c r="G2086" s="5" t="s">
        <v>89</v>
      </c>
      <c r="H2086" t="s">
        <v>25</v>
      </c>
      <c r="I2086" s="4">
        <v>300</v>
      </c>
      <c r="J2086" s="5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24</v>
      </c>
      <c r="C2087" s="1" t="s">
        <v>20</v>
      </c>
      <c r="D2087" s="2">
        <v>44997</v>
      </c>
      <c r="E2087" s="5" t="s">
        <v>83</v>
      </c>
      <c r="F2087" s="5" t="s">
        <v>88</v>
      </c>
      <c r="G2087" s="5" t="s">
        <v>89</v>
      </c>
      <c r="H2087" t="s">
        <v>32</v>
      </c>
      <c r="I2087" s="4">
        <v>3200</v>
      </c>
      <c r="J2087" s="5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22</v>
      </c>
      <c r="C2088" s="1" t="s">
        <v>14</v>
      </c>
      <c r="D2088" s="2">
        <v>45004</v>
      </c>
      <c r="E2088" s="5" t="s">
        <v>83</v>
      </c>
      <c r="F2088" s="5" t="s">
        <v>88</v>
      </c>
      <c r="G2088" s="5" t="s">
        <v>89</v>
      </c>
      <c r="H2088" t="s">
        <v>28</v>
      </c>
      <c r="I2088" s="4">
        <v>1500</v>
      </c>
      <c r="J2088" s="5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13</v>
      </c>
      <c r="C2089" s="1" t="s">
        <v>20</v>
      </c>
      <c r="D2089" s="2">
        <v>45011</v>
      </c>
      <c r="E2089" s="5" t="s">
        <v>83</v>
      </c>
      <c r="F2089" s="5" t="s">
        <v>88</v>
      </c>
      <c r="G2089" s="5" t="s">
        <v>89</v>
      </c>
      <c r="H2089" t="s">
        <v>25</v>
      </c>
      <c r="I2089" s="4">
        <v>300</v>
      </c>
      <c r="J2089" s="5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13</v>
      </c>
      <c r="C2090" s="1" t="s">
        <v>14</v>
      </c>
      <c r="D2090" s="2">
        <v>45018</v>
      </c>
      <c r="E2090" s="5" t="s">
        <v>83</v>
      </c>
      <c r="F2090" s="5" t="s">
        <v>88</v>
      </c>
      <c r="G2090" s="5" t="s">
        <v>89</v>
      </c>
      <c r="H2090" t="s">
        <v>33</v>
      </c>
      <c r="I2090" s="4">
        <v>4600</v>
      </c>
      <c r="J2090" s="5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13</v>
      </c>
      <c r="C2091" s="1" t="s">
        <v>20</v>
      </c>
      <c r="D2091" s="2">
        <v>45025</v>
      </c>
      <c r="E2091" s="5" t="s">
        <v>83</v>
      </c>
      <c r="F2091" s="5" t="s">
        <v>88</v>
      </c>
      <c r="G2091" s="5" t="s">
        <v>89</v>
      </c>
      <c r="H2091" t="s">
        <v>19</v>
      </c>
      <c r="I2091" s="4">
        <v>500</v>
      </c>
      <c r="J2091" s="5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24</v>
      </c>
      <c r="C2092" s="1" t="s">
        <v>14</v>
      </c>
      <c r="D2092" s="2">
        <v>45032</v>
      </c>
      <c r="E2092" s="5" t="s">
        <v>83</v>
      </c>
      <c r="F2092" s="5" t="s">
        <v>88</v>
      </c>
      <c r="G2092" s="5" t="s">
        <v>89</v>
      </c>
      <c r="H2092" t="s">
        <v>21</v>
      </c>
      <c r="I2092" s="4">
        <v>1200</v>
      </c>
      <c r="J2092" s="5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24</v>
      </c>
      <c r="C2093" s="1" t="s">
        <v>14</v>
      </c>
      <c r="D2093" s="2">
        <v>45039</v>
      </c>
      <c r="E2093" s="5" t="s">
        <v>83</v>
      </c>
      <c r="F2093" s="5" t="s">
        <v>88</v>
      </c>
      <c r="G2093" s="5" t="s">
        <v>89</v>
      </c>
      <c r="H2093" t="s">
        <v>28</v>
      </c>
      <c r="I2093" s="4">
        <v>1500</v>
      </c>
      <c r="J2093" s="5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13</v>
      </c>
      <c r="C2094" s="1" t="s">
        <v>20</v>
      </c>
      <c r="D2094" s="2">
        <v>45046</v>
      </c>
      <c r="E2094" s="5" t="s">
        <v>83</v>
      </c>
      <c r="F2094" s="5" t="s">
        <v>88</v>
      </c>
      <c r="G2094" s="5" t="s">
        <v>89</v>
      </c>
      <c r="H2094" t="s">
        <v>28</v>
      </c>
      <c r="I2094" s="4">
        <v>1500</v>
      </c>
      <c r="J2094" s="5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13</v>
      </c>
      <c r="C2095" s="1" t="s">
        <v>20</v>
      </c>
      <c r="D2095" s="2">
        <v>45053</v>
      </c>
      <c r="E2095" s="5" t="s">
        <v>83</v>
      </c>
      <c r="F2095" s="5" t="s">
        <v>88</v>
      </c>
      <c r="G2095" s="5" t="s">
        <v>89</v>
      </c>
      <c r="H2095" t="s">
        <v>32</v>
      </c>
      <c r="I2095" s="4">
        <v>3200</v>
      </c>
      <c r="J2095" s="5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27</v>
      </c>
      <c r="C2096" s="1" t="s">
        <v>20</v>
      </c>
      <c r="D2096" s="2">
        <v>45060</v>
      </c>
      <c r="E2096" s="5" t="s">
        <v>83</v>
      </c>
      <c r="F2096" s="5" t="s">
        <v>88</v>
      </c>
      <c r="G2096" s="5" t="s">
        <v>89</v>
      </c>
      <c r="H2096" t="s">
        <v>25</v>
      </c>
      <c r="I2096" s="4">
        <v>300</v>
      </c>
      <c r="J2096" s="5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22</v>
      </c>
      <c r="C2097" s="1" t="s">
        <v>20</v>
      </c>
      <c r="D2097" s="2">
        <v>45067</v>
      </c>
      <c r="E2097" s="5" t="s">
        <v>83</v>
      </c>
      <c r="F2097" s="5" t="s">
        <v>88</v>
      </c>
      <c r="G2097" s="5" t="s">
        <v>89</v>
      </c>
      <c r="H2097" t="s">
        <v>33</v>
      </c>
      <c r="I2097" s="4">
        <v>4600</v>
      </c>
      <c r="J2097" s="5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27</v>
      </c>
      <c r="C2098" s="1" t="s">
        <v>14</v>
      </c>
      <c r="D2098" s="2">
        <v>45074</v>
      </c>
      <c r="E2098" s="5" t="s">
        <v>83</v>
      </c>
      <c r="F2098" s="5" t="s">
        <v>88</v>
      </c>
      <c r="G2098" s="5" t="s">
        <v>89</v>
      </c>
      <c r="H2098" t="s">
        <v>35</v>
      </c>
      <c r="I2098" s="4">
        <v>4500</v>
      </c>
      <c r="J2098" s="5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13</v>
      </c>
      <c r="C2099" s="1" t="s">
        <v>20</v>
      </c>
      <c r="D2099" s="2">
        <v>45081</v>
      </c>
      <c r="E2099" s="5" t="s">
        <v>83</v>
      </c>
      <c r="F2099" s="5" t="s">
        <v>88</v>
      </c>
      <c r="G2099" s="5" t="s">
        <v>89</v>
      </c>
      <c r="H2099" t="s">
        <v>21</v>
      </c>
      <c r="I2099" s="4">
        <v>1200</v>
      </c>
      <c r="J2099" s="5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27</v>
      </c>
      <c r="C2100" s="1" t="s">
        <v>14</v>
      </c>
      <c r="D2100" s="2">
        <v>45088</v>
      </c>
      <c r="E2100" s="5" t="s">
        <v>83</v>
      </c>
      <c r="F2100" s="5" t="s">
        <v>88</v>
      </c>
      <c r="G2100" s="5" t="s">
        <v>89</v>
      </c>
      <c r="H2100" t="s">
        <v>18</v>
      </c>
      <c r="I2100" s="4">
        <v>8902</v>
      </c>
      <c r="J2100" s="5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24</v>
      </c>
      <c r="C2101" s="1" t="s">
        <v>20</v>
      </c>
      <c r="D2101" s="2">
        <v>45095</v>
      </c>
      <c r="E2101" s="5" t="s">
        <v>83</v>
      </c>
      <c r="F2101" s="5" t="s">
        <v>88</v>
      </c>
      <c r="G2101" s="5" t="s">
        <v>89</v>
      </c>
      <c r="H2101" t="s">
        <v>33</v>
      </c>
      <c r="I2101" s="4">
        <v>4600</v>
      </c>
      <c r="J2101" s="5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13</v>
      </c>
      <c r="C2102" s="1" t="s">
        <v>14</v>
      </c>
      <c r="D2102" s="2">
        <v>45102</v>
      </c>
      <c r="E2102" s="5" t="s">
        <v>83</v>
      </c>
      <c r="F2102" s="5" t="s">
        <v>88</v>
      </c>
      <c r="G2102" s="5" t="s">
        <v>89</v>
      </c>
      <c r="H2102" t="s">
        <v>32</v>
      </c>
      <c r="I2102" s="4">
        <v>3200</v>
      </c>
      <c r="J2102" s="5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24</v>
      </c>
      <c r="C2103" s="1" t="s">
        <v>20</v>
      </c>
      <c r="D2103" s="2">
        <v>45109</v>
      </c>
      <c r="E2103" s="5" t="s">
        <v>83</v>
      </c>
      <c r="F2103" s="5" t="s">
        <v>88</v>
      </c>
      <c r="G2103" s="5" t="s">
        <v>89</v>
      </c>
      <c r="H2103" t="s">
        <v>32</v>
      </c>
      <c r="I2103" s="4">
        <v>3200</v>
      </c>
      <c r="J2103" s="5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13</v>
      </c>
      <c r="C2104" s="1" t="s">
        <v>20</v>
      </c>
      <c r="D2104" s="2">
        <v>45116</v>
      </c>
      <c r="E2104" s="5" t="s">
        <v>83</v>
      </c>
      <c r="F2104" s="5" t="s">
        <v>88</v>
      </c>
      <c r="G2104" s="5" t="s">
        <v>89</v>
      </c>
      <c r="H2104" t="s">
        <v>30</v>
      </c>
      <c r="I2104" s="4">
        <v>3400</v>
      </c>
      <c r="J2104" s="5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13</v>
      </c>
      <c r="C2105" s="1" t="s">
        <v>20</v>
      </c>
      <c r="D2105" s="2">
        <v>45123</v>
      </c>
      <c r="E2105" s="5" t="s">
        <v>83</v>
      </c>
      <c r="F2105" s="5" t="s">
        <v>88</v>
      </c>
      <c r="G2105" s="5" t="s">
        <v>89</v>
      </c>
      <c r="H2105" t="s">
        <v>33</v>
      </c>
      <c r="I2105" s="4">
        <v>4600</v>
      </c>
      <c r="J2105" s="5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24</v>
      </c>
      <c r="C2106" s="1" t="s">
        <v>14</v>
      </c>
      <c r="D2106" s="2">
        <v>45130</v>
      </c>
      <c r="E2106" s="5" t="s">
        <v>83</v>
      </c>
      <c r="F2106" s="5" t="s">
        <v>88</v>
      </c>
      <c r="G2106" s="5" t="s">
        <v>89</v>
      </c>
      <c r="H2106" t="s">
        <v>33</v>
      </c>
      <c r="I2106" s="4">
        <v>4600</v>
      </c>
      <c r="J2106" s="5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24</v>
      </c>
      <c r="C2107" s="1" t="s">
        <v>20</v>
      </c>
      <c r="D2107" s="2">
        <v>45137</v>
      </c>
      <c r="E2107" s="5" t="s">
        <v>83</v>
      </c>
      <c r="F2107" s="5" t="s">
        <v>88</v>
      </c>
      <c r="G2107" s="5" t="s">
        <v>89</v>
      </c>
      <c r="H2107" t="s">
        <v>18</v>
      </c>
      <c r="I2107" s="4">
        <v>8902</v>
      </c>
      <c r="J2107" s="5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13</v>
      </c>
      <c r="C2108" s="1" t="s">
        <v>20</v>
      </c>
      <c r="D2108" s="2">
        <v>45144</v>
      </c>
      <c r="E2108" s="5" t="s">
        <v>83</v>
      </c>
      <c r="F2108" s="5" t="s">
        <v>88</v>
      </c>
      <c r="G2108" s="5" t="s">
        <v>89</v>
      </c>
      <c r="H2108" t="s">
        <v>25</v>
      </c>
      <c r="I2108" s="4">
        <v>300</v>
      </c>
      <c r="J2108" s="5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13</v>
      </c>
      <c r="C2109" s="1" t="s">
        <v>14</v>
      </c>
      <c r="D2109" s="2">
        <v>45151</v>
      </c>
      <c r="E2109" s="5" t="s">
        <v>83</v>
      </c>
      <c r="F2109" s="5" t="s">
        <v>88</v>
      </c>
      <c r="G2109" s="5" t="s">
        <v>89</v>
      </c>
      <c r="H2109" t="s">
        <v>19</v>
      </c>
      <c r="I2109" s="4">
        <v>500</v>
      </c>
      <c r="J2109" s="5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22</v>
      </c>
      <c r="C2110" s="1" t="s">
        <v>20</v>
      </c>
      <c r="D2110" s="2">
        <v>45158</v>
      </c>
      <c r="E2110" s="5" t="s">
        <v>83</v>
      </c>
      <c r="F2110" s="5" t="s">
        <v>88</v>
      </c>
      <c r="G2110" s="5" t="s">
        <v>89</v>
      </c>
      <c r="H2110" t="s">
        <v>25</v>
      </c>
      <c r="I2110" s="4">
        <v>300</v>
      </c>
      <c r="J2110" s="5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27</v>
      </c>
      <c r="C2111" s="1" t="s">
        <v>20</v>
      </c>
      <c r="D2111" s="2">
        <v>45165</v>
      </c>
      <c r="E2111" s="5" t="s">
        <v>83</v>
      </c>
      <c r="F2111" s="5" t="s">
        <v>88</v>
      </c>
      <c r="G2111" s="5" t="s">
        <v>89</v>
      </c>
      <c r="H2111" t="s">
        <v>33</v>
      </c>
      <c r="I2111" s="4">
        <v>4600</v>
      </c>
      <c r="J2111" s="5">
        <v>2</v>
      </c>
      <c r="K2111" s="4">
        <v>9200</v>
      </c>
      <c r="L2111" s="4">
        <v>2300</v>
      </c>
      <c r="M2111" s="3">
        <v>0.25</v>
      </c>
    </row>
  </sheetData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46DC2C-E387-46B4-AF9F-AE710D56A6DD}">
  <ds:schemaRefs>
    <ds:schemaRef ds:uri="http://schemas.microsoft.com/office/2006/metadata/properties"/>
    <ds:schemaRef ds:uri="http://schemas.microsoft.com/office/infopath/2007/PartnerControls"/>
    <ds:schemaRef ds:uri="37cdbe14-897c-4f08-a463-d0e30bb08377"/>
  </ds:schemaRefs>
</ds:datastoreItem>
</file>

<file path=customXml/itemProps2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Varejistas</vt:lpstr>
      <vt:lpstr>Categorias</vt:lpstr>
      <vt:lpstr>Datas</vt:lpstr>
      <vt:lpstr>Estados</vt:lpstr>
      <vt:lpstr>ExtraçãoDados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 Fantin</dc:creator>
  <cp:keywords/>
  <dc:description/>
  <cp:lastModifiedBy>Lucas Gilio Ducci</cp:lastModifiedBy>
  <cp:revision/>
  <dcterms:created xsi:type="dcterms:W3CDTF">2023-02-08T12:38:23Z</dcterms:created>
  <dcterms:modified xsi:type="dcterms:W3CDTF">2023-09-20T23:05:10Z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