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7470" windowHeight="2700" activeTab="6"/>
  </bookViews>
  <sheets>
    <sheet name="Sujeto1" sheetId="1" r:id="rId1"/>
    <sheet name="Sujeto2" sheetId="5" r:id="rId2"/>
    <sheet name="Sujeto3" sheetId="2" r:id="rId3"/>
    <sheet name="Sujeto4" sheetId="3" r:id="rId4"/>
    <sheet name="Sujeto5" sheetId="8" r:id="rId5"/>
    <sheet name="Sujeto6" sheetId="9" r:id="rId6"/>
    <sheet name="General" sheetId="4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C2" i="4"/>
  <c r="D2" i="4"/>
  <c r="E2" i="4"/>
  <c r="B2" i="4"/>
  <c r="E15" i="9" l="1"/>
  <c r="D15" i="9"/>
  <c r="C15" i="9"/>
  <c r="B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E15" i="8"/>
  <c r="D15" i="8"/>
  <c r="C15" i="8"/>
  <c r="B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J3" i="9" l="1"/>
  <c r="F15" i="9"/>
  <c r="J3" i="8"/>
  <c r="J4" i="9"/>
  <c r="F15" i="8"/>
  <c r="J4" i="8"/>
  <c r="F13" i="4" l="1"/>
  <c r="F13" i="5"/>
  <c r="F13" i="1"/>
  <c r="F13" i="2"/>
  <c r="F13" i="3" l="1"/>
  <c r="E15" i="5" l="1"/>
  <c r="D15" i="5"/>
  <c r="C15" i="5"/>
  <c r="B15" i="5"/>
  <c r="F14" i="5"/>
  <c r="F12" i="5"/>
  <c r="F11" i="5"/>
  <c r="F10" i="5"/>
  <c r="F9" i="5"/>
  <c r="F8" i="5"/>
  <c r="F7" i="5"/>
  <c r="F6" i="5"/>
  <c r="F5" i="5"/>
  <c r="F4" i="5"/>
  <c r="F3" i="5"/>
  <c r="F2" i="5"/>
  <c r="F14" i="4" l="1"/>
  <c r="J2" i="5"/>
  <c r="F15" i="5"/>
  <c r="J3" i="5"/>
  <c r="J4" i="5"/>
  <c r="J5" i="5"/>
  <c r="F5" i="4" l="1"/>
  <c r="E15" i="3"/>
  <c r="D15" i="3"/>
  <c r="C15" i="3"/>
  <c r="B15" i="3"/>
  <c r="F14" i="3"/>
  <c r="F12" i="3"/>
  <c r="F11" i="3"/>
  <c r="F10" i="3"/>
  <c r="F9" i="3"/>
  <c r="F8" i="3"/>
  <c r="F7" i="3"/>
  <c r="F6" i="3"/>
  <c r="F5" i="3"/>
  <c r="F4" i="3"/>
  <c r="F3" i="3"/>
  <c r="F2" i="3"/>
  <c r="E15" i="2"/>
  <c r="D15" i="2"/>
  <c r="C15" i="2"/>
  <c r="B15" i="2"/>
  <c r="F14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4" i="1"/>
  <c r="F2" i="1"/>
  <c r="C15" i="1"/>
  <c r="D15" i="1"/>
  <c r="E15" i="1"/>
  <c r="B15" i="1"/>
  <c r="J2" i="1" l="1"/>
  <c r="J5" i="3"/>
  <c r="J4" i="3"/>
  <c r="J3" i="1"/>
  <c r="J4" i="1"/>
  <c r="J5" i="1"/>
  <c r="J3" i="3"/>
  <c r="D15" i="4"/>
  <c r="J2" i="2"/>
  <c r="F9" i="4"/>
  <c r="J5" i="2"/>
  <c r="F7" i="4"/>
  <c r="F4" i="4"/>
  <c r="F15" i="2"/>
  <c r="J3" i="2"/>
  <c r="F2" i="4"/>
  <c r="F15" i="3"/>
  <c r="F11" i="4"/>
  <c r="J2" i="3"/>
  <c r="E15" i="4"/>
  <c r="F3" i="4"/>
  <c r="F12" i="4"/>
  <c r="F10" i="4"/>
  <c r="F8" i="4"/>
  <c r="F6" i="4"/>
  <c r="C15" i="4"/>
  <c r="B15" i="4"/>
  <c r="J4" i="2"/>
  <c r="F15" i="1"/>
  <c r="J3" i="4" l="1"/>
  <c r="F15" i="4"/>
  <c r="J5" i="4"/>
  <c r="J2" i="4"/>
  <c r="J4" i="4"/>
</calcChain>
</file>

<file path=xl/sharedStrings.xml><?xml version="1.0" encoding="utf-8"?>
<sst xmlns="http://schemas.openxmlformats.org/spreadsheetml/2006/main" count="261" uniqueCount="90">
  <si>
    <t>Situaciones</t>
  </si>
  <si>
    <t>VP</t>
  </si>
  <si>
    <t>VN</t>
  </si>
  <si>
    <t>FP</t>
  </si>
  <si>
    <t>FN</t>
  </si>
  <si>
    <t>Total</t>
  </si>
  <si>
    <t>Caminar</t>
  </si>
  <si>
    <t>Subir y Bajar Escalera</t>
  </si>
  <si>
    <t>Saltar</t>
  </si>
  <si>
    <t>Agacharse</t>
  </si>
  <si>
    <t>Sentarse</t>
  </si>
  <si>
    <t>Tropezarse</t>
  </si>
  <si>
    <t>Trotar/Correr</t>
  </si>
  <si>
    <t>Caída hacia adelante</t>
  </si>
  <si>
    <t>Caída hacia atrás</t>
  </si>
  <si>
    <t>Caída hacia los costados</t>
  </si>
  <si>
    <t>Acostarse</t>
  </si>
  <si>
    <t>Tocarse la punta de los pies</t>
  </si>
  <si>
    <t>Sensibilidad</t>
  </si>
  <si>
    <t>Exactitud</t>
  </si>
  <si>
    <t>Especificidad</t>
  </si>
  <si>
    <t>Precisión</t>
  </si>
  <si>
    <t>%</t>
  </si>
  <si>
    <t>Metricas</t>
  </si>
  <si>
    <t>Observaciones</t>
  </si>
  <si>
    <t>7. Intenta recuperar (llega a estar casi sentada) y cae de nuevo fuerte --&gt; x --&gt; tiene un pico intermedio de 0,67g lo que provoca que se considere como falsa detección.</t>
  </si>
  <si>
    <t xml:space="preserve">9. Intenta recuperar, llega a posicion de gato y solo mueve la cabeza, cayendo de cara. --&gt;x --&gt; no genera suficiente velocidad angular (83,86 °/s para que se lo tome como caída nuevamente (minimo 92 °/s) </t>
  </si>
  <si>
    <r>
      <t xml:space="preserve">8. Intenta recuperar (sigue horizontal) y cae de cara (estaba de costado). --&gt; lo considera como </t>
    </r>
    <r>
      <rPr>
        <b/>
        <i/>
        <sz val="11"/>
        <color rgb="FFFF0000"/>
        <rFont val="Calibri"/>
        <family val="2"/>
        <scheme val="minor"/>
      </rPr>
      <t>caída leve</t>
    </r>
  </si>
  <si>
    <t>8. Se intenta recuperar y se cae nuevamente: no considera la recuperación sino que es parte de la caída 7.</t>
  </si>
  <si>
    <t>Levantarse del piso</t>
  </si>
  <si>
    <t>5. Estando boca abajo, se gira boca arriba, se gira boca abajo de nuevo, se arrodilla boca abajo: bien</t>
  </si>
  <si>
    <t>-</t>
  </si>
  <si>
    <t>5. Acostarse de costado</t>
  </si>
  <si>
    <t>Sujeto1_Prueba1</t>
  </si>
  <si>
    <t>Sujeto1_Prueba2</t>
  </si>
  <si>
    <t>18. Acostarse hacia atrás --&gt;  lo toma como caída porque el giroscopio llega a 95,82 °/s</t>
  </si>
  <si>
    <t>Sujeto3_Prueba1</t>
  </si>
  <si>
    <t>3. Se quiere mover hacia el costado pero primero levanta el cuerpo hacia arriba antes de girar. --&gt; dá caída por ese moviento hacia arriba que provoca un pico en el giroscopio.</t>
  </si>
  <si>
    <t>6. Estando arrodillada boca abajo, se deja caer hacia la cama. --&gt; dá caída al llegar a 97,04°/s y 1,24 g</t>
  </si>
  <si>
    <t>6. Acostarse hacia atrás de forma brusca --&gt; al dejarse caer llega a 95,56 °/s y 0,84 g lo que provoca que se detecte como caída.</t>
  </si>
  <si>
    <t>3. Acostarse de costado --&gt; dá caída porque al apoyar el brazo haciendo fuerza genera una velocidad angular de 100,18°/s y 0,81g</t>
  </si>
  <si>
    <t>4. Acostarse de espaldas fuerte --&gt; detecta como caída por 0,82g y 115,91 °/s.</t>
  </si>
  <si>
    <t>2. Levantarse del piso --&gt; lo toma como caída.</t>
  </si>
  <si>
    <t>6. Levantarse del piso --&gt; lo toma como caída</t>
  </si>
  <si>
    <t>4. Levantarse del piso --&gt; lo toma como caída.</t>
  </si>
  <si>
    <t>6. Levantarse del piso --&gt; lo toma como caída.</t>
  </si>
  <si>
    <t>8. Levantarse del piso --&gt; lo toma como caída.</t>
  </si>
  <si>
    <t>7. Acostarse de costado --&gt; lo toma como caída.</t>
  </si>
  <si>
    <t>1. Acostarse de frente --&gt; lo toma como caída.</t>
  </si>
  <si>
    <t>6. Girarse boca abajo desde casi sentado y con fuerza  --&gt; lo toma como caída.</t>
  </si>
  <si>
    <t>Sujeto4_Prueba5</t>
  </si>
  <si>
    <t>Sujeto4_Prueba2</t>
  </si>
  <si>
    <t>Sujeto6_Prueba2</t>
  </si>
  <si>
    <t>Sujeto6_Prueba3</t>
  </si>
  <si>
    <t>Sujeto6_Prueba4</t>
  </si>
  <si>
    <t>12. Levantarse del piso --&gt; lo toma como caída</t>
  </si>
  <si>
    <t>9. Caída hacia Atrás: --&gt; la aceleración dió bien pero el giroscopio es de 85°/s (minimo detección 92°/s). Tener en cuenta que es una caída despacio</t>
  </si>
  <si>
    <t>Sujeto3_Prueba3</t>
  </si>
  <si>
    <t>Sujeto3_Prueba4</t>
  </si>
  <si>
    <t>Sujeto3_Prueba5</t>
  </si>
  <si>
    <t>5. Estando acostada del 4, la persona se gira boca arriba, hacia el costado y hacia abajo no siendo detectado por el dispositivo</t>
  </si>
  <si>
    <t>1. Persona moviéndose en el lugar</t>
  </si>
  <si>
    <t>7. Persona se arrodilla --&gt; lo toma como no caída.</t>
  </si>
  <si>
    <t>Sujeto4_Prueba3</t>
  </si>
  <si>
    <t>1. Persona se arrodilla fuerte --&gt; lo toma como no caída.</t>
  </si>
  <si>
    <t>4. Girarse hacia la derecha --&gt; lo toma como una no caída</t>
  </si>
  <si>
    <t>5. Girarse nuevamente hacia arriba --&gt; lo toma como una no caída.</t>
  </si>
  <si>
    <t>Sujeto4_Prueba7</t>
  </si>
  <si>
    <t>1. Gira en el mismo lugar desplazándose para la derecha y a la izquierda. --&gt; lo toma como no caída</t>
  </si>
  <si>
    <t>2. Gira en el mismo lugar desplazándose para la derecha y a la izquierda. --&gt; lo toma como no caída</t>
  </si>
  <si>
    <t>Sujeto5_Prueba1</t>
  </si>
  <si>
    <t>Sujeto4_Prueba1</t>
  </si>
  <si>
    <t>Sujeto5_Prueba2</t>
  </si>
  <si>
    <t>1. Persona haciendo equilibrio --&gt; lo toma como no caída.</t>
  </si>
  <si>
    <t>6. Pararse de un sillón --&gt; lo toma como no caída.</t>
  </si>
  <si>
    <t>8. Acostarse boca arriba</t>
  </si>
  <si>
    <t>1. Acostarse boca arriba</t>
  </si>
  <si>
    <t>4. Acostarse boca arriba</t>
  </si>
  <si>
    <t>3. Girarse hacia la izquierda --&gt; lo toma como caída debido a que la persona se acomoda antes de girarse lo que provoca que se superen los umbrales.</t>
  </si>
  <si>
    <t>6. Gira en el mismo lugar desplazándose para la derecha y la izquierda --&gt; lo toma como no caída.</t>
  </si>
  <si>
    <t>2. se levanta para acomodarse y se apoya nuevamente boca abajo --&gt; lo toma como caída</t>
  </si>
  <si>
    <t>4. Girarse boca abajo --&gt; lo toma como caída</t>
  </si>
  <si>
    <t>2. Pararse de un sillón --&gt; lo toma como no caída.</t>
  </si>
  <si>
    <t>9. Se intenta recuperar y se cae nuevamente (incluye levantarse): no produce suficiente movimiento para detectarse. Solo figura el levantarse</t>
  </si>
  <si>
    <t>6. Se intenta recuperar y se cae de costado de nuevo (incluye levantarse): lo toma como caída</t>
  </si>
  <si>
    <t>5. Se intenta recuperar levantando la cabeza y se vuelve a quedar acostado: lo toma como caída</t>
  </si>
  <si>
    <t>2. Levantarse rápido --&gt; lo detecta como caída porque la persona se reincorpora de forma rápida.</t>
  </si>
  <si>
    <t>12. Acostarse de costado dejándose caer: se considera como que la persona se acuesta de forma brusca</t>
  </si>
  <si>
    <t xml:space="preserve">15. Caerse de rodillas: --&gt;  por tema de tiempos no lo toma como caída (duró 832 ms). La persona queda arrodillada pero queda con los manos apoyando el piso. </t>
  </si>
  <si>
    <t>Pruebas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</si>
</sst>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3" fillId="2" borderId="3" xfId="0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zoomScaleNormal="100" workbookViewId="0">
      <selection activeCell="G26" sqref="G26"/>
    </sheetView>
  </sheetViews>
  <sheetFormatPr baseColWidth="10" defaultRowHeight="15" x14ac:dyDescent="0.25"/>
  <cols>
    <col min="1" max="1" width="27.42578125" bestFit="1" customWidth="1"/>
    <col min="2" max="2" width="3.5703125" bestFit="1" customWidth="1"/>
    <col min="3" max="3" width="3.85546875" bestFit="1" customWidth="1"/>
    <col min="4" max="4" width="3.28515625" bestFit="1" customWidth="1"/>
    <col min="5" max="5" width="3.5703125" bestFit="1" customWidth="1"/>
    <col min="6" max="6" width="6" bestFit="1" customWidth="1"/>
    <col min="9" max="9" width="12.5703125" bestFit="1" customWidth="1"/>
    <col min="10" max="10" width="4.5703125" bestFit="1" customWidth="1"/>
  </cols>
  <sheetData>
    <row r="1" spans="1:25" ht="16.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I1" s="1" t="s">
        <v>23</v>
      </c>
      <c r="J1" s="1" t="s">
        <v>22</v>
      </c>
      <c r="M1" s="20" t="s">
        <v>89</v>
      </c>
      <c r="N1" s="20"/>
    </row>
    <row r="2" spans="1:25" ht="15.75" x14ac:dyDescent="0.25">
      <c r="A2" s="6" t="s">
        <v>6</v>
      </c>
      <c r="B2" s="13">
        <v>0</v>
      </c>
      <c r="C2" s="7">
        <v>4</v>
      </c>
      <c r="D2" s="13">
        <v>0</v>
      </c>
      <c r="E2" s="13">
        <v>0</v>
      </c>
      <c r="F2" s="13">
        <f>SUM(B2:E2)</f>
        <v>4</v>
      </c>
      <c r="I2" s="3" t="s">
        <v>21</v>
      </c>
      <c r="J2" s="4">
        <f>B15/(B15+D15)</f>
        <v>0.66666666666666663</v>
      </c>
    </row>
    <row r="3" spans="1:25" ht="15.75" x14ac:dyDescent="0.25">
      <c r="A3" s="5" t="s">
        <v>7</v>
      </c>
      <c r="B3" s="13">
        <v>0</v>
      </c>
      <c r="C3" s="2">
        <v>5</v>
      </c>
      <c r="D3" s="13">
        <v>0</v>
      </c>
      <c r="E3" s="13">
        <v>0</v>
      </c>
      <c r="F3" s="14">
        <f t="shared" ref="F3:F14" si="0">SUM(B3:E3)</f>
        <v>5</v>
      </c>
      <c r="I3" s="3" t="s">
        <v>20</v>
      </c>
      <c r="J3" s="4">
        <f>C15/(C15+D15)</f>
        <v>0.91666666666666663</v>
      </c>
    </row>
    <row r="4" spans="1:25" ht="15.75" x14ac:dyDescent="0.25">
      <c r="A4" s="5" t="s">
        <v>8</v>
      </c>
      <c r="B4" s="13">
        <v>0</v>
      </c>
      <c r="C4" s="2">
        <v>4</v>
      </c>
      <c r="D4" s="13">
        <v>0</v>
      </c>
      <c r="E4" s="13">
        <v>0</v>
      </c>
      <c r="F4" s="14">
        <f t="shared" si="0"/>
        <v>4</v>
      </c>
      <c r="I4" s="3" t="s">
        <v>19</v>
      </c>
      <c r="J4" s="4">
        <f>(B15+C15)/(B15+C15+D15+E15)</f>
        <v>0.90697674418604646</v>
      </c>
    </row>
    <row r="5" spans="1:25" ht="15.75" x14ac:dyDescent="0.25">
      <c r="A5" s="5" t="s">
        <v>9</v>
      </c>
      <c r="B5" s="13">
        <v>0</v>
      </c>
      <c r="C5" s="2">
        <v>2</v>
      </c>
      <c r="D5" s="13">
        <v>0</v>
      </c>
      <c r="E5" s="13">
        <v>0</v>
      </c>
      <c r="F5" s="14">
        <f t="shared" si="0"/>
        <v>2</v>
      </c>
      <c r="I5" s="3" t="s">
        <v>18</v>
      </c>
      <c r="J5" s="4">
        <f>B15/(B15+E15)</f>
        <v>0.8571428571428571</v>
      </c>
    </row>
    <row r="6" spans="1:25" ht="15.75" x14ac:dyDescent="0.25">
      <c r="A6" s="5" t="s">
        <v>10</v>
      </c>
      <c r="B6" s="13">
        <v>0</v>
      </c>
      <c r="C6" s="2">
        <v>3</v>
      </c>
      <c r="D6" s="13">
        <v>0</v>
      </c>
      <c r="E6" s="13">
        <v>0</v>
      </c>
      <c r="F6" s="14">
        <f t="shared" si="0"/>
        <v>3</v>
      </c>
    </row>
    <row r="7" spans="1:25" ht="15.75" x14ac:dyDescent="0.25">
      <c r="A7" s="5" t="s">
        <v>11</v>
      </c>
      <c r="B7" s="13">
        <v>0</v>
      </c>
      <c r="C7" s="2">
        <v>4</v>
      </c>
      <c r="D7" s="13">
        <v>0</v>
      </c>
      <c r="E7" s="13">
        <v>0</v>
      </c>
      <c r="F7" s="14">
        <f t="shared" si="0"/>
        <v>4</v>
      </c>
      <c r="I7" s="25" t="s">
        <v>24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ht="15.75" x14ac:dyDescent="0.25">
      <c r="A8" s="5" t="s">
        <v>12</v>
      </c>
      <c r="B8" s="13">
        <v>0</v>
      </c>
      <c r="C8" s="2">
        <v>1</v>
      </c>
      <c r="D8" s="13">
        <v>0</v>
      </c>
      <c r="E8" s="13">
        <v>0</v>
      </c>
      <c r="F8" s="14">
        <f t="shared" si="0"/>
        <v>1</v>
      </c>
      <c r="I8" s="22" t="s">
        <v>33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5.75" x14ac:dyDescent="0.25">
      <c r="A9" s="5" t="s">
        <v>13</v>
      </c>
      <c r="B9" s="2">
        <v>4</v>
      </c>
      <c r="C9" s="14">
        <v>0</v>
      </c>
      <c r="D9" s="13">
        <v>0</v>
      </c>
      <c r="E9" s="2">
        <v>1</v>
      </c>
      <c r="F9" s="14">
        <f t="shared" si="0"/>
        <v>5</v>
      </c>
      <c r="I9" s="21" t="s">
        <v>86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5.75" x14ac:dyDescent="0.25">
      <c r="A10" s="5" t="s">
        <v>14</v>
      </c>
      <c r="B10" s="2">
        <v>1</v>
      </c>
      <c r="C10" s="14">
        <v>0</v>
      </c>
      <c r="D10" s="13">
        <v>0</v>
      </c>
      <c r="E10" s="14">
        <v>0</v>
      </c>
      <c r="F10" s="14">
        <f t="shared" si="0"/>
        <v>1</v>
      </c>
      <c r="I10" s="24" t="s">
        <v>85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.75" x14ac:dyDescent="0.25">
      <c r="A11" s="5" t="s">
        <v>15</v>
      </c>
      <c r="B11" s="2">
        <v>1</v>
      </c>
      <c r="C11" s="14">
        <v>0</v>
      </c>
      <c r="D11" s="13">
        <v>0</v>
      </c>
      <c r="E11" s="14">
        <v>0</v>
      </c>
      <c r="F11" s="14">
        <f t="shared" si="0"/>
        <v>1</v>
      </c>
      <c r="I11" s="24" t="s">
        <v>84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.75" x14ac:dyDescent="0.25">
      <c r="A12" s="5" t="s">
        <v>16</v>
      </c>
      <c r="B12" s="14">
        <v>0</v>
      </c>
      <c r="C12" s="2">
        <v>1</v>
      </c>
      <c r="D12" s="2">
        <v>2</v>
      </c>
      <c r="E12" s="14">
        <v>0</v>
      </c>
      <c r="F12" s="14">
        <f t="shared" si="0"/>
        <v>3</v>
      </c>
      <c r="I12" s="24" t="s">
        <v>28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.75" x14ac:dyDescent="0.25">
      <c r="A13" s="11" t="s">
        <v>29</v>
      </c>
      <c r="B13" s="15">
        <v>0</v>
      </c>
      <c r="C13" s="12">
        <v>7</v>
      </c>
      <c r="D13" s="12">
        <v>1</v>
      </c>
      <c r="E13" s="14">
        <v>0</v>
      </c>
      <c r="F13" s="14">
        <f t="shared" si="0"/>
        <v>8</v>
      </c>
      <c r="I13" s="24" t="s">
        <v>83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6.5" thickBot="1" x14ac:dyDescent="0.3">
      <c r="A14" s="11" t="s">
        <v>17</v>
      </c>
      <c r="B14" s="15">
        <v>0</v>
      </c>
      <c r="C14" s="12">
        <v>2</v>
      </c>
      <c r="D14" s="15">
        <v>0</v>
      </c>
      <c r="E14" s="14">
        <v>0</v>
      </c>
      <c r="F14" s="15">
        <f t="shared" si="0"/>
        <v>2</v>
      </c>
      <c r="I14" s="21" t="s">
        <v>87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6.5" thickBot="1" x14ac:dyDescent="0.3">
      <c r="A15" s="18" t="s">
        <v>5</v>
      </c>
      <c r="B15" s="16">
        <f>SUM(B2:B14)</f>
        <v>6</v>
      </c>
      <c r="C15" s="16">
        <f t="shared" ref="C15:F15" si="1">SUM(C2:C14)</f>
        <v>33</v>
      </c>
      <c r="D15" s="16">
        <f t="shared" si="1"/>
        <v>3</v>
      </c>
      <c r="E15" s="16">
        <f t="shared" si="1"/>
        <v>1</v>
      </c>
      <c r="F15" s="17">
        <f t="shared" si="1"/>
        <v>43</v>
      </c>
      <c r="I15" s="22" t="s">
        <v>34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x14ac:dyDescent="0.25">
      <c r="I16" s="23" t="s">
        <v>88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9:25" x14ac:dyDescent="0.25">
      <c r="I17" s="21" t="s">
        <v>35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9:25" ht="30" customHeight="1" x14ac:dyDescent="0.25"/>
  </sheetData>
  <mergeCells count="12">
    <mergeCell ref="M1:N1"/>
    <mergeCell ref="I14:Y14"/>
    <mergeCell ref="I15:Y15"/>
    <mergeCell ref="I16:Y16"/>
    <mergeCell ref="I17:Y17"/>
    <mergeCell ref="I12:Y12"/>
    <mergeCell ref="I13:Y13"/>
    <mergeCell ref="I7:Y7"/>
    <mergeCell ref="I8:Y8"/>
    <mergeCell ref="I9:Y9"/>
    <mergeCell ref="I10:Y10"/>
    <mergeCell ref="I11:Y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H18" sqref="H18"/>
    </sheetView>
  </sheetViews>
  <sheetFormatPr baseColWidth="10" defaultRowHeight="15" x14ac:dyDescent="0.25"/>
  <cols>
    <col min="1" max="1" width="27.42578125" bestFit="1" customWidth="1"/>
    <col min="2" max="2" width="3.5703125" bestFit="1" customWidth="1"/>
    <col min="3" max="3" width="3.85546875" bestFit="1" customWidth="1"/>
    <col min="4" max="4" width="3.28515625" bestFit="1" customWidth="1"/>
    <col min="5" max="5" width="3.5703125" bestFit="1" customWidth="1"/>
    <col min="6" max="6" width="6" bestFit="1" customWidth="1"/>
    <col min="9" max="9" width="12.5703125" bestFit="1" customWidth="1"/>
    <col min="10" max="10" width="4.5703125" bestFit="1" customWidth="1"/>
  </cols>
  <sheetData>
    <row r="1" spans="1:25" ht="16.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I1" s="1" t="s">
        <v>23</v>
      </c>
      <c r="J1" s="1" t="s">
        <v>22</v>
      </c>
    </row>
    <row r="2" spans="1:25" ht="15.75" x14ac:dyDescent="0.25">
      <c r="A2" s="6" t="s">
        <v>6</v>
      </c>
      <c r="B2" s="13">
        <v>0</v>
      </c>
      <c r="C2" s="7">
        <v>0</v>
      </c>
      <c r="D2" s="13">
        <v>0</v>
      </c>
      <c r="E2" s="13">
        <v>0</v>
      </c>
      <c r="F2" s="13">
        <f>SUM(B2:E2)</f>
        <v>0</v>
      </c>
      <c r="I2" s="3" t="s">
        <v>21</v>
      </c>
      <c r="J2" s="4">
        <f>B15/(B15+D15)</f>
        <v>0.83333333333333337</v>
      </c>
    </row>
    <row r="3" spans="1:25" ht="15.75" x14ac:dyDescent="0.25">
      <c r="A3" s="5" t="s">
        <v>7</v>
      </c>
      <c r="B3" s="13">
        <v>0</v>
      </c>
      <c r="C3" s="2">
        <v>0</v>
      </c>
      <c r="D3" s="13">
        <v>0</v>
      </c>
      <c r="E3" s="13">
        <v>0</v>
      </c>
      <c r="F3" s="14">
        <f t="shared" ref="F3:F14" si="0">SUM(B3:E3)</f>
        <v>0</v>
      </c>
      <c r="I3" s="3" t="s">
        <v>20</v>
      </c>
      <c r="J3" s="4">
        <f>C15/(C15+D15)</f>
        <v>0.93333333333333335</v>
      </c>
    </row>
    <row r="4" spans="1:25" ht="15.75" x14ac:dyDescent="0.25">
      <c r="A4" s="5" t="s">
        <v>8</v>
      </c>
      <c r="B4" s="13">
        <v>0</v>
      </c>
      <c r="C4" s="2">
        <v>6</v>
      </c>
      <c r="D4" s="13">
        <v>0</v>
      </c>
      <c r="E4" s="13">
        <v>0</v>
      </c>
      <c r="F4" s="14">
        <f t="shared" si="0"/>
        <v>6</v>
      </c>
      <c r="I4" s="3" t="s">
        <v>19</v>
      </c>
      <c r="J4" s="4">
        <f>(B15+C15)/(B15+C15+D15+E15)</f>
        <v>0.90476190476190477</v>
      </c>
    </row>
    <row r="5" spans="1:25" ht="15.75" x14ac:dyDescent="0.25">
      <c r="A5" s="5" t="s">
        <v>9</v>
      </c>
      <c r="B5" s="13">
        <v>0</v>
      </c>
      <c r="C5" s="2">
        <v>2</v>
      </c>
      <c r="D5" s="13">
        <v>0</v>
      </c>
      <c r="E5" s="13">
        <v>0</v>
      </c>
      <c r="F5" s="14">
        <f t="shared" si="0"/>
        <v>2</v>
      </c>
      <c r="I5" s="3" t="s">
        <v>18</v>
      </c>
      <c r="J5" s="4">
        <f>B15/(B15+E15)</f>
        <v>0.83333333333333337</v>
      </c>
    </row>
    <row r="6" spans="1:25" ht="15.75" x14ac:dyDescent="0.25">
      <c r="A6" s="5" t="s">
        <v>10</v>
      </c>
      <c r="B6" s="13">
        <v>0</v>
      </c>
      <c r="C6" s="2">
        <v>0</v>
      </c>
      <c r="D6" s="13">
        <v>0</v>
      </c>
      <c r="E6" s="13">
        <v>0</v>
      </c>
      <c r="F6" s="14">
        <f t="shared" si="0"/>
        <v>0</v>
      </c>
    </row>
    <row r="7" spans="1:25" ht="15.75" x14ac:dyDescent="0.25">
      <c r="A7" s="5" t="s">
        <v>11</v>
      </c>
      <c r="B7" s="13">
        <v>0</v>
      </c>
      <c r="C7" s="2">
        <v>0</v>
      </c>
      <c r="D7" s="13">
        <v>0</v>
      </c>
      <c r="E7" s="13">
        <v>0</v>
      </c>
      <c r="F7" s="14">
        <f t="shared" si="0"/>
        <v>0</v>
      </c>
      <c r="I7" s="26" t="s">
        <v>24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5" t="s">
        <v>12</v>
      </c>
      <c r="B8" s="13">
        <v>0</v>
      </c>
      <c r="C8" s="2">
        <v>0</v>
      </c>
      <c r="D8" s="13">
        <v>0</v>
      </c>
      <c r="E8" s="13">
        <v>0</v>
      </c>
      <c r="F8" s="14">
        <f t="shared" si="0"/>
        <v>0</v>
      </c>
      <c r="I8" s="21" t="s">
        <v>56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5.75" x14ac:dyDescent="0.25">
      <c r="A9" s="5" t="s">
        <v>13</v>
      </c>
      <c r="B9" s="2">
        <v>3</v>
      </c>
      <c r="C9" s="2">
        <v>0</v>
      </c>
      <c r="D9" s="13">
        <v>0</v>
      </c>
      <c r="E9" s="13">
        <v>0</v>
      </c>
      <c r="F9" s="14">
        <f t="shared" si="0"/>
        <v>3</v>
      </c>
      <c r="I9" s="21" t="s">
        <v>55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5.75" x14ac:dyDescent="0.25">
      <c r="A10" s="5" t="s">
        <v>14</v>
      </c>
      <c r="B10" s="2">
        <v>1</v>
      </c>
      <c r="C10" s="2">
        <v>0</v>
      </c>
      <c r="D10" s="13">
        <v>0</v>
      </c>
      <c r="E10" s="14">
        <v>1</v>
      </c>
      <c r="F10" s="14">
        <f t="shared" si="0"/>
        <v>2</v>
      </c>
    </row>
    <row r="11" spans="1:25" ht="15.75" x14ac:dyDescent="0.25">
      <c r="A11" s="5" t="s">
        <v>15</v>
      </c>
      <c r="B11" s="2">
        <v>1</v>
      </c>
      <c r="C11" s="2">
        <v>0</v>
      </c>
      <c r="D11" s="13">
        <v>0</v>
      </c>
      <c r="E11" s="14">
        <v>0</v>
      </c>
      <c r="F11" s="14">
        <f t="shared" si="0"/>
        <v>1</v>
      </c>
    </row>
    <row r="12" spans="1:25" ht="15.75" x14ac:dyDescent="0.25">
      <c r="A12" s="5" t="s">
        <v>16</v>
      </c>
      <c r="B12" s="14">
        <v>0</v>
      </c>
      <c r="C12" s="2">
        <v>0</v>
      </c>
      <c r="D12" s="13">
        <v>0</v>
      </c>
      <c r="E12" s="14">
        <v>0</v>
      </c>
      <c r="F12" s="14">
        <f t="shared" si="0"/>
        <v>0</v>
      </c>
    </row>
    <row r="13" spans="1:25" ht="15.75" x14ac:dyDescent="0.25">
      <c r="A13" s="11" t="s">
        <v>29</v>
      </c>
      <c r="B13" s="15">
        <v>0</v>
      </c>
      <c r="C13" s="12">
        <v>5</v>
      </c>
      <c r="D13" s="13">
        <v>1</v>
      </c>
      <c r="E13" s="14">
        <v>0</v>
      </c>
      <c r="F13" s="14">
        <f t="shared" si="0"/>
        <v>6</v>
      </c>
    </row>
    <row r="14" spans="1:25" ht="16.5" thickBot="1" x14ac:dyDescent="0.3">
      <c r="A14" s="11" t="s">
        <v>17</v>
      </c>
      <c r="B14" s="15">
        <v>0</v>
      </c>
      <c r="C14" s="12">
        <v>1</v>
      </c>
      <c r="D14" s="13">
        <v>0</v>
      </c>
      <c r="E14" s="14">
        <v>0</v>
      </c>
      <c r="F14" s="15">
        <f t="shared" si="0"/>
        <v>1</v>
      </c>
    </row>
    <row r="15" spans="1:25" ht="16.5" thickBot="1" x14ac:dyDescent="0.3">
      <c r="A15" s="18" t="s">
        <v>5</v>
      </c>
      <c r="B15" s="16">
        <f>SUM(B2:B14)</f>
        <v>5</v>
      </c>
      <c r="C15" s="16">
        <f t="shared" ref="C15:F15" si="1">SUM(C2:C14)</f>
        <v>14</v>
      </c>
      <c r="D15" s="16">
        <f t="shared" si="1"/>
        <v>1</v>
      </c>
      <c r="E15" s="16">
        <f t="shared" si="1"/>
        <v>1</v>
      </c>
      <c r="F15" s="17">
        <f t="shared" si="1"/>
        <v>21</v>
      </c>
    </row>
  </sheetData>
  <mergeCells count="3">
    <mergeCell ref="I8:Y8"/>
    <mergeCell ref="I7:Y7"/>
    <mergeCell ref="I9:Y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zoomScaleNormal="100" workbookViewId="0">
      <selection activeCell="K24" sqref="K24"/>
    </sheetView>
  </sheetViews>
  <sheetFormatPr baseColWidth="10" defaultRowHeight="15" x14ac:dyDescent="0.25"/>
  <cols>
    <col min="1" max="1" width="27.42578125" bestFit="1" customWidth="1"/>
    <col min="2" max="2" width="3.5703125" bestFit="1" customWidth="1"/>
    <col min="3" max="3" width="3.85546875" bestFit="1" customWidth="1"/>
    <col min="4" max="4" width="3.28515625" bestFit="1" customWidth="1"/>
    <col min="5" max="5" width="3.5703125" bestFit="1" customWidth="1"/>
    <col min="6" max="6" width="6" bestFit="1" customWidth="1"/>
    <col min="9" max="9" width="12.5703125" bestFit="1" customWidth="1"/>
    <col min="10" max="10" width="4.5703125" bestFit="1" customWidth="1"/>
  </cols>
  <sheetData>
    <row r="1" spans="1:25" ht="16.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I1" s="1" t="s">
        <v>23</v>
      </c>
      <c r="J1" s="1" t="s">
        <v>22</v>
      </c>
      <c r="M1" s="20" t="s">
        <v>89</v>
      </c>
      <c r="N1" s="20"/>
    </row>
    <row r="2" spans="1:25" ht="15.75" x14ac:dyDescent="0.25">
      <c r="A2" s="6" t="s">
        <v>6</v>
      </c>
      <c r="B2" s="13">
        <v>0</v>
      </c>
      <c r="C2" s="7">
        <v>4</v>
      </c>
      <c r="D2" s="13">
        <v>0</v>
      </c>
      <c r="E2" s="13">
        <v>0</v>
      </c>
      <c r="F2" s="13">
        <f>SUM(B2:E2)</f>
        <v>4</v>
      </c>
      <c r="I2" s="3" t="s">
        <v>21</v>
      </c>
      <c r="J2" s="4">
        <f>B15/(B15+D15)</f>
        <v>0.75</v>
      </c>
    </row>
    <row r="3" spans="1:25" ht="15.75" x14ac:dyDescent="0.25">
      <c r="A3" s="5" t="s">
        <v>7</v>
      </c>
      <c r="B3" s="13">
        <v>0</v>
      </c>
      <c r="C3" s="2">
        <v>0</v>
      </c>
      <c r="D3" s="13">
        <v>0</v>
      </c>
      <c r="E3" s="13">
        <v>0</v>
      </c>
      <c r="F3" s="14">
        <f t="shared" ref="F3:F14" si="0">SUM(B3:E3)</f>
        <v>0</v>
      </c>
      <c r="I3" s="3" t="s">
        <v>20</v>
      </c>
      <c r="J3" s="4">
        <f>C15/(C15+D15)</f>
        <v>0.92307692307692313</v>
      </c>
    </row>
    <row r="4" spans="1:25" ht="15.75" x14ac:dyDescent="0.25">
      <c r="A4" s="5" t="s">
        <v>8</v>
      </c>
      <c r="B4" s="13">
        <v>0</v>
      </c>
      <c r="C4" s="2">
        <v>4</v>
      </c>
      <c r="D4" s="13">
        <v>0</v>
      </c>
      <c r="E4" s="13">
        <v>0</v>
      </c>
      <c r="F4" s="14">
        <f t="shared" si="0"/>
        <v>4</v>
      </c>
      <c r="I4" s="3" t="s">
        <v>19</v>
      </c>
      <c r="J4" s="4">
        <f>(B15+C15)/(B15+C15+D15+E15)</f>
        <v>0.9375</v>
      </c>
    </row>
    <row r="5" spans="1:25" ht="15.75" x14ac:dyDescent="0.25">
      <c r="A5" s="5" t="s">
        <v>9</v>
      </c>
      <c r="B5" s="13">
        <v>0</v>
      </c>
      <c r="C5" s="2">
        <v>2</v>
      </c>
      <c r="D5" s="13">
        <v>0</v>
      </c>
      <c r="E5" s="13">
        <v>0</v>
      </c>
      <c r="F5" s="14">
        <f t="shared" si="0"/>
        <v>2</v>
      </c>
      <c r="I5" s="3" t="s">
        <v>18</v>
      </c>
      <c r="J5" s="4">
        <f>B15/(B15+E15)</f>
        <v>1</v>
      </c>
    </row>
    <row r="6" spans="1:25" ht="15.75" x14ac:dyDescent="0.25">
      <c r="A6" s="5" t="s">
        <v>10</v>
      </c>
      <c r="B6" s="13">
        <v>0</v>
      </c>
      <c r="C6" s="2">
        <v>2</v>
      </c>
      <c r="D6" s="13">
        <v>0</v>
      </c>
      <c r="E6" s="13">
        <v>0</v>
      </c>
      <c r="F6" s="14">
        <f t="shared" si="0"/>
        <v>2</v>
      </c>
    </row>
    <row r="7" spans="1:25" ht="15.75" x14ac:dyDescent="0.25">
      <c r="A7" s="5" t="s">
        <v>11</v>
      </c>
      <c r="B7" s="13">
        <v>0</v>
      </c>
      <c r="C7" s="2">
        <v>3</v>
      </c>
      <c r="D7" s="13">
        <v>0</v>
      </c>
      <c r="E7" s="13">
        <v>0</v>
      </c>
      <c r="F7" s="14">
        <f t="shared" si="0"/>
        <v>3</v>
      </c>
      <c r="I7" s="26" t="s">
        <v>24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5" t="s">
        <v>12</v>
      </c>
      <c r="B8" s="13">
        <v>0</v>
      </c>
      <c r="C8" s="2">
        <v>1</v>
      </c>
      <c r="D8" s="13">
        <v>0</v>
      </c>
      <c r="E8" s="13">
        <v>0</v>
      </c>
      <c r="F8" s="14">
        <f t="shared" si="0"/>
        <v>1</v>
      </c>
      <c r="I8" s="22" t="s">
        <v>36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5.75" x14ac:dyDescent="0.25">
      <c r="A9" s="5" t="s">
        <v>13</v>
      </c>
      <c r="B9" s="2">
        <v>5</v>
      </c>
      <c r="C9" s="14">
        <v>0</v>
      </c>
      <c r="D9" s="13">
        <v>0</v>
      </c>
      <c r="E9" s="13">
        <v>0</v>
      </c>
      <c r="F9" s="14">
        <f t="shared" si="0"/>
        <v>5</v>
      </c>
      <c r="I9" s="24" t="s">
        <v>25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.75" x14ac:dyDescent="0.25">
      <c r="A10" s="5" t="s">
        <v>14</v>
      </c>
      <c r="B10" s="2">
        <v>3</v>
      </c>
      <c r="C10" s="14">
        <v>0</v>
      </c>
      <c r="D10" s="13">
        <v>0</v>
      </c>
      <c r="E10" s="13">
        <v>0</v>
      </c>
      <c r="F10" s="14">
        <f t="shared" si="0"/>
        <v>3</v>
      </c>
      <c r="I10" s="24" t="s">
        <v>27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.75" x14ac:dyDescent="0.25">
      <c r="A11" s="5" t="s">
        <v>15</v>
      </c>
      <c r="B11" s="2">
        <v>1</v>
      </c>
      <c r="C11" s="14">
        <v>0</v>
      </c>
      <c r="D11" s="13">
        <v>0</v>
      </c>
      <c r="E11" s="13">
        <v>0</v>
      </c>
      <c r="F11" s="14">
        <f t="shared" si="0"/>
        <v>1</v>
      </c>
      <c r="I11" s="24" t="s">
        <v>26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.75" x14ac:dyDescent="0.25">
      <c r="A12" s="5" t="s">
        <v>16</v>
      </c>
      <c r="B12" s="14">
        <v>0</v>
      </c>
      <c r="C12" s="14">
        <v>10</v>
      </c>
      <c r="D12" s="13">
        <v>3</v>
      </c>
      <c r="E12" s="13">
        <v>0</v>
      </c>
      <c r="F12" s="14">
        <f t="shared" si="0"/>
        <v>13</v>
      </c>
      <c r="I12" s="22" t="s">
        <v>57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5.75" x14ac:dyDescent="0.25">
      <c r="A13" s="11" t="s">
        <v>29</v>
      </c>
      <c r="B13" s="15">
        <v>0</v>
      </c>
      <c r="C13" s="12">
        <v>9</v>
      </c>
      <c r="D13" s="13">
        <v>0</v>
      </c>
      <c r="E13" s="13">
        <v>0</v>
      </c>
      <c r="F13" s="14">
        <f t="shared" si="0"/>
        <v>9</v>
      </c>
      <c r="I13" s="24" t="s">
        <v>61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6.5" thickBot="1" x14ac:dyDescent="0.3">
      <c r="A14" s="11" t="s">
        <v>17</v>
      </c>
      <c r="B14" s="15">
        <v>0</v>
      </c>
      <c r="C14" s="12">
        <v>1</v>
      </c>
      <c r="D14" s="13">
        <v>0</v>
      </c>
      <c r="E14" s="13">
        <v>0</v>
      </c>
      <c r="F14" s="15">
        <f t="shared" si="0"/>
        <v>1</v>
      </c>
      <c r="I14" s="24" t="s">
        <v>37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6.5" thickBot="1" x14ac:dyDescent="0.3">
      <c r="A15" s="18" t="s">
        <v>5</v>
      </c>
      <c r="B15" s="16">
        <f>SUM(B2:B14)</f>
        <v>9</v>
      </c>
      <c r="C15" s="16">
        <f>SUM(C2:C14)</f>
        <v>36</v>
      </c>
      <c r="D15" s="16">
        <f>SUM(D2:D14)</f>
        <v>3</v>
      </c>
      <c r="E15" s="16">
        <f>SUM(E2:E14)</f>
        <v>0</v>
      </c>
      <c r="F15" s="17">
        <f>SUM(F2:F14)</f>
        <v>48</v>
      </c>
      <c r="I15" s="24" t="s">
        <v>60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I16" s="21" t="s">
        <v>39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9:25" x14ac:dyDescent="0.25">
      <c r="I17" s="22" t="s">
        <v>58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9:25" x14ac:dyDescent="0.25">
      <c r="I18" s="24" t="s">
        <v>30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9:25" x14ac:dyDescent="0.25">
      <c r="I19" s="24" t="s">
        <v>38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9:25" x14ac:dyDescent="0.25">
      <c r="I20" s="22" t="s">
        <v>59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9:25" x14ac:dyDescent="0.25">
      <c r="I21" s="21" t="s">
        <v>40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9:25" x14ac:dyDescent="0.25">
      <c r="I22" s="21" t="s">
        <v>41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</sheetData>
  <mergeCells count="17">
    <mergeCell ref="I11:Y11"/>
    <mergeCell ref="M1:N1"/>
    <mergeCell ref="I21:Y21"/>
    <mergeCell ref="I22:Y22"/>
    <mergeCell ref="I12:Y12"/>
    <mergeCell ref="I17:Y17"/>
    <mergeCell ref="I20:Y20"/>
    <mergeCell ref="I14:Y14"/>
    <mergeCell ref="I16:Y16"/>
    <mergeCell ref="I18:Y18"/>
    <mergeCell ref="I19:Y19"/>
    <mergeCell ref="I15:Y15"/>
    <mergeCell ref="I13:Y13"/>
    <mergeCell ref="I7:Y7"/>
    <mergeCell ref="I8:Y8"/>
    <mergeCell ref="I9:Y9"/>
    <mergeCell ref="I10:Y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F29" sqref="F29"/>
    </sheetView>
  </sheetViews>
  <sheetFormatPr baseColWidth="10" defaultRowHeight="15" x14ac:dyDescent="0.25"/>
  <cols>
    <col min="1" max="1" width="27.42578125" bestFit="1" customWidth="1"/>
    <col min="2" max="2" width="3.5703125" bestFit="1" customWidth="1"/>
    <col min="3" max="3" width="3.85546875" bestFit="1" customWidth="1"/>
    <col min="4" max="4" width="3.28515625" bestFit="1" customWidth="1"/>
    <col min="5" max="5" width="3.5703125" bestFit="1" customWidth="1"/>
    <col min="6" max="6" width="6" bestFit="1" customWidth="1"/>
    <col min="9" max="9" width="12.5703125" bestFit="1" customWidth="1"/>
    <col min="10" max="10" width="4.5703125" bestFit="1" customWidth="1"/>
  </cols>
  <sheetData>
    <row r="1" spans="1:25" ht="16.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I1" s="1" t="s">
        <v>23</v>
      </c>
      <c r="J1" s="1" t="s">
        <v>22</v>
      </c>
      <c r="M1" s="20" t="s">
        <v>89</v>
      </c>
      <c r="N1" s="20"/>
    </row>
    <row r="2" spans="1:25" ht="15.75" x14ac:dyDescent="0.25">
      <c r="A2" s="6" t="s">
        <v>6</v>
      </c>
      <c r="B2" s="13">
        <v>0</v>
      </c>
      <c r="C2" s="7">
        <v>5</v>
      </c>
      <c r="D2" s="13">
        <v>0</v>
      </c>
      <c r="E2" s="13">
        <v>0</v>
      </c>
      <c r="F2" s="13">
        <f>SUM(B2:E2)</f>
        <v>5</v>
      </c>
      <c r="I2" s="3" t="s">
        <v>21</v>
      </c>
      <c r="J2" s="4">
        <f>B15/(B15+D15)</f>
        <v>0.61904761904761907</v>
      </c>
    </row>
    <row r="3" spans="1:25" ht="15.75" x14ac:dyDescent="0.25">
      <c r="A3" s="5" t="s">
        <v>7</v>
      </c>
      <c r="B3" s="14">
        <v>0</v>
      </c>
      <c r="C3" s="7">
        <v>3</v>
      </c>
      <c r="D3" s="13">
        <v>0</v>
      </c>
      <c r="E3" s="13">
        <v>0</v>
      </c>
      <c r="F3" s="14">
        <f t="shared" ref="F3:F14" si="0">SUM(B3:E3)</f>
        <v>3</v>
      </c>
      <c r="I3" s="3" t="s">
        <v>20</v>
      </c>
      <c r="J3" s="4">
        <f>C15/(C15+D15)</f>
        <v>0.8</v>
      </c>
    </row>
    <row r="4" spans="1:25" ht="15.75" x14ac:dyDescent="0.25">
      <c r="A4" s="5" t="s">
        <v>8</v>
      </c>
      <c r="B4" s="14">
        <v>0</v>
      </c>
      <c r="C4" s="7">
        <v>2</v>
      </c>
      <c r="D4" s="13">
        <v>0</v>
      </c>
      <c r="E4" s="13">
        <v>0</v>
      </c>
      <c r="F4" s="14">
        <f t="shared" si="0"/>
        <v>2</v>
      </c>
      <c r="I4" s="3" t="s">
        <v>19</v>
      </c>
      <c r="J4" s="4">
        <f>(B15+C15)/(B15+C15+D15+E15)</f>
        <v>0.84905660377358494</v>
      </c>
    </row>
    <row r="5" spans="1:25" ht="15.75" x14ac:dyDescent="0.25">
      <c r="A5" s="5" t="s">
        <v>9</v>
      </c>
      <c r="B5" s="14">
        <v>0</v>
      </c>
      <c r="C5" s="7">
        <v>1</v>
      </c>
      <c r="D5" s="13">
        <v>0</v>
      </c>
      <c r="E5" s="13">
        <v>0</v>
      </c>
      <c r="F5" s="14">
        <f t="shared" si="0"/>
        <v>1</v>
      </c>
      <c r="I5" s="3" t="s">
        <v>18</v>
      </c>
      <c r="J5" s="4">
        <f>B15/(B15+E15)</f>
        <v>1</v>
      </c>
    </row>
    <row r="6" spans="1:25" ht="15.75" x14ac:dyDescent="0.25">
      <c r="A6" s="5" t="s">
        <v>10</v>
      </c>
      <c r="B6" s="14">
        <v>0</v>
      </c>
      <c r="C6" s="7">
        <v>4</v>
      </c>
      <c r="D6" s="13">
        <v>0</v>
      </c>
      <c r="E6" s="13">
        <v>0</v>
      </c>
      <c r="F6" s="14">
        <f t="shared" si="0"/>
        <v>4</v>
      </c>
    </row>
    <row r="7" spans="1:25" ht="15.75" x14ac:dyDescent="0.25">
      <c r="A7" s="5" t="s">
        <v>11</v>
      </c>
      <c r="B7" s="14">
        <v>0</v>
      </c>
      <c r="C7" s="7">
        <v>2</v>
      </c>
      <c r="D7" s="13">
        <v>0</v>
      </c>
      <c r="E7" s="13">
        <v>0</v>
      </c>
      <c r="F7" s="14">
        <f t="shared" si="0"/>
        <v>2</v>
      </c>
      <c r="I7" s="27" t="s">
        <v>24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9"/>
    </row>
    <row r="8" spans="1:25" ht="15.75" x14ac:dyDescent="0.25">
      <c r="A8" s="5" t="s">
        <v>12</v>
      </c>
      <c r="B8" s="14">
        <v>0</v>
      </c>
      <c r="C8" s="7">
        <v>1</v>
      </c>
      <c r="D8" s="13">
        <v>0</v>
      </c>
      <c r="E8" s="14">
        <v>0</v>
      </c>
      <c r="F8" s="14">
        <f t="shared" si="0"/>
        <v>1</v>
      </c>
      <c r="I8" s="22" t="s">
        <v>71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5.75" x14ac:dyDescent="0.25">
      <c r="A9" s="5" t="s">
        <v>13</v>
      </c>
      <c r="B9" s="2">
        <v>7</v>
      </c>
      <c r="C9" s="7">
        <v>0</v>
      </c>
      <c r="D9" s="13">
        <v>0</v>
      </c>
      <c r="E9" s="2">
        <v>0</v>
      </c>
      <c r="F9" s="14">
        <f t="shared" si="0"/>
        <v>7</v>
      </c>
      <c r="I9" s="21" t="s">
        <v>42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5.75" x14ac:dyDescent="0.25">
      <c r="A10" s="5" t="s">
        <v>14</v>
      </c>
      <c r="B10" s="2">
        <v>4</v>
      </c>
      <c r="C10" s="7">
        <v>0</v>
      </c>
      <c r="D10" s="13">
        <v>0</v>
      </c>
      <c r="E10" s="14">
        <v>0</v>
      </c>
      <c r="F10" s="14">
        <f t="shared" si="0"/>
        <v>4</v>
      </c>
      <c r="I10" s="21" t="s">
        <v>43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5.75" x14ac:dyDescent="0.25">
      <c r="A11" s="5" t="s">
        <v>15</v>
      </c>
      <c r="B11" s="2">
        <v>2</v>
      </c>
      <c r="C11" s="7">
        <v>0</v>
      </c>
      <c r="D11" s="13">
        <v>0</v>
      </c>
      <c r="E11" s="14">
        <v>0</v>
      </c>
      <c r="F11" s="14">
        <f t="shared" si="0"/>
        <v>2</v>
      </c>
      <c r="I11" s="22" t="s">
        <v>51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5.75" x14ac:dyDescent="0.25">
      <c r="A12" s="5" t="s">
        <v>16</v>
      </c>
      <c r="B12" s="14">
        <v>0</v>
      </c>
      <c r="C12" s="7">
        <v>1</v>
      </c>
      <c r="D12" s="13">
        <v>2</v>
      </c>
      <c r="E12" s="14">
        <v>0</v>
      </c>
      <c r="F12" s="14">
        <f t="shared" si="0"/>
        <v>3</v>
      </c>
      <c r="I12" s="21" t="s">
        <v>42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5.75" x14ac:dyDescent="0.25">
      <c r="A13" s="11" t="s">
        <v>29</v>
      </c>
      <c r="B13" s="15">
        <v>0</v>
      </c>
      <c r="C13" s="12">
        <v>10</v>
      </c>
      <c r="D13" s="12">
        <v>6</v>
      </c>
      <c r="E13" s="15">
        <v>0</v>
      </c>
      <c r="F13" s="14">
        <f t="shared" si="0"/>
        <v>16</v>
      </c>
      <c r="I13" s="21" t="s">
        <v>44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6.5" thickBot="1" x14ac:dyDescent="0.3">
      <c r="A14" s="11" t="s">
        <v>17</v>
      </c>
      <c r="B14" s="15">
        <v>0</v>
      </c>
      <c r="C14" s="12">
        <v>3</v>
      </c>
      <c r="D14" s="15">
        <v>0</v>
      </c>
      <c r="E14" s="15">
        <v>0</v>
      </c>
      <c r="F14" s="15">
        <f t="shared" si="0"/>
        <v>3</v>
      </c>
      <c r="I14" s="21" t="s">
        <v>45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6.5" thickBot="1" x14ac:dyDescent="0.3">
      <c r="A15" s="18" t="s">
        <v>5</v>
      </c>
      <c r="B15" s="16">
        <f>SUM(B2:B14)</f>
        <v>13</v>
      </c>
      <c r="C15" s="16">
        <f t="shared" ref="C15:F15" si="1">SUM(C2:C14)</f>
        <v>32</v>
      </c>
      <c r="D15" s="16">
        <f t="shared" si="1"/>
        <v>8</v>
      </c>
      <c r="E15" s="16">
        <f t="shared" si="1"/>
        <v>0</v>
      </c>
      <c r="F15" s="17">
        <f t="shared" si="1"/>
        <v>53</v>
      </c>
      <c r="I15" s="24" t="s">
        <v>62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I16" s="22" t="s">
        <v>63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9:25" x14ac:dyDescent="0.25">
      <c r="I17" s="24" t="s">
        <v>64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9:25" x14ac:dyDescent="0.25">
      <c r="I18" s="22" t="s">
        <v>50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9:25" x14ac:dyDescent="0.25">
      <c r="I19" s="21" t="s">
        <v>48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9:25" x14ac:dyDescent="0.25">
      <c r="I20" s="24" t="s">
        <v>65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9:25" x14ac:dyDescent="0.25">
      <c r="I21" s="24" t="s">
        <v>66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9:25" x14ac:dyDescent="0.25">
      <c r="I22" s="24" t="s">
        <v>49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9:25" x14ac:dyDescent="0.25">
      <c r="I23" s="21" t="s">
        <v>47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9:25" x14ac:dyDescent="0.25">
      <c r="I24" s="21" t="s">
        <v>46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9:25" x14ac:dyDescent="0.25">
      <c r="I25" s="22" t="s">
        <v>67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9:25" x14ac:dyDescent="0.25">
      <c r="I26" s="24" t="s">
        <v>68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9:25" x14ac:dyDescent="0.25">
      <c r="I27" s="24" t="s">
        <v>69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</sheetData>
  <mergeCells count="22">
    <mergeCell ref="I21:Y21"/>
    <mergeCell ref="I7:Y7"/>
    <mergeCell ref="I8:Y8"/>
    <mergeCell ref="I9:Y9"/>
    <mergeCell ref="I10:Y10"/>
    <mergeCell ref="I12:Y12"/>
    <mergeCell ref="I25:Y25"/>
    <mergeCell ref="I26:Y26"/>
    <mergeCell ref="I27:Y27"/>
    <mergeCell ref="M1:N1"/>
    <mergeCell ref="I19:Y19"/>
    <mergeCell ref="I22:Y22"/>
    <mergeCell ref="I23:Y23"/>
    <mergeCell ref="I24:Y24"/>
    <mergeCell ref="I11:Y11"/>
    <mergeCell ref="I16:Y16"/>
    <mergeCell ref="I13:Y13"/>
    <mergeCell ref="I14:Y14"/>
    <mergeCell ref="I15:Y15"/>
    <mergeCell ref="I18:Y18"/>
    <mergeCell ref="I17:Y17"/>
    <mergeCell ref="I20:Y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K25" sqref="K25"/>
    </sheetView>
  </sheetViews>
  <sheetFormatPr baseColWidth="10" defaultRowHeight="15" x14ac:dyDescent="0.25"/>
  <cols>
    <col min="1" max="1" width="27.42578125" bestFit="1" customWidth="1"/>
    <col min="2" max="2" width="3.5703125" bestFit="1" customWidth="1"/>
    <col min="3" max="3" width="3.85546875" bestFit="1" customWidth="1"/>
    <col min="4" max="4" width="3.28515625" bestFit="1" customWidth="1"/>
    <col min="5" max="5" width="3.5703125" bestFit="1" customWidth="1"/>
    <col min="6" max="6" width="6" bestFit="1" customWidth="1"/>
    <col min="9" max="9" width="12.5703125" bestFit="1" customWidth="1"/>
    <col min="10" max="10" width="4.5703125" bestFit="1" customWidth="1"/>
  </cols>
  <sheetData>
    <row r="1" spans="1:25" ht="16.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I1" s="1" t="s">
        <v>23</v>
      </c>
      <c r="J1" s="1" t="s">
        <v>22</v>
      </c>
      <c r="M1" s="20" t="s">
        <v>89</v>
      </c>
      <c r="N1" s="20"/>
    </row>
    <row r="2" spans="1:25" ht="15.75" x14ac:dyDescent="0.25">
      <c r="A2" s="6" t="s">
        <v>6</v>
      </c>
      <c r="B2" s="13">
        <v>0</v>
      </c>
      <c r="C2" s="7">
        <v>5</v>
      </c>
      <c r="D2" s="13">
        <v>0</v>
      </c>
      <c r="E2" s="13">
        <v>0</v>
      </c>
      <c r="F2" s="13">
        <f>SUM(B2:E2)</f>
        <v>5</v>
      </c>
      <c r="I2" s="3" t="s">
        <v>21</v>
      </c>
      <c r="J2" s="19" t="s">
        <v>31</v>
      </c>
    </row>
    <row r="3" spans="1:25" ht="15.75" x14ac:dyDescent="0.25">
      <c r="A3" s="5" t="s">
        <v>7</v>
      </c>
      <c r="B3" s="14">
        <v>0</v>
      </c>
      <c r="C3" s="2">
        <v>0</v>
      </c>
      <c r="D3" s="13">
        <v>0</v>
      </c>
      <c r="E3" s="13">
        <v>0</v>
      </c>
      <c r="F3" s="14">
        <f t="shared" ref="F3:F14" si="0">SUM(B3:E3)</f>
        <v>0</v>
      </c>
      <c r="I3" s="3" t="s">
        <v>20</v>
      </c>
      <c r="J3" s="4">
        <f>C15/(C15+D15)</f>
        <v>1</v>
      </c>
    </row>
    <row r="4" spans="1:25" ht="15.75" x14ac:dyDescent="0.25">
      <c r="A4" s="5" t="s">
        <v>8</v>
      </c>
      <c r="B4" s="14">
        <v>0</v>
      </c>
      <c r="C4" s="2">
        <v>0</v>
      </c>
      <c r="D4" s="13">
        <v>0</v>
      </c>
      <c r="E4" s="13">
        <v>0</v>
      </c>
      <c r="F4" s="14">
        <f t="shared" si="0"/>
        <v>0</v>
      </c>
      <c r="I4" s="3" t="s">
        <v>19</v>
      </c>
      <c r="J4" s="4">
        <f>(B15+C15)/(B15+C15+D15+E15)</f>
        <v>1</v>
      </c>
    </row>
    <row r="5" spans="1:25" ht="15.75" x14ac:dyDescent="0.25">
      <c r="A5" s="5" t="s">
        <v>9</v>
      </c>
      <c r="B5" s="14">
        <v>0</v>
      </c>
      <c r="C5" s="2">
        <v>0</v>
      </c>
      <c r="D5" s="13">
        <v>0</v>
      </c>
      <c r="E5" s="13">
        <v>0</v>
      </c>
      <c r="F5" s="14">
        <f t="shared" si="0"/>
        <v>0</v>
      </c>
      <c r="I5" s="3" t="s">
        <v>18</v>
      </c>
      <c r="J5" s="19" t="s">
        <v>31</v>
      </c>
    </row>
    <row r="6" spans="1:25" ht="15.75" x14ac:dyDescent="0.25">
      <c r="A6" s="5" t="s">
        <v>10</v>
      </c>
      <c r="B6" s="14">
        <v>0</v>
      </c>
      <c r="C6" s="2">
        <v>5</v>
      </c>
      <c r="D6" s="13">
        <v>0</v>
      </c>
      <c r="E6" s="13">
        <v>0</v>
      </c>
      <c r="F6" s="14">
        <f t="shared" si="0"/>
        <v>5</v>
      </c>
    </row>
    <row r="7" spans="1:25" ht="15.75" x14ac:dyDescent="0.25">
      <c r="A7" s="5" t="s">
        <v>11</v>
      </c>
      <c r="B7" s="14">
        <v>0</v>
      </c>
      <c r="C7" s="2">
        <v>0</v>
      </c>
      <c r="D7" s="13">
        <v>0</v>
      </c>
      <c r="E7" s="13">
        <v>0</v>
      </c>
      <c r="F7" s="14">
        <f t="shared" si="0"/>
        <v>0</v>
      </c>
      <c r="I7" s="27" t="s">
        <v>24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9"/>
    </row>
    <row r="8" spans="1:25" ht="15.75" x14ac:dyDescent="0.25">
      <c r="A8" s="5" t="s">
        <v>12</v>
      </c>
      <c r="B8" s="14">
        <v>0</v>
      </c>
      <c r="C8" s="2">
        <v>0</v>
      </c>
      <c r="D8" s="13">
        <v>0</v>
      </c>
      <c r="E8" s="13">
        <v>0</v>
      </c>
      <c r="F8" s="14">
        <f t="shared" si="0"/>
        <v>0</v>
      </c>
      <c r="I8" s="22" t="s">
        <v>70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5.75" x14ac:dyDescent="0.25">
      <c r="A9" s="5" t="s">
        <v>13</v>
      </c>
      <c r="B9" s="2">
        <v>0</v>
      </c>
      <c r="C9" s="14">
        <v>0</v>
      </c>
      <c r="D9" s="13">
        <v>0</v>
      </c>
      <c r="E9" s="13">
        <v>0</v>
      </c>
      <c r="F9" s="14">
        <f t="shared" si="0"/>
        <v>0</v>
      </c>
      <c r="I9" s="24" t="s">
        <v>82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.75" x14ac:dyDescent="0.25">
      <c r="A10" s="5" t="s">
        <v>14</v>
      </c>
      <c r="B10" s="2">
        <v>0</v>
      </c>
      <c r="C10" s="14">
        <v>0</v>
      </c>
      <c r="D10" s="13">
        <v>0</v>
      </c>
      <c r="E10" s="13">
        <v>0</v>
      </c>
      <c r="F10" s="14">
        <f t="shared" si="0"/>
        <v>0</v>
      </c>
      <c r="I10" s="24" t="s">
        <v>74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.75" x14ac:dyDescent="0.25">
      <c r="A11" s="5" t="s">
        <v>15</v>
      </c>
      <c r="B11" s="2">
        <v>0</v>
      </c>
      <c r="C11" s="14">
        <v>0</v>
      </c>
      <c r="D11" s="13">
        <v>0</v>
      </c>
      <c r="E11" s="13">
        <v>0</v>
      </c>
      <c r="F11" s="14">
        <f t="shared" si="0"/>
        <v>0</v>
      </c>
      <c r="I11" s="22" t="s">
        <v>72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5.75" x14ac:dyDescent="0.25">
      <c r="A12" s="5" t="s">
        <v>16</v>
      </c>
      <c r="B12" s="2">
        <v>0</v>
      </c>
      <c r="C12" s="2">
        <v>1</v>
      </c>
      <c r="D12" s="13">
        <v>0</v>
      </c>
      <c r="E12" s="13">
        <v>0</v>
      </c>
      <c r="F12" s="14">
        <f t="shared" si="0"/>
        <v>1</v>
      </c>
      <c r="I12" s="24" t="s">
        <v>73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.75" x14ac:dyDescent="0.25">
      <c r="A13" s="11" t="s">
        <v>29</v>
      </c>
      <c r="B13" s="2">
        <v>0</v>
      </c>
      <c r="C13" s="12">
        <v>0</v>
      </c>
      <c r="D13" s="13">
        <v>0</v>
      </c>
      <c r="E13" s="13">
        <v>0</v>
      </c>
      <c r="F13" s="14">
        <f t="shared" si="0"/>
        <v>0</v>
      </c>
      <c r="I13" s="24" t="s">
        <v>74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6.5" thickBot="1" x14ac:dyDescent="0.3">
      <c r="A14" s="11" t="s">
        <v>17</v>
      </c>
      <c r="B14" s="2">
        <v>0</v>
      </c>
      <c r="C14" s="12">
        <v>3</v>
      </c>
      <c r="D14" s="13">
        <v>0</v>
      </c>
      <c r="E14" s="13">
        <v>0</v>
      </c>
      <c r="F14" s="15">
        <f t="shared" si="0"/>
        <v>3</v>
      </c>
    </row>
    <row r="15" spans="1:25" ht="16.5" thickBot="1" x14ac:dyDescent="0.3">
      <c r="A15" s="18" t="s">
        <v>5</v>
      </c>
      <c r="B15" s="16">
        <f>SUM(B2:B14)</f>
        <v>0</v>
      </c>
      <c r="C15" s="16">
        <f t="shared" ref="C15:F15" si="1">SUM(C2:C14)</f>
        <v>14</v>
      </c>
      <c r="D15" s="16">
        <f t="shared" si="1"/>
        <v>0</v>
      </c>
      <c r="E15" s="16">
        <f t="shared" si="1"/>
        <v>0</v>
      </c>
      <c r="F15" s="17">
        <f t="shared" si="1"/>
        <v>14</v>
      </c>
    </row>
  </sheetData>
  <mergeCells count="8">
    <mergeCell ref="M1:N1"/>
    <mergeCell ref="I7:Y7"/>
    <mergeCell ref="I11:Y11"/>
    <mergeCell ref="I12:Y12"/>
    <mergeCell ref="I13:Y13"/>
    <mergeCell ref="I8:Y8"/>
    <mergeCell ref="I9:Y9"/>
    <mergeCell ref="I10:Y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N29" sqref="N29"/>
    </sheetView>
  </sheetViews>
  <sheetFormatPr baseColWidth="10" defaultRowHeight="15" x14ac:dyDescent="0.25"/>
  <cols>
    <col min="1" max="1" width="27.42578125" bestFit="1" customWidth="1"/>
    <col min="2" max="2" width="3.5703125" bestFit="1" customWidth="1"/>
    <col min="3" max="3" width="3.85546875" bestFit="1" customWidth="1"/>
    <col min="4" max="4" width="3.28515625" bestFit="1" customWidth="1"/>
    <col min="5" max="5" width="3.5703125" bestFit="1" customWidth="1"/>
    <col min="6" max="6" width="6" bestFit="1" customWidth="1"/>
    <col min="9" max="9" width="12.5703125" bestFit="1" customWidth="1"/>
    <col min="10" max="10" width="4.5703125" bestFit="1" customWidth="1"/>
  </cols>
  <sheetData>
    <row r="1" spans="1:25" ht="16.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I1" s="1" t="s">
        <v>23</v>
      </c>
      <c r="J1" s="1" t="s">
        <v>22</v>
      </c>
      <c r="M1" s="20" t="s">
        <v>89</v>
      </c>
      <c r="N1" s="20"/>
    </row>
    <row r="2" spans="1:25" ht="15.75" x14ac:dyDescent="0.25">
      <c r="A2" s="6" t="s">
        <v>6</v>
      </c>
      <c r="B2" s="13">
        <v>0</v>
      </c>
      <c r="C2" s="7">
        <v>3</v>
      </c>
      <c r="D2" s="13">
        <v>0</v>
      </c>
      <c r="E2" s="13">
        <v>0</v>
      </c>
      <c r="F2" s="13">
        <f>SUM(B2:E2)</f>
        <v>3</v>
      </c>
      <c r="I2" s="3" t="s">
        <v>21</v>
      </c>
      <c r="J2" s="19" t="s">
        <v>31</v>
      </c>
    </row>
    <row r="3" spans="1:25" ht="15.75" x14ac:dyDescent="0.25">
      <c r="A3" s="5" t="s">
        <v>7</v>
      </c>
      <c r="B3" s="13">
        <v>0</v>
      </c>
      <c r="C3" s="2">
        <v>2</v>
      </c>
      <c r="D3" s="13">
        <v>0</v>
      </c>
      <c r="E3" s="13">
        <v>0</v>
      </c>
      <c r="F3" s="14">
        <f t="shared" ref="F3:F14" si="0">SUM(B3:E3)</f>
        <v>2</v>
      </c>
      <c r="I3" s="3" t="s">
        <v>20</v>
      </c>
      <c r="J3" s="4">
        <f>C15/(C15+D15)</f>
        <v>0.86206896551724133</v>
      </c>
    </row>
    <row r="4" spans="1:25" ht="15.75" x14ac:dyDescent="0.25">
      <c r="A4" s="5" t="s">
        <v>8</v>
      </c>
      <c r="B4" s="13">
        <v>0</v>
      </c>
      <c r="C4" s="2">
        <v>6</v>
      </c>
      <c r="D4" s="13">
        <v>0</v>
      </c>
      <c r="E4" s="13">
        <v>0</v>
      </c>
      <c r="F4" s="14">
        <f t="shared" si="0"/>
        <v>6</v>
      </c>
      <c r="I4" s="3" t="s">
        <v>19</v>
      </c>
      <c r="J4" s="4">
        <f>(B15+C15)/(B15+C15+D15+E15)</f>
        <v>0.86206896551724133</v>
      </c>
    </row>
    <row r="5" spans="1:25" ht="15.75" x14ac:dyDescent="0.25">
      <c r="A5" s="5" t="s">
        <v>9</v>
      </c>
      <c r="B5" s="13">
        <v>0</v>
      </c>
      <c r="C5" s="2">
        <v>2</v>
      </c>
      <c r="D5" s="13">
        <v>0</v>
      </c>
      <c r="E5" s="13">
        <v>0</v>
      </c>
      <c r="F5" s="14">
        <f t="shared" si="0"/>
        <v>2</v>
      </c>
      <c r="I5" s="3" t="s">
        <v>18</v>
      </c>
      <c r="J5" s="19" t="s">
        <v>31</v>
      </c>
    </row>
    <row r="6" spans="1:25" ht="15.75" x14ac:dyDescent="0.25">
      <c r="A6" s="5" t="s">
        <v>10</v>
      </c>
      <c r="B6" s="13">
        <v>0</v>
      </c>
      <c r="C6" s="2">
        <v>6</v>
      </c>
      <c r="D6" s="13">
        <v>0</v>
      </c>
      <c r="E6" s="13">
        <v>0</v>
      </c>
      <c r="F6" s="14">
        <f t="shared" si="0"/>
        <v>6</v>
      </c>
    </row>
    <row r="7" spans="1:25" ht="15.75" x14ac:dyDescent="0.25">
      <c r="A7" s="5" t="s">
        <v>11</v>
      </c>
      <c r="B7" s="13">
        <v>0</v>
      </c>
      <c r="C7" s="2">
        <v>0</v>
      </c>
      <c r="D7" s="13">
        <v>0</v>
      </c>
      <c r="E7" s="13">
        <v>0</v>
      </c>
      <c r="F7" s="14">
        <f t="shared" si="0"/>
        <v>0</v>
      </c>
      <c r="I7" s="26" t="s">
        <v>24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5" t="s">
        <v>12</v>
      </c>
      <c r="B8" s="13">
        <v>0</v>
      </c>
      <c r="C8" s="2">
        <v>0</v>
      </c>
      <c r="D8" s="13">
        <v>0</v>
      </c>
      <c r="E8" s="13">
        <v>0</v>
      </c>
      <c r="F8" s="14">
        <f t="shared" si="0"/>
        <v>0</v>
      </c>
      <c r="I8" s="22" t="s">
        <v>52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5.75" x14ac:dyDescent="0.25">
      <c r="A9" s="5" t="s">
        <v>13</v>
      </c>
      <c r="B9" s="13">
        <v>0</v>
      </c>
      <c r="C9" s="14">
        <v>0</v>
      </c>
      <c r="D9" s="13">
        <v>0</v>
      </c>
      <c r="E9" s="13">
        <v>0</v>
      </c>
      <c r="F9" s="14">
        <f t="shared" si="0"/>
        <v>0</v>
      </c>
      <c r="I9" s="21" t="s">
        <v>75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5.75" x14ac:dyDescent="0.25">
      <c r="A10" s="5" t="s">
        <v>14</v>
      </c>
      <c r="B10" s="13">
        <v>0</v>
      </c>
      <c r="C10" s="14">
        <v>0</v>
      </c>
      <c r="D10" s="13">
        <v>0</v>
      </c>
      <c r="E10" s="13">
        <v>0</v>
      </c>
      <c r="F10" s="14">
        <f t="shared" si="0"/>
        <v>0</v>
      </c>
      <c r="I10" s="22" t="s">
        <v>53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5.75" x14ac:dyDescent="0.25">
      <c r="A11" s="5" t="s">
        <v>15</v>
      </c>
      <c r="B11" s="13">
        <v>0</v>
      </c>
      <c r="C11" s="14">
        <v>0</v>
      </c>
      <c r="D11" s="13">
        <v>0</v>
      </c>
      <c r="E11" s="13">
        <v>0</v>
      </c>
      <c r="F11" s="14">
        <f t="shared" si="0"/>
        <v>0</v>
      </c>
      <c r="I11" s="21" t="s">
        <v>76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5.75" x14ac:dyDescent="0.25">
      <c r="A12" s="5" t="s">
        <v>16</v>
      </c>
      <c r="B12" s="13">
        <v>0</v>
      </c>
      <c r="C12" s="2">
        <v>4</v>
      </c>
      <c r="D12" s="2">
        <v>4</v>
      </c>
      <c r="E12" s="13">
        <v>0</v>
      </c>
      <c r="F12" s="14">
        <f t="shared" si="0"/>
        <v>8</v>
      </c>
      <c r="I12" s="24" t="s">
        <v>78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.75" x14ac:dyDescent="0.25">
      <c r="A13" s="11" t="s">
        <v>29</v>
      </c>
      <c r="B13" s="13">
        <v>0</v>
      </c>
      <c r="C13" s="12">
        <v>0</v>
      </c>
      <c r="D13" s="12">
        <v>0</v>
      </c>
      <c r="E13" s="13">
        <v>0</v>
      </c>
      <c r="F13" s="14">
        <f t="shared" si="0"/>
        <v>0</v>
      </c>
      <c r="I13" s="21" t="s">
        <v>77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6.5" thickBot="1" x14ac:dyDescent="0.3">
      <c r="A14" s="11" t="s">
        <v>17</v>
      </c>
      <c r="B14" s="13">
        <v>0</v>
      </c>
      <c r="C14" s="12">
        <v>2</v>
      </c>
      <c r="D14" s="15">
        <v>0</v>
      </c>
      <c r="E14" s="13">
        <v>0</v>
      </c>
      <c r="F14" s="15">
        <f t="shared" si="0"/>
        <v>2</v>
      </c>
      <c r="I14" s="21" t="s">
        <v>32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6.5" thickBot="1" x14ac:dyDescent="0.3">
      <c r="A15" s="18" t="s">
        <v>5</v>
      </c>
      <c r="B15" s="16">
        <f>SUM(B2:B14)</f>
        <v>0</v>
      </c>
      <c r="C15" s="16">
        <f t="shared" ref="C15:F15" si="1">SUM(C2:C14)</f>
        <v>25</v>
      </c>
      <c r="D15" s="16">
        <f t="shared" si="1"/>
        <v>4</v>
      </c>
      <c r="E15" s="16">
        <f t="shared" si="1"/>
        <v>0</v>
      </c>
      <c r="F15" s="17">
        <f t="shared" si="1"/>
        <v>29</v>
      </c>
      <c r="I15" s="24" t="s">
        <v>79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I16" s="22" t="s">
        <v>54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9:25" x14ac:dyDescent="0.25">
      <c r="I17" s="24" t="s">
        <v>80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9:25" x14ac:dyDescent="0.25">
      <c r="I18" s="24" t="s">
        <v>81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13">
    <mergeCell ref="M1:N1"/>
    <mergeCell ref="I17:Y17"/>
    <mergeCell ref="I18:Y18"/>
    <mergeCell ref="I7:Y7"/>
    <mergeCell ref="I8:Y8"/>
    <mergeCell ref="I10:Y10"/>
    <mergeCell ref="I16:Y16"/>
    <mergeCell ref="I9:Y9"/>
    <mergeCell ref="I11:Y11"/>
    <mergeCell ref="I12:Y12"/>
    <mergeCell ref="I13:Y13"/>
    <mergeCell ref="I14:Y14"/>
    <mergeCell ref="I15:Y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E22" sqref="E22"/>
    </sheetView>
  </sheetViews>
  <sheetFormatPr baseColWidth="10" defaultRowHeight="15" x14ac:dyDescent="0.25"/>
  <cols>
    <col min="1" max="1" width="27.42578125" bestFit="1" customWidth="1"/>
    <col min="2" max="2" width="3.5703125" bestFit="1" customWidth="1"/>
    <col min="3" max="3" width="3.85546875" bestFit="1" customWidth="1"/>
    <col min="4" max="4" width="3.28515625" bestFit="1" customWidth="1"/>
    <col min="5" max="5" width="3.5703125" bestFit="1" customWidth="1"/>
    <col min="6" max="6" width="6" bestFit="1" customWidth="1"/>
    <col min="9" max="9" width="12.5703125" bestFit="1" customWidth="1"/>
    <col min="10" max="10" width="4.5703125" bestFit="1" customWidth="1"/>
  </cols>
  <sheetData>
    <row r="1" spans="1:10" ht="16.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I1" s="1" t="s">
        <v>23</v>
      </c>
      <c r="J1" s="1" t="s">
        <v>22</v>
      </c>
    </row>
    <row r="2" spans="1:10" ht="15.75" x14ac:dyDescent="0.25">
      <c r="A2" s="6" t="s">
        <v>6</v>
      </c>
      <c r="B2" s="13">
        <f>Sujeto1!B2+Sujeto2!B2+Sujeto3!B2+Sujeto4!B2+Sujeto5!B2+Sujeto6!B2</f>
        <v>0</v>
      </c>
      <c r="C2" s="13">
        <f>Sujeto1!C2+Sujeto2!C2+Sujeto3!C2+Sujeto4!C2+Sujeto5!C2+Sujeto6!C2</f>
        <v>21</v>
      </c>
      <c r="D2" s="13">
        <f>Sujeto1!D2+Sujeto2!D2+Sujeto3!D2+Sujeto4!D2+Sujeto5!D2+Sujeto6!D2</f>
        <v>0</v>
      </c>
      <c r="E2" s="13">
        <f>Sujeto1!E2+Sujeto2!E2+Sujeto3!E2+Sujeto4!E2+Sujeto5!E2+Sujeto6!E2</f>
        <v>0</v>
      </c>
      <c r="F2" s="13">
        <f>SUM(B2:E2)</f>
        <v>21</v>
      </c>
      <c r="I2" s="3" t="s">
        <v>21</v>
      </c>
      <c r="J2" s="4">
        <f>B15/(B15+D15)</f>
        <v>0.63461538461538458</v>
      </c>
    </row>
    <row r="3" spans="1:10" ht="15.75" x14ac:dyDescent="0.25">
      <c r="A3" s="5" t="s">
        <v>7</v>
      </c>
      <c r="B3" s="13">
        <f>Sujeto1!B3+Sujeto2!B3+Sujeto3!B3+Sujeto4!B3+Sujeto5!B3+Sujeto6!B3</f>
        <v>0</v>
      </c>
      <c r="C3" s="13">
        <f>Sujeto1!C3+Sujeto2!C3+Sujeto3!C3+Sujeto4!C3+Sujeto5!C3+Sujeto6!C3</f>
        <v>10</v>
      </c>
      <c r="D3" s="13">
        <f>Sujeto1!D3+Sujeto2!D3+Sujeto3!D3+Sujeto4!D3+Sujeto5!D3+Sujeto6!D3</f>
        <v>0</v>
      </c>
      <c r="E3" s="13">
        <f>Sujeto1!E3+Sujeto2!E3+Sujeto3!E3+Sujeto4!E3+Sujeto5!E3+Sujeto6!E3</f>
        <v>0</v>
      </c>
      <c r="F3" s="14">
        <f t="shared" ref="F3:F14" si="0">SUM(B3:E3)</f>
        <v>10</v>
      </c>
      <c r="I3" s="3" t="s">
        <v>20</v>
      </c>
      <c r="J3" s="4">
        <f>C15/(C15+D15)</f>
        <v>0.89017341040462428</v>
      </c>
    </row>
    <row r="4" spans="1:10" ht="15.75" x14ac:dyDescent="0.25">
      <c r="A4" s="5" t="s">
        <v>8</v>
      </c>
      <c r="B4" s="13">
        <f>Sujeto1!B4+Sujeto2!B4+Sujeto3!B4+Sujeto4!B4+Sujeto5!B4+Sujeto6!B4</f>
        <v>0</v>
      </c>
      <c r="C4" s="13">
        <f>Sujeto1!C4+Sujeto2!C4+Sujeto3!C4+Sujeto4!C4+Sujeto5!C4+Sujeto6!C4</f>
        <v>22</v>
      </c>
      <c r="D4" s="13">
        <f>Sujeto1!D4+Sujeto2!D4+Sujeto3!D4+Sujeto4!D4+Sujeto5!D4+Sujeto6!D4</f>
        <v>0</v>
      </c>
      <c r="E4" s="13">
        <f>Sujeto1!E4+Sujeto2!E4+Sujeto3!E4+Sujeto4!E4+Sujeto5!E4+Sujeto6!E4</f>
        <v>0</v>
      </c>
      <c r="F4" s="14">
        <f t="shared" si="0"/>
        <v>22</v>
      </c>
      <c r="I4" s="3" t="s">
        <v>19</v>
      </c>
      <c r="J4" s="4">
        <f>(B15+C15)/(B15+C15+D15+E15)</f>
        <v>0.89903846153846156</v>
      </c>
    </row>
    <row r="5" spans="1:10" ht="15.75" x14ac:dyDescent="0.25">
      <c r="A5" s="5" t="s">
        <v>9</v>
      </c>
      <c r="B5" s="13">
        <f>Sujeto1!B5+Sujeto2!B5+Sujeto3!B5+Sujeto4!B5+Sujeto5!B5+Sujeto6!B5</f>
        <v>0</v>
      </c>
      <c r="C5" s="13">
        <f>Sujeto1!C5+Sujeto2!C5+Sujeto3!C5+Sujeto4!C5+Sujeto5!C5+Sujeto6!C5</f>
        <v>9</v>
      </c>
      <c r="D5" s="13">
        <f>Sujeto1!D5+Sujeto2!D5+Sujeto3!D5+Sujeto4!D5+Sujeto5!D5+Sujeto6!D5</f>
        <v>0</v>
      </c>
      <c r="E5" s="13">
        <f>Sujeto1!E5+Sujeto2!E5+Sujeto3!E5+Sujeto4!E5+Sujeto5!E5+Sujeto6!E5</f>
        <v>0</v>
      </c>
      <c r="F5" s="14">
        <f t="shared" si="0"/>
        <v>9</v>
      </c>
      <c r="I5" s="3" t="s">
        <v>18</v>
      </c>
      <c r="J5" s="4">
        <f>B15/(B15+E15)</f>
        <v>0.94285714285714284</v>
      </c>
    </row>
    <row r="6" spans="1:10" ht="15.75" x14ac:dyDescent="0.25">
      <c r="A6" s="5" t="s">
        <v>10</v>
      </c>
      <c r="B6" s="13">
        <f>Sujeto1!B6+Sujeto2!B6+Sujeto3!B6+Sujeto4!B6+Sujeto5!B6+Sujeto6!B6</f>
        <v>0</v>
      </c>
      <c r="C6" s="13">
        <f>Sujeto1!C6+Sujeto2!C6+Sujeto3!C6+Sujeto4!C6+Sujeto5!C6+Sujeto6!C6</f>
        <v>20</v>
      </c>
      <c r="D6" s="13">
        <f>Sujeto1!D6+Sujeto2!D6+Sujeto3!D6+Sujeto4!D6+Sujeto5!D6+Sujeto6!D6</f>
        <v>0</v>
      </c>
      <c r="E6" s="13">
        <f>Sujeto1!E6+Sujeto2!E6+Sujeto3!E6+Sujeto4!E6+Sujeto5!E6+Sujeto6!E6</f>
        <v>0</v>
      </c>
      <c r="F6" s="14">
        <f t="shared" si="0"/>
        <v>20</v>
      </c>
    </row>
    <row r="7" spans="1:10" ht="15.75" x14ac:dyDescent="0.25">
      <c r="A7" s="5" t="s">
        <v>11</v>
      </c>
      <c r="B7" s="13">
        <f>Sujeto1!B7+Sujeto2!B7+Sujeto3!B7+Sujeto4!B7+Sujeto5!B7+Sujeto6!B7</f>
        <v>0</v>
      </c>
      <c r="C7" s="13">
        <f>Sujeto1!C7+Sujeto2!C7+Sujeto3!C7+Sujeto4!C7+Sujeto5!C7+Sujeto6!C7</f>
        <v>9</v>
      </c>
      <c r="D7" s="13">
        <f>Sujeto1!D7+Sujeto2!D7+Sujeto3!D7+Sujeto4!D7+Sujeto5!D7+Sujeto6!D7</f>
        <v>0</v>
      </c>
      <c r="E7" s="13">
        <f>Sujeto1!E7+Sujeto2!E7+Sujeto3!E7+Sujeto4!E7+Sujeto5!E7+Sujeto6!E7</f>
        <v>0</v>
      </c>
      <c r="F7" s="14">
        <f t="shared" si="0"/>
        <v>9</v>
      </c>
    </row>
    <row r="8" spans="1:10" ht="15.75" x14ac:dyDescent="0.25">
      <c r="A8" s="5" t="s">
        <v>12</v>
      </c>
      <c r="B8" s="13">
        <f>Sujeto1!B8+Sujeto2!B8+Sujeto3!B8+Sujeto4!B8+Sujeto5!B8+Sujeto6!B8</f>
        <v>0</v>
      </c>
      <c r="C8" s="13">
        <f>Sujeto1!C8+Sujeto2!C8+Sujeto3!C8+Sujeto4!C8+Sujeto5!C8+Sujeto6!C8</f>
        <v>3</v>
      </c>
      <c r="D8" s="13">
        <f>Sujeto1!D8+Sujeto2!D8+Sujeto3!D8+Sujeto4!D8+Sujeto5!D8+Sujeto6!D8</f>
        <v>0</v>
      </c>
      <c r="E8" s="13">
        <f>Sujeto1!E8+Sujeto2!E8+Sujeto3!E8+Sujeto4!E8+Sujeto5!E8+Sujeto6!E8</f>
        <v>0</v>
      </c>
      <c r="F8" s="14">
        <f t="shared" si="0"/>
        <v>3</v>
      </c>
    </row>
    <row r="9" spans="1:10" ht="15.75" x14ac:dyDescent="0.25">
      <c r="A9" s="5" t="s">
        <v>13</v>
      </c>
      <c r="B9" s="13">
        <f>Sujeto1!B9+Sujeto2!B9+Sujeto3!B9+Sujeto4!B9+Sujeto5!B9+Sujeto6!B9</f>
        <v>19</v>
      </c>
      <c r="C9" s="13">
        <f>Sujeto1!C9+Sujeto2!C9+Sujeto3!C9+Sujeto4!C9+Sujeto5!C9+Sujeto6!C9</f>
        <v>0</v>
      </c>
      <c r="D9" s="13">
        <f>Sujeto1!D9+Sujeto2!D9+Sujeto3!D9+Sujeto4!D9+Sujeto5!D9+Sujeto6!D9</f>
        <v>0</v>
      </c>
      <c r="E9" s="13">
        <f>Sujeto1!E9+Sujeto2!E9+Sujeto3!E9+Sujeto4!E9+Sujeto5!E9+Sujeto6!E9</f>
        <v>1</v>
      </c>
      <c r="F9" s="14">
        <f t="shared" si="0"/>
        <v>20</v>
      </c>
    </row>
    <row r="10" spans="1:10" ht="15.75" x14ac:dyDescent="0.25">
      <c r="A10" s="5" t="s">
        <v>14</v>
      </c>
      <c r="B10" s="13">
        <f>Sujeto1!B10+Sujeto2!B10+Sujeto3!B10+Sujeto4!B10+Sujeto5!B10+Sujeto6!B10</f>
        <v>9</v>
      </c>
      <c r="C10" s="13">
        <f>Sujeto1!C10+Sujeto2!C10+Sujeto3!C10+Sujeto4!C10+Sujeto5!C10+Sujeto6!C10</f>
        <v>0</v>
      </c>
      <c r="D10" s="13">
        <f>Sujeto1!D10+Sujeto2!D10+Sujeto3!D10+Sujeto4!D10+Sujeto5!D10+Sujeto6!D10</f>
        <v>0</v>
      </c>
      <c r="E10" s="13">
        <f>Sujeto1!E10+Sujeto2!E10+Sujeto3!E10+Sujeto4!E10+Sujeto5!E10+Sujeto6!E10</f>
        <v>1</v>
      </c>
      <c r="F10" s="14">
        <f t="shared" si="0"/>
        <v>10</v>
      </c>
    </row>
    <row r="11" spans="1:10" ht="15.75" x14ac:dyDescent="0.25">
      <c r="A11" s="5" t="s">
        <v>15</v>
      </c>
      <c r="B11" s="13">
        <f>Sujeto1!B11+Sujeto2!B11+Sujeto3!B11+Sujeto4!B11+Sujeto5!B11+Sujeto6!B11</f>
        <v>5</v>
      </c>
      <c r="C11" s="13">
        <f>Sujeto1!C11+Sujeto2!C11+Sujeto3!C11+Sujeto4!C11+Sujeto5!C11+Sujeto6!C11</f>
        <v>0</v>
      </c>
      <c r="D11" s="13">
        <f>Sujeto1!D11+Sujeto2!D11+Sujeto3!D11+Sujeto4!D11+Sujeto5!D11+Sujeto6!D11</f>
        <v>0</v>
      </c>
      <c r="E11" s="13">
        <f>Sujeto1!E11+Sujeto2!E11+Sujeto3!E11+Sujeto4!E11+Sujeto5!E11+Sujeto6!E11</f>
        <v>0</v>
      </c>
      <c r="F11" s="14">
        <f t="shared" si="0"/>
        <v>5</v>
      </c>
    </row>
    <row r="12" spans="1:10" ht="15.75" x14ac:dyDescent="0.25">
      <c r="A12" s="5" t="s">
        <v>16</v>
      </c>
      <c r="B12" s="13">
        <f>Sujeto1!B12+Sujeto2!B12+Sujeto3!B12+Sujeto4!B12+Sujeto5!B12+Sujeto6!B12</f>
        <v>0</v>
      </c>
      <c r="C12" s="13">
        <f>Sujeto1!C12+Sujeto2!C12+Sujeto3!C12+Sujeto4!C12+Sujeto5!C12+Sujeto6!C12</f>
        <v>17</v>
      </c>
      <c r="D12" s="13">
        <f>Sujeto1!D12+Sujeto2!D12+Sujeto3!D12+Sujeto4!D12+Sujeto5!D12+Sujeto6!D12</f>
        <v>11</v>
      </c>
      <c r="E12" s="13">
        <f>Sujeto1!E12+Sujeto2!E12+Sujeto3!E12+Sujeto4!E12+Sujeto5!E12+Sujeto6!E12</f>
        <v>0</v>
      </c>
      <c r="F12" s="14">
        <f t="shared" si="0"/>
        <v>28</v>
      </c>
    </row>
    <row r="13" spans="1:10" ht="15.75" x14ac:dyDescent="0.25">
      <c r="A13" s="11" t="s">
        <v>29</v>
      </c>
      <c r="B13" s="13">
        <f>Sujeto1!B13+Sujeto2!B13+Sujeto3!B13+Sujeto4!B13+Sujeto5!B13+Sujeto6!B13</f>
        <v>0</v>
      </c>
      <c r="C13" s="13">
        <f>Sujeto1!C13+Sujeto2!C13+Sujeto3!C13+Sujeto4!C13+Sujeto5!C13+Sujeto6!C13</f>
        <v>31</v>
      </c>
      <c r="D13" s="13">
        <f>Sujeto1!D13+Sujeto2!D13+Sujeto3!D13+Sujeto4!D13+Sujeto5!D13+Sujeto6!D13</f>
        <v>8</v>
      </c>
      <c r="E13" s="13">
        <f>Sujeto1!E13+Sujeto2!E13+Sujeto3!E13+Sujeto4!E13+Sujeto5!E13+Sujeto6!E13</f>
        <v>0</v>
      </c>
      <c r="F13" s="14">
        <f t="shared" si="0"/>
        <v>39</v>
      </c>
    </row>
    <row r="14" spans="1:10" ht="16.5" thickBot="1" x14ac:dyDescent="0.3">
      <c r="A14" s="11" t="s">
        <v>17</v>
      </c>
      <c r="B14" s="13">
        <f>Sujeto1!B14+Sujeto2!B14+Sujeto3!B14+Sujeto4!B14+Sujeto5!B14+Sujeto6!B14</f>
        <v>0</v>
      </c>
      <c r="C14" s="13">
        <f>Sujeto1!C14+Sujeto2!C14+Sujeto3!C14+Sujeto4!C14+Sujeto5!C14+Sujeto6!C14</f>
        <v>12</v>
      </c>
      <c r="D14" s="13">
        <f>Sujeto1!D14+Sujeto2!D14+Sujeto3!D14+Sujeto4!D14+Sujeto5!D14+Sujeto6!D14</f>
        <v>0</v>
      </c>
      <c r="E14" s="13">
        <f>Sujeto1!E14+Sujeto2!E14+Sujeto3!E14+Sujeto4!E14+Sujeto5!E14+Sujeto6!E14</f>
        <v>0</v>
      </c>
      <c r="F14" s="14">
        <f t="shared" si="0"/>
        <v>12</v>
      </c>
    </row>
    <row r="15" spans="1:10" ht="16.5" thickBot="1" x14ac:dyDescent="0.3">
      <c r="A15" s="18" t="s">
        <v>5</v>
      </c>
      <c r="B15" s="16">
        <f>SUM(B2:B14)</f>
        <v>33</v>
      </c>
      <c r="C15" s="16">
        <f>SUM(C2:C14)</f>
        <v>154</v>
      </c>
      <c r="D15" s="16">
        <f>SUM(D2:D14)</f>
        <v>19</v>
      </c>
      <c r="E15" s="16">
        <f>SUM(E2:E14)</f>
        <v>2</v>
      </c>
      <c r="F15" s="17">
        <f>SUM(F2:F14)</f>
        <v>208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Sujeto1</vt:lpstr>
      <vt:lpstr>Sujeto2</vt:lpstr>
      <vt:lpstr>Sujeto3</vt:lpstr>
      <vt:lpstr>Sujeto4</vt:lpstr>
      <vt:lpstr>Sujeto5</vt:lpstr>
      <vt:lpstr>Sujeto6</vt:lpstr>
      <vt:lpstr>General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2024-05-12T21:32:27Z</dcterms:created>
  <dcterms:modified xsi:type="dcterms:W3CDTF">2024-05-30T21:33:20Z</dcterms:modified>
</cp:coreProperties>
</file>