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ho\Google Drive\U\4to Año\SIM\TP2\"/>
    </mc:Choice>
  </mc:AlternateContent>
  <bookViews>
    <workbookView xWindow="420" yWindow="390" windowWidth="17970" windowHeight="10440" activeTab="1"/>
  </bookViews>
  <sheets>
    <sheet name="Muestra 1" sheetId="1" r:id="rId1"/>
    <sheet name="Muestra 2" sheetId="2" r:id="rId2"/>
    <sheet name="Muestra 3" sheetId="3" r:id="rId3"/>
    <sheet name="Muestra 4" sheetId="4" r:id="rId4"/>
  </sheets>
  <definedNames>
    <definedName name="Desv">'Muestra 3'!$B$38</definedName>
    <definedName name="L">'Muestra 4'!$B$20</definedName>
    <definedName name="LA">'Muestra 4'!$B$6</definedName>
    <definedName name="Lambda">'Muestra 2'!$B$37</definedName>
    <definedName name="Lamda">'Muestra 4'!$B$24</definedName>
    <definedName name="M">'Muestra 4'!$B$19</definedName>
    <definedName name="max">'Muestra 2'!$B$39</definedName>
    <definedName name="ME">'Muestra 4'!$B$5</definedName>
    <definedName name="Media">'Muestra 4'!$B$23</definedName>
    <definedName name="MediaExp">'Muestra 2'!$B$36</definedName>
    <definedName name="MediaN">'Muestra 3'!$B$37</definedName>
    <definedName name="min">'Muestra 2'!$B$40</definedName>
    <definedName name="N">'Muestra 2'!$B$35</definedName>
    <definedName name="NN">'Muestra 3'!$B$36</definedName>
    <definedName name="NUM">'Muestra 4'!$B$7</definedName>
    <definedName name="Precios">'Muestra 2'!$B$2:$B$1120</definedName>
  </definedNames>
  <calcPr calcId="171027"/>
</workbook>
</file>

<file path=xl/calcChain.xml><?xml version="1.0" encoding="utf-8"?>
<calcChain xmlns="http://schemas.openxmlformats.org/spreadsheetml/2006/main">
  <c r="D4" i="2" l="1"/>
  <c r="C5" i="2"/>
  <c r="C3" i="2"/>
  <c r="C6" i="2" s="1"/>
  <c r="E4" i="2" l="1"/>
  <c r="D5" i="2"/>
  <c r="E5" i="2" s="1"/>
  <c r="D6" i="2" s="1"/>
  <c r="L7" i="4"/>
  <c r="M7" i="4" s="1"/>
  <c r="L8" i="4"/>
  <c r="M8" i="4" s="1"/>
  <c r="L11" i="4"/>
  <c r="M11" i="4" s="1"/>
  <c r="L12" i="4"/>
  <c r="M12" i="4" s="1"/>
  <c r="L15" i="4"/>
  <c r="M15" i="4" s="1"/>
  <c r="L16" i="4"/>
  <c r="M16" i="4" s="1"/>
  <c r="L19" i="4"/>
  <c r="M19" i="4" s="1"/>
  <c r="L20" i="4"/>
  <c r="M20" i="4" s="1"/>
  <c r="G7" i="4"/>
  <c r="G11" i="4"/>
  <c r="G15" i="4"/>
  <c r="G19" i="4"/>
  <c r="F5" i="4"/>
  <c r="L5" i="4" s="1"/>
  <c r="M5" i="4" s="1"/>
  <c r="F6" i="4"/>
  <c r="L6" i="4" s="1"/>
  <c r="M6" i="4" s="1"/>
  <c r="F7" i="4"/>
  <c r="F8" i="4"/>
  <c r="G8" i="4" s="1"/>
  <c r="F9" i="4"/>
  <c r="L9" i="4" s="1"/>
  <c r="M9" i="4" s="1"/>
  <c r="F10" i="4"/>
  <c r="G10" i="4" s="1"/>
  <c r="F11" i="4"/>
  <c r="F12" i="4"/>
  <c r="G12" i="4" s="1"/>
  <c r="F13" i="4"/>
  <c r="L13" i="4" s="1"/>
  <c r="M13" i="4" s="1"/>
  <c r="F14" i="4"/>
  <c r="L14" i="4" s="1"/>
  <c r="M14" i="4" s="1"/>
  <c r="F15" i="4"/>
  <c r="F16" i="4"/>
  <c r="G16" i="4" s="1"/>
  <c r="F17" i="4"/>
  <c r="L17" i="4" s="1"/>
  <c r="M17" i="4" s="1"/>
  <c r="F18" i="4"/>
  <c r="G18" i="4" s="1"/>
  <c r="F19" i="4"/>
  <c r="F20" i="4"/>
  <c r="G20" i="4" s="1"/>
  <c r="F4" i="4"/>
  <c r="L4" i="4" s="1"/>
  <c r="M4" i="4" s="1"/>
  <c r="E21" i="4"/>
  <c r="E6" i="2" l="1"/>
  <c r="D7" i="2" s="1"/>
  <c r="G14" i="4"/>
  <c r="G6" i="4"/>
  <c r="G4" i="4"/>
  <c r="G17" i="4"/>
  <c r="G13" i="4"/>
  <c r="G9" i="4"/>
  <c r="G5" i="4"/>
  <c r="L18" i="4"/>
  <c r="M18" i="4" s="1"/>
  <c r="L10" i="4"/>
  <c r="M10" i="4" s="1"/>
  <c r="G5" i="3"/>
  <c r="G6" i="3"/>
  <c r="G7" i="3"/>
  <c r="G8" i="3"/>
  <c r="G9" i="3"/>
  <c r="G4" i="3"/>
  <c r="H10" i="3"/>
  <c r="B43" i="3"/>
  <c r="B42" i="3"/>
  <c r="B36" i="1"/>
  <c r="B35" i="1"/>
  <c r="E7" i="2" l="1"/>
  <c r="F7" i="2" s="1"/>
  <c r="B34" i="3"/>
  <c r="J20" i="2"/>
  <c r="H22" i="2"/>
  <c r="H23" i="2"/>
  <c r="H26" i="2"/>
  <c r="H27" i="2"/>
  <c r="H20" i="2"/>
  <c r="F4" i="2"/>
  <c r="H4" i="2" s="1"/>
  <c r="F5" i="2"/>
  <c r="F6" i="2"/>
  <c r="B36" i="3"/>
  <c r="B37" i="3" s="1"/>
  <c r="C8" i="3" s="1"/>
  <c r="H14" i="1"/>
  <c r="H13" i="1"/>
  <c r="J13" i="1" s="1"/>
  <c r="E18" i="1"/>
  <c r="H15" i="1" s="1"/>
  <c r="D8" i="2" l="1"/>
  <c r="H29" i="2"/>
  <c r="H25" i="2"/>
  <c r="H21" i="2"/>
  <c r="J21" i="2" s="1"/>
  <c r="J22" i="2" s="1"/>
  <c r="G16" i="1"/>
  <c r="H28" i="2"/>
  <c r="H24" i="2"/>
  <c r="H5" i="2"/>
  <c r="H6" i="2"/>
  <c r="H7" i="2"/>
  <c r="I4" i="2"/>
  <c r="I20" i="2" s="1"/>
  <c r="K20" i="2" s="1"/>
  <c r="L20" i="2" s="1"/>
  <c r="I5" i="2"/>
  <c r="I6" i="2"/>
  <c r="I7" i="2"/>
  <c r="J14" i="1"/>
  <c r="J15" i="1" s="1"/>
  <c r="G15" i="1"/>
  <c r="H17" i="1"/>
  <c r="H18" i="1"/>
  <c r="G13" i="1"/>
  <c r="G14" i="1"/>
  <c r="H16" i="1"/>
  <c r="G17" i="1"/>
  <c r="C5" i="3"/>
  <c r="C6" i="3"/>
  <c r="C31" i="3"/>
  <c r="C27" i="3"/>
  <c r="C23" i="3"/>
  <c r="C19" i="3"/>
  <c r="C15" i="3"/>
  <c r="C11" i="3"/>
  <c r="C7" i="3"/>
  <c r="C33" i="3"/>
  <c r="C29" i="3"/>
  <c r="C25" i="3"/>
  <c r="C21" i="3"/>
  <c r="C17" i="3"/>
  <c r="C13" i="3"/>
  <c r="C9" i="3"/>
  <c r="C4" i="3"/>
  <c r="C30" i="3"/>
  <c r="C26" i="3"/>
  <c r="C22" i="3"/>
  <c r="C18" i="3"/>
  <c r="C14" i="3"/>
  <c r="C10" i="3"/>
  <c r="C32" i="3"/>
  <c r="C28" i="3"/>
  <c r="C24" i="3"/>
  <c r="C20" i="3"/>
  <c r="C16" i="3"/>
  <c r="C12" i="3"/>
  <c r="G5" i="1"/>
  <c r="G6" i="1"/>
  <c r="G7" i="1"/>
  <c r="G9" i="1" s="1"/>
  <c r="G8" i="1"/>
  <c r="G4" i="1"/>
  <c r="H4" i="1" s="1"/>
  <c r="H5" i="1" s="1"/>
  <c r="E9" i="1"/>
  <c r="E8" i="2" l="1"/>
  <c r="D9" i="2" s="1"/>
  <c r="H6" i="1"/>
  <c r="H7" i="1" s="1"/>
  <c r="H8" i="1" s="1"/>
  <c r="J7" i="2"/>
  <c r="G23" i="2" s="1"/>
  <c r="I23" i="2"/>
  <c r="J5" i="2"/>
  <c r="I21" i="2"/>
  <c r="K21" i="2" s="1"/>
  <c r="J23" i="2"/>
  <c r="J24" i="2" s="1"/>
  <c r="J6" i="2"/>
  <c r="I22" i="2"/>
  <c r="H30" i="2"/>
  <c r="J4" i="2"/>
  <c r="G18" i="1"/>
  <c r="I13" i="1"/>
  <c r="K13" i="1" s="1"/>
  <c r="J16" i="1"/>
  <c r="J17" i="1" s="1"/>
  <c r="C34" i="3"/>
  <c r="B38" i="3" s="1"/>
  <c r="I8" i="2" l="1"/>
  <c r="F8" i="2"/>
  <c r="H8" i="2" s="1"/>
  <c r="E9" i="2"/>
  <c r="I9" i="2" s="1"/>
  <c r="J25" i="2"/>
  <c r="K22" i="2"/>
  <c r="L21" i="2"/>
  <c r="P5" i="2"/>
  <c r="Q5" i="2" s="1"/>
  <c r="G21" i="2"/>
  <c r="P6" i="2"/>
  <c r="G22" i="2"/>
  <c r="P4" i="2"/>
  <c r="Q4" i="2" s="1"/>
  <c r="G20" i="2"/>
  <c r="I14" i="1"/>
  <c r="F9" i="2" l="1"/>
  <c r="H9" i="2" s="1"/>
  <c r="I24" i="2"/>
  <c r="J8" i="2"/>
  <c r="G24" i="2" s="1"/>
  <c r="I25" i="2"/>
  <c r="J9" i="2"/>
  <c r="D10" i="2"/>
  <c r="K23" i="2"/>
  <c r="L22" i="2"/>
  <c r="J26" i="2"/>
  <c r="K14" i="1"/>
  <c r="I15" i="1"/>
  <c r="E10" i="2" l="1"/>
  <c r="I10" i="2" s="1"/>
  <c r="G25" i="2"/>
  <c r="J27" i="2"/>
  <c r="K24" i="2"/>
  <c r="L23" i="2"/>
  <c r="I16" i="1"/>
  <c r="K15" i="1"/>
  <c r="F10" i="2" l="1"/>
  <c r="H10" i="2" s="1"/>
  <c r="J10" i="2"/>
  <c r="I26" i="2"/>
  <c r="D11" i="2"/>
  <c r="K25" i="2"/>
  <c r="L24" i="2"/>
  <c r="J28" i="2"/>
  <c r="I17" i="1"/>
  <c r="K17" i="1" s="1"/>
  <c r="K16" i="1"/>
  <c r="K18" i="1" s="1"/>
  <c r="G26" i="2" l="1"/>
  <c r="E11" i="2"/>
  <c r="I11" i="2" s="1"/>
  <c r="K26" i="2"/>
  <c r="L25" i="2"/>
  <c r="J29" i="2"/>
  <c r="D12" i="2" l="1"/>
  <c r="I27" i="2"/>
  <c r="K27" i="2" s="1"/>
  <c r="J11" i="2"/>
  <c r="F11" i="2"/>
  <c r="H11" i="2" s="1"/>
  <c r="L26" i="2"/>
  <c r="G27" i="2" l="1"/>
  <c r="E12" i="2"/>
  <c r="I12" i="2" s="1"/>
  <c r="L27" i="2"/>
  <c r="D13" i="2" l="1"/>
  <c r="E13" i="2"/>
  <c r="F12" i="2"/>
  <c r="H12" i="2" s="1"/>
  <c r="H13" i="2" s="1"/>
  <c r="H14" i="2" s="1"/>
  <c r="J12" i="2"/>
  <c r="I28" i="2"/>
  <c r="K28" i="2" s="1"/>
  <c r="I13" i="2"/>
  <c r="L28" i="2"/>
  <c r="F13" i="2" l="1"/>
  <c r="G4" i="2" a="1"/>
  <c r="G28" i="2"/>
  <c r="J13" i="2"/>
  <c r="G29" i="2" s="1"/>
  <c r="I29" i="2"/>
  <c r="K29" i="2" s="1"/>
  <c r="L29" i="2" s="1"/>
  <c r="I14" i="2"/>
  <c r="L30" i="2"/>
  <c r="G4" i="2" l="1"/>
  <c r="G6" i="2"/>
  <c r="O6" i="2" s="1"/>
  <c r="Q6" i="2" s="1"/>
  <c r="G7" i="2"/>
  <c r="G5" i="2"/>
  <c r="G12" i="2"/>
  <c r="G10" i="2"/>
  <c r="G8" i="2"/>
  <c r="G13" i="2"/>
  <c r="G11" i="2"/>
  <c r="G9" i="2"/>
  <c r="P7" i="2"/>
  <c r="O7" i="2" l="1"/>
  <c r="Q7" i="2"/>
  <c r="Q8" i="2" s="1"/>
</calcChain>
</file>

<file path=xl/sharedStrings.xml><?xml version="1.0" encoding="utf-8"?>
<sst xmlns="http://schemas.openxmlformats.org/spreadsheetml/2006/main" count="145" uniqueCount="79">
  <si>
    <t>Serie</t>
  </si>
  <si>
    <t>Intervalo</t>
  </si>
  <si>
    <t>fo</t>
  </si>
  <si>
    <t>0,0 - 0,2</t>
  </si>
  <si>
    <t>0,2 - 0,4</t>
  </si>
  <si>
    <t>0,4 - 0,6</t>
  </si>
  <si>
    <t>0,6 - 0,8</t>
  </si>
  <si>
    <t>0,8 - 1,0</t>
  </si>
  <si>
    <t>fe</t>
  </si>
  <si>
    <t>C</t>
  </si>
  <si>
    <t>C (AC)</t>
  </si>
  <si>
    <t>Po</t>
  </si>
  <si>
    <t>Pe</t>
  </si>
  <si>
    <t>Po(AC)</t>
  </si>
  <si>
    <t>Pe(AC)</t>
  </si>
  <si>
    <t>|Po(AC)-Pe(AC)|</t>
  </si>
  <si>
    <t>MAX</t>
  </si>
  <si>
    <t>Media</t>
  </si>
  <si>
    <t>N</t>
  </si>
  <si>
    <t>Lambda</t>
  </si>
  <si>
    <t>Desde</t>
  </si>
  <si>
    <t>Hasta</t>
  </si>
  <si>
    <t>Marca Clase</t>
  </si>
  <si>
    <t>P() c/mc</t>
  </si>
  <si>
    <t>P() c/Pac</t>
  </si>
  <si>
    <t>c</t>
  </si>
  <si>
    <t>Po()</t>
  </si>
  <si>
    <t>Pe()</t>
  </si>
  <si>
    <t>Po() AC</t>
  </si>
  <si>
    <t>Pe() AC</t>
  </si>
  <si>
    <t>Desv</t>
  </si>
  <si>
    <t>Marca</t>
  </si>
  <si>
    <t>P()</t>
  </si>
  <si>
    <t>f(mc)</t>
  </si>
  <si>
    <t>Valor</t>
  </si>
  <si>
    <t>P(valor)</t>
  </si>
  <si>
    <t>max</t>
  </si>
  <si>
    <t>min</t>
  </si>
  <si>
    <t>Raiz de la varianza</t>
  </si>
  <si>
    <t>1-TODO/2</t>
  </si>
  <si>
    <t>P. NORMAL</t>
  </si>
  <si>
    <t>Min</t>
  </si>
  <si>
    <t>Max</t>
  </si>
  <si>
    <t>0,0-1,5</t>
  </si>
  <si>
    <t>1,5-3,0</t>
  </si>
  <si>
    <t>3,0-4,5</t>
  </si>
  <si>
    <t>6,0-7,5</t>
  </si>
  <si>
    <t>7,5-9,0</t>
  </si>
  <si>
    <t>4,5-6,0</t>
  </si>
  <si>
    <t>Precio de venta</t>
  </si>
  <si>
    <t>-0,17%</t>
  </si>
  <si>
    <t>0,000</t>
  </si>
  <si>
    <t>0,00%</t>
  </si>
  <si>
    <t>0,21%</t>
  </si>
  <si>
    <t>0,85%</t>
  </si>
  <si>
    <t>-1,26%</t>
  </si>
  <si>
    <t>-0,68%</t>
  </si>
  <si>
    <t>0,35%</t>
  </si>
  <si>
    <t>0,09%</t>
  </si>
  <si>
    <t>-0,32%</t>
  </si>
  <si>
    <t>0,22%</t>
  </si>
  <si>
    <t>0,36%</t>
  </si>
  <si>
    <t>0,69%</t>
  </si>
  <si>
    <t>0,81%</t>
  </si>
  <si>
    <t>-0,38%</t>
  </si>
  <si>
    <t>0,87%</t>
  </si>
  <si>
    <t>0,97%</t>
  </si>
  <si>
    <t>1,77%</t>
  </si>
  <si>
    <t>-1,40%</t>
  </si>
  <si>
    <t>-3,33%</t>
  </si>
  <si>
    <t>0,23%</t>
  </si>
  <si>
    <t>-0,03%</t>
  </si>
  <si>
    <t>-0,75%</t>
  </si>
  <si>
    <t>0,11%</t>
  </si>
  <si>
    <t>-0,13%</t>
  </si>
  <si>
    <t>0,24%</t>
  </si>
  <si>
    <t>-0,51%</t>
  </si>
  <si>
    <t>-0,20%</t>
  </si>
  <si>
    <t>-0,44%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</si>
</sst>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1" fillId="2" borderId="0" xfId="0" applyNumberFormat="1" applyFont="1" applyFill="1"/>
    <xf numFmtId="0" fontId="1" fillId="2" borderId="0" xfId="0" applyFont="1" applyFill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/>
    <xf numFmtId="164" fontId="1" fillId="2" borderId="0" xfId="0" applyNumberFormat="1" applyFont="1" applyFill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'Muestra 1'!$D$4:$D$8</c:f>
              <c:strCache>
                <c:ptCount val="5"/>
                <c:pt idx="0">
                  <c:v>0,0 - 0,2</c:v>
                </c:pt>
                <c:pt idx="1">
                  <c:v>0,2 - 0,4</c:v>
                </c:pt>
                <c:pt idx="2">
                  <c:v>0,4 - 0,6</c:v>
                </c:pt>
                <c:pt idx="3">
                  <c:v>0,6 - 0,8</c:v>
                </c:pt>
                <c:pt idx="4">
                  <c:v>0,8 - 1,0</c:v>
                </c:pt>
              </c:strCache>
            </c:strRef>
          </c:cat>
          <c:val>
            <c:numRef>
              <c:f>'Muestra 1'!$E$4:$E$8</c:f>
              <c:numCache>
                <c:formatCode>General</c:formatCode>
                <c:ptCount val="5"/>
                <c:pt idx="0">
                  <c:v>8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D-4E0C-B22C-FD014881C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012736"/>
        <c:axId val="247014528"/>
      </c:barChart>
      <c:catAx>
        <c:axId val="247012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7014528"/>
        <c:crosses val="autoZero"/>
        <c:auto val="1"/>
        <c:lblAlgn val="ctr"/>
        <c:lblOffset val="100"/>
        <c:noMultiLvlLbl val="0"/>
      </c:catAx>
      <c:valAx>
        <c:axId val="247014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7012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'Muestra 2'!$G$4:$G$13</c:f>
              <c:numCache>
                <c:formatCode>General</c:formatCode>
                <c:ptCount val="10"/>
                <c:pt idx="0">
                  <c:v>73</c:v>
                </c:pt>
                <c:pt idx="1">
                  <c:v>83</c:v>
                </c:pt>
                <c:pt idx="2">
                  <c:v>70</c:v>
                </c:pt>
                <c:pt idx="3">
                  <c:v>81</c:v>
                </c:pt>
                <c:pt idx="4">
                  <c:v>40</c:v>
                </c:pt>
                <c:pt idx="5">
                  <c:v>32</c:v>
                </c:pt>
                <c:pt idx="6">
                  <c:v>58</c:v>
                </c:pt>
                <c:pt idx="7">
                  <c:v>15</c:v>
                </c:pt>
                <c:pt idx="8">
                  <c:v>25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8-4CDA-B756-6848915CB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009472"/>
        <c:axId val="248011008"/>
      </c:barChart>
      <c:catAx>
        <c:axId val="248009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48011008"/>
        <c:crosses val="autoZero"/>
        <c:auto val="1"/>
        <c:lblAlgn val="ctr"/>
        <c:lblOffset val="100"/>
        <c:noMultiLvlLbl val="0"/>
      </c:catAx>
      <c:valAx>
        <c:axId val="248011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009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615507436570428"/>
          <c:y val="7.4548702245552628E-2"/>
          <c:w val="0.73970734908136482"/>
          <c:h val="0.79822506561679785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'Muestra 3'!$D$4:$D$9</c:f>
              <c:strCache>
                <c:ptCount val="6"/>
                <c:pt idx="0">
                  <c:v>0,0-1,5</c:v>
                </c:pt>
                <c:pt idx="1">
                  <c:v>1,5-3,0</c:v>
                </c:pt>
                <c:pt idx="2">
                  <c:v>3,0-4,5</c:v>
                </c:pt>
                <c:pt idx="3">
                  <c:v>4,5-6,0</c:v>
                </c:pt>
                <c:pt idx="4">
                  <c:v>6,0-7,5</c:v>
                </c:pt>
                <c:pt idx="5">
                  <c:v>7,5-9,0</c:v>
                </c:pt>
              </c:strCache>
            </c:strRef>
          </c:cat>
          <c:val>
            <c:numRef>
              <c:f>'Muestra 3'!$H$4:$H$9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3-42C0-9B26-06CB2651C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051968"/>
        <c:axId val="247726080"/>
      </c:barChart>
      <c:catAx>
        <c:axId val="248051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7726080"/>
        <c:crosses val="autoZero"/>
        <c:auto val="1"/>
        <c:lblAlgn val="ctr"/>
        <c:lblOffset val="100"/>
        <c:noMultiLvlLbl val="0"/>
      </c:catAx>
      <c:valAx>
        <c:axId val="247726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051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20</xdr:row>
      <xdr:rowOff>161925</xdr:rowOff>
    </xdr:from>
    <xdr:to>
      <xdr:col>7</xdr:col>
      <xdr:colOff>685800</xdr:colOff>
      <xdr:row>32</xdr:row>
      <xdr:rowOff>47625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32</xdr:row>
      <xdr:rowOff>9525</xdr:rowOff>
    </xdr:from>
    <xdr:to>
      <xdr:col>9</xdr:col>
      <xdr:colOff>466725</xdr:colOff>
      <xdr:row>46</xdr:row>
      <xdr:rowOff>85725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30</xdr:row>
      <xdr:rowOff>85725</xdr:rowOff>
    </xdr:from>
    <xdr:to>
      <xdr:col>10</xdr:col>
      <xdr:colOff>590550</xdr:colOff>
      <xdr:row>44</xdr:row>
      <xdr:rowOff>161925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workbookViewId="0">
      <selection activeCell="G4" sqref="G4"/>
    </sheetView>
  </sheetViews>
  <sheetFormatPr baseColWidth="10" defaultRowHeight="15" x14ac:dyDescent="0.25"/>
  <cols>
    <col min="11" max="11" width="16.85546875" customWidth="1"/>
  </cols>
  <sheetData>
    <row r="2" spans="2:11" x14ac:dyDescent="0.25">
      <c r="B2" s="3" t="s">
        <v>0</v>
      </c>
      <c r="D2" s="4" t="s">
        <v>1</v>
      </c>
      <c r="E2" s="4" t="s">
        <v>2</v>
      </c>
      <c r="F2" s="4" t="s">
        <v>8</v>
      </c>
      <c r="G2" s="4" t="s">
        <v>9</v>
      </c>
      <c r="H2" s="4" t="s">
        <v>10</v>
      </c>
    </row>
    <row r="4" spans="2:11" x14ac:dyDescent="0.25">
      <c r="B4" s="1">
        <v>0.15</v>
      </c>
      <c r="D4" s="2" t="s">
        <v>3</v>
      </c>
      <c r="E4">
        <v>8</v>
      </c>
      <c r="F4">
        <v>6</v>
      </c>
      <c r="G4" s="1">
        <f>((E4-F4)^2)/F4</f>
        <v>0.66666666666666663</v>
      </c>
      <c r="H4" s="1">
        <f>G4</f>
        <v>0.66666666666666663</v>
      </c>
    </row>
    <row r="5" spans="2:11" x14ac:dyDescent="0.25">
      <c r="B5" s="1">
        <v>0.22</v>
      </c>
      <c r="D5" s="2" t="s">
        <v>4</v>
      </c>
      <c r="E5">
        <v>7</v>
      </c>
      <c r="F5">
        <v>6</v>
      </c>
      <c r="G5" s="1">
        <f t="shared" ref="G5:G8" si="0">((E5-F5)^2)/F5</f>
        <v>0.16666666666666666</v>
      </c>
      <c r="H5" s="1">
        <f>H4+G5</f>
        <v>0.83333333333333326</v>
      </c>
    </row>
    <row r="6" spans="2:11" x14ac:dyDescent="0.25">
      <c r="B6" s="1">
        <v>0.41</v>
      </c>
      <c r="D6" s="2" t="s">
        <v>5</v>
      </c>
      <c r="E6">
        <v>5</v>
      </c>
      <c r="F6">
        <v>6</v>
      </c>
      <c r="G6" s="1">
        <f t="shared" si="0"/>
        <v>0.16666666666666666</v>
      </c>
      <c r="H6" s="1">
        <f t="shared" ref="H6:H8" si="1">H5+G6</f>
        <v>0.99999999999999989</v>
      </c>
    </row>
    <row r="7" spans="2:11" x14ac:dyDescent="0.25">
      <c r="B7" s="1">
        <v>0.65</v>
      </c>
      <c r="D7" s="2" t="s">
        <v>6</v>
      </c>
      <c r="E7">
        <v>4</v>
      </c>
      <c r="F7">
        <v>6</v>
      </c>
      <c r="G7" s="1">
        <f t="shared" si="0"/>
        <v>0.66666666666666663</v>
      </c>
      <c r="H7" s="1">
        <f t="shared" si="1"/>
        <v>1.6666666666666665</v>
      </c>
    </row>
    <row r="8" spans="2:11" x14ac:dyDescent="0.25">
      <c r="B8" s="1">
        <v>0.84</v>
      </c>
      <c r="D8" s="2" t="s">
        <v>7</v>
      </c>
      <c r="E8">
        <v>6</v>
      </c>
      <c r="F8">
        <v>6</v>
      </c>
      <c r="G8" s="1">
        <f t="shared" si="0"/>
        <v>0</v>
      </c>
      <c r="H8" s="1">
        <f t="shared" si="1"/>
        <v>1.6666666666666665</v>
      </c>
    </row>
    <row r="9" spans="2:11" x14ac:dyDescent="0.25">
      <c r="B9" s="1">
        <v>0.81</v>
      </c>
      <c r="D9" s="2"/>
      <c r="E9" s="3">
        <f>SUM(E4:E8)</f>
        <v>30</v>
      </c>
      <c r="G9" s="5">
        <f>SUM(G4:G8)</f>
        <v>1.6666666666666665</v>
      </c>
    </row>
    <row r="10" spans="2:11" x14ac:dyDescent="0.25">
      <c r="B10" s="1">
        <v>0.62</v>
      </c>
      <c r="D10" s="2"/>
    </row>
    <row r="11" spans="2:11" x14ac:dyDescent="0.25">
      <c r="B11" s="1">
        <v>0.45</v>
      </c>
      <c r="D11" s="4" t="s">
        <v>1</v>
      </c>
      <c r="E11" s="4" t="s">
        <v>2</v>
      </c>
      <c r="F11" s="4" t="s">
        <v>8</v>
      </c>
      <c r="G11" s="4" t="s">
        <v>11</v>
      </c>
      <c r="H11" s="4" t="s">
        <v>12</v>
      </c>
      <c r="I11" s="4" t="s">
        <v>13</v>
      </c>
      <c r="J11" s="4" t="s">
        <v>14</v>
      </c>
      <c r="K11" s="4" t="s">
        <v>15</v>
      </c>
    </row>
    <row r="12" spans="2:11" x14ac:dyDescent="0.25">
      <c r="B12" s="1">
        <v>0.32</v>
      </c>
    </row>
    <row r="13" spans="2:11" x14ac:dyDescent="0.25">
      <c r="B13" s="1">
        <v>7.0000000000000007E-2</v>
      </c>
      <c r="D13" s="2" t="s">
        <v>3</v>
      </c>
      <c r="E13">
        <v>8</v>
      </c>
      <c r="F13">
        <v>6</v>
      </c>
      <c r="G13" s="1">
        <f>E13/$E$18</f>
        <v>0.26666666666666666</v>
      </c>
      <c r="H13" s="1">
        <f>F13/$E$18</f>
        <v>0.2</v>
      </c>
      <c r="I13" s="1">
        <f>G13</f>
        <v>0.26666666666666666</v>
      </c>
      <c r="J13" s="1">
        <f>H13</f>
        <v>0.2</v>
      </c>
      <c r="K13">
        <f>ABS(I13-J13)</f>
        <v>6.6666666666666652E-2</v>
      </c>
    </row>
    <row r="14" spans="2:11" x14ac:dyDescent="0.25">
      <c r="B14" s="1">
        <v>0.11</v>
      </c>
      <c r="D14" s="2" t="s">
        <v>4</v>
      </c>
      <c r="E14">
        <v>7</v>
      </c>
      <c r="F14">
        <v>6</v>
      </c>
      <c r="G14" s="1">
        <f t="shared" ref="G14:G17" si="2">E14/$E$18</f>
        <v>0.23333333333333334</v>
      </c>
      <c r="H14" s="1">
        <f t="shared" ref="H14:H17" si="3">F14/$E$18</f>
        <v>0.2</v>
      </c>
      <c r="I14" s="1">
        <f>G14+I13</f>
        <v>0.5</v>
      </c>
      <c r="J14" s="1">
        <f>H14+J13</f>
        <v>0.4</v>
      </c>
      <c r="K14">
        <f t="shared" ref="K14:K17" si="4">ABS(I14-J14)</f>
        <v>9.9999999999999978E-2</v>
      </c>
    </row>
    <row r="15" spans="2:11" x14ac:dyDescent="0.25">
      <c r="B15" s="1">
        <v>0.28999999999999998</v>
      </c>
      <c r="D15" s="2" t="s">
        <v>5</v>
      </c>
      <c r="E15">
        <v>5</v>
      </c>
      <c r="F15">
        <v>6</v>
      </c>
      <c r="G15" s="1">
        <f t="shared" si="2"/>
        <v>0.16666666666666666</v>
      </c>
      <c r="H15" s="1">
        <f t="shared" si="3"/>
        <v>0.2</v>
      </c>
      <c r="I15" s="1">
        <f t="shared" ref="I15:I17" si="5">G15+I14</f>
        <v>0.66666666666666663</v>
      </c>
      <c r="J15" s="1">
        <f t="shared" ref="J15:J17" si="6">H15+J14</f>
        <v>0.60000000000000009</v>
      </c>
      <c r="K15">
        <f t="shared" si="4"/>
        <v>6.6666666666666541E-2</v>
      </c>
    </row>
    <row r="16" spans="2:11" x14ac:dyDescent="0.25">
      <c r="B16" s="1">
        <v>0.57999999999999996</v>
      </c>
      <c r="D16" s="2" t="s">
        <v>6</v>
      </c>
      <c r="E16">
        <v>4</v>
      </c>
      <c r="F16">
        <v>6</v>
      </c>
      <c r="G16" s="1">
        <f t="shared" si="2"/>
        <v>0.13333333333333333</v>
      </c>
      <c r="H16" s="1">
        <f t="shared" si="3"/>
        <v>0.2</v>
      </c>
      <c r="I16" s="1">
        <f t="shared" si="5"/>
        <v>0.79999999999999993</v>
      </c>
      <c r="J16" s="1">
        <f t="shared" si="6"/>
        <v>0.8</v>
      </c>
      <c r="K16">
        <f t="shared" si="4"/>
        <v>1.1102230246251565E-16</v>
      </c>
    </row>
    <row r="17" spans="2:12" x14ac:dyDescent="0.25">
      <c r="B17" s="1">
        <v>0.73</v>
      </c>
      <c r="D17" s="2" t="s">
        <v>7</v>
      </c>
      <c r="E17">
        <v>6</v>
      </c>
      <c r="F17">
        <v>6</v>
      </c>
      <c r="G17" s="1">
        <f t="shared" si="2"/>
        <v>0.2</v>
      </c>
      <c r="H17" s="1">
        <f t="shared" si="3"/>
        <v>0.2</v>
      </c>
      <c r="I17" s="1">
        <f t="shared" si="5"/>
        <v>1</v>
      </c>
      <c r="J17" s="1">
        <f t="shared" si="6"/>
        <v>1</v>
      </c>
      <c r="K17">
        <f t="shared" si="4"/>
        <v>0</v>
      </c>
    </row>
    <row r="18" spans="2:12" x14ac:dyDescent="0.25">
      <c r="B18" s="1">
        <v>0.93</v>
      </c>
      <c r="E18" s="3">
        <f>SUM(E13:E17)</f>
        <v>30</v>
      </c>
      <c r="G18" s="1">
        <f>SUM(G13:G17)</f>
        <v>1</v>
      </c>
      <c r="H18" s="1">
        <f>SUM(H13:H17)</f>
        <v>1</v>
      </c>
      <c r="K18" s="6">
        <f>MAX(K13:K17)</f>
        <v>9.9999999999999978E-2</v>
      </c>
      <c r="L18" s="6" t="s">
        <v>16</v>
      </c>
    </row>
    <row r="19" spans="2:12" x14ac:dyDescent="0.25">
      <c r="B19" s="1">
        <v>0.97</v>
      </c>
    </row>
    <row r="20" spans="2:12" x14ac:dyDescent="0.25">
      <c r="B20" s="1">
        <v>0.79</v>
      </c>
    </row>
    <row r="21" spans="2:12" x14ac:dyDescent="0.25">
      <c r="B21" s="1">
        <v>0.55000000000000004</v>
      </c>
    </row>
    <row r="22" spans="2:12" x14ac:dyDescent="0.25">
      <c r="B22" s="1">
        <v>0.35</v>
      </c>
    </row>
    <row r="23" spans="2:12" x14ac:dyDescent="0.25">
      <c r="B23" s="1">
        <v>0.09</v>
      </c>
    </row>
    <row r="24" spans="2:12" x14ac:dyDescent="0.25">
      <c r="B24" s="1">
        <v>0.99</v>
      </c>
    </row>
    <row r="25" spans="2:12" x14ac:dyDescent="0.25">
      <c r="B25" s="1">
        <v>0.51</v>
      </c>
    </row>
    <row r="26" spans="2:12" x14ac:dyDescent="0.25">
      <c r="B26" s="1">
        <v>0.35</v>
      </c>
    </row>
    <row r="27" spans="2:12" x14ac:dyDescent="0.25">
      <c r="B27" s="1">
        <v>0.02</v>
      </c>
    </row>
    <row r="28" spans="2:12" x14ac:dyDescent="0.25">
      <c r="B28" s="1">
        <v>0.19</v>
      </c>
    </row>
    <row r="29" spans="2:12" x14ac:dyDescent="0.25">
      <c r="B29" s="1">
        <v>0.24</v>
      </c>
    </row>
    <row r="30" spans="2:12" x14ac:dyDescent="0.25">
      <c r="B30" s="1">
        <v>0.98</v>
      </c>
    </row>
    <row r="31" spans="2:12" x14ac:dyDescent="0.25">
      <c r="B31" s="1">
        <v>0.1</v>
      </c>
    </row>
    <row r="32" spans="2:12" x14ac:dyDescent="0.25">
      <c r="B32" s="1">
        <v>0.31</v>
      </c>
    </row>
    <row r="33" spans="1:2" x14ac:dyDescent="0.25">
      <c r="B33" s="1">
        <v>0.17</v>
      </c>
    </row>
    <row r="35" spans="1:2" x14ac:dyDescent="0.25">
      <c r="A35" t="s">
        <v>42</v>
      </c>
      <c r="B35" s="1">
        <f>MAX(B4:B33)</f>
        <v>0.99</v>
      </c>
    </row>
    <row r="36" spans="1:2" x14ac:dyDescent="0.25">
      <c r="A36" t="s">
        <v>41</v>
      </c>
      <c r="B36" s="1">
        <f>MIN(B4:B33)</f>
        <v>0.02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9"/>
  <sheetViews>
    <sheetView tabSelected="1" workbookViewId="0">
      <selection activeCell="G20" sqref="G20"/>
    </sheetView>
  </sheetViews>
  <sheetFormatPr baseColWidth="10" defaultRowHeight="15" x14ac:dyDescent="0.25"/>
  <cols>
    <col min="2" max="2" width="14.140625" style="12" customWidth="1"/>
    <col min="4" max="4" width="8.140625" customWidth="1"/>
    <col min="5" max="5" width="8.7109375" customWidth="1"/>
    <col min="8" max="9" width="11.85546875" bestFit="1" customWidth="1"/>
    <col min="12" max="12" width="16" customWidth="1"/>
    <col min="13" max="13" width="7.7109375" customWidth="1"/>
    <col min="14" max="14" width="7.85546875" customWidth="1"/>
  </cols>
  <sheetData>
    <row r="1" spans="2:17" x14ac:dyDescent="0.25">
      <c r="B1" s="12" t="s">
        <v>49</v>
      </c>
      <c r="D1" s="16" t="s">
        <v>1</v>
      </c>
      <c r="E1" s="16"/>
      <c r="F1" s="9"/>
    </row>
    <row r="2" spans="2:17" x14ac:dyDescent="0.25">
      <c r="B2" s="17">
        <v>4</v>
      </c>
      <c r="C2" t="s">
        <v>42</v>
      </c>
      <c r="D2" s="4" t="s">
        <v>20</v>
      </c>
      <c r="E2" s="4" t="s">
        <v>21</v>
      </c>
      <c r="F2" s="4" t="s">
        <v>22</v>
      </c>
      <c r="G2" s="4" t="s">
        <v>2</v>
      </c>
      <c r="H2" s="4" t="s">
        <v>23</v>
      </c>
      <c r="I2" s="4" t="s">
        <v>24</v>
      </c>
      <c r="J2" s="4" t="s">
        <v>8</v>
      </c>
      <c r="M2" s="4" t="s">
        <v>20</v>
      </c>
      <c r="N2" s="4" t="s">
        <v>21</v>
      </c>
      <c r="O2" s="4" t="s">
        <v>2</v>
      </c>
      <c r="P2" s="4" t="s">
        <v>8</v>
      </c>
      <c r="Q2" s="4" t="s">
        <v>25</v>
      </c>
    </row>
    <row r="3" spans="2:17" x14ac:dyDescent="0.25">
      <c r="B3" s="17">
        <v>4</v>
      </c>
      <c r="C3">
        <f>MAX(Precios)</f>
        <v>4.99</v>
      </c>
      <c r="D3" s="11"/>
      <c r="E3" s="11"/>
      <c r="F3" s="11"/>
    </row>
    <row r="4" spans="2:17" x14ac:dyDescent="0.25">
      <c r="B4" s="17">
        <v>4</v>
      </c>
      <c r="C4" t="s">
        <v>41</v>
      </c>
      <c r="D4">
        <f>C5</f>
        <v>4</v>
      </c>
      <c r="E4">
        <f>D4+$C$6</f>
        <v>4.0990000000000002</v>
      </c>
      <c r="F4" s="11">
        <f>(D4+E4)/2</f>
        <v>4.0495000000000001</v>
      </c>
      <c r="G4" s="9">
        <f t="array" ref="G4:G13">FREQUENCY(Precios,E4:E13)</f>
        <v>73</v>
      </c>
      <c r="H4" s="7">
        <f t="shared" ref="H4:H12" si="0">(Lambda*EXP(-Lambda*F4))*(E4-D4)</f>
        <v>3.0231133054509926E-8</v>
      </c>
      <c r="I4" s="7">
        <f t="shared" ref="I4:I12" si="1">(1-EXP(-Lambda*E4))-(1-EXP(-Lambda*D4))</f>
        <v>3.0434039732796236E-8</v>
      </c>
      <c r="J4" s="7">
        <f t="shared" ref="J4:J13" si="2">I4*N</f>
        <v>1.2325786091782476E-7</v>
      </c>
      <c r="M4">
        <v>0</v>
      </c>
      <c r="N4">
        <v>1</v>
      </c>
      <c r="O4" s="12">
        <v>10</v>
      </c>
      <c r="P4" s="7">
        <f>SUM(J4)</f>
        <v>1.2325786091782476E-7</v>
      </c>
      <c r="Q4" s="7">
        <f>((P4-O4)^2)/P4</f>
        <v>811307260.97471523</v>
      </c>
    </row>
    <row r="5" spans="2:17" x14ac:dyDescent="0.25">
      <c r="B5" s="17">
        <v>4</v>
      </c>
      <c r="C5">
        <f>MIN(Precios)</f>
        <v>4</v>
      </c>
      <c r="D5">
        <f>E4</f>
        <v>4.0990000000000002</v>
      </c>
      <c r="E5">
        <f t="shared" ref="E5:E13" si="3">D5+$C$6</f>
        <v>4.1980000000000004</v>
      </c>
      <c r="F5" s="11">
        <f t="shared" ref="F5:F13" si="4">(D5+E5)/2</f>
        <v>4.1485000000000003</v>
      </c>
      <c r="G5" s="9">
        <v>83</v>
      </c>
      <c r="H5" s="7">
        <f t="shared" si="0"/>
        <v>2.0245292334508988E-8</v>
      </c>
      <c r="I5" s="7">
        <f t="shared" si="1"/>
        <v>2.0381175636075E-8</v>
      </c>
      <c r="J5" s="7">
        <f t="shared" si="2"/>
        <v>8.2543761326103748E-8</v>
      </c>
      <c r="M5">
        <v>1</v>
      </c>
      <c r="N5">
        <v>2</v>
      </c>
      <c r="O5" s="12">
        <v>6</v>
      </c>
      <c r="P5" s="7">
        <f>SUM(J5)</f>
        <v>8.2543761326103748E-8</v>
      </c>
      <c r="Q5" s="7">
        <f t="shared" ref="Q5:Q6" si="5">((P5-O5)^2)/P5</f>
        <v>436132282.21149868</v>
      </c>
    </row>
    <row r="6" spans="2:17" x14ac:dyDescent="0.25">
      <c r="B6" s="17">
        <v>4</v>
      </c>
      <c r="C6">
        <f>(C3-C5)/10</f>
        <v>9.9000000000000019E-2</v>
      </c>
      <c r="D6">
        <f t="shared" ref="D6:D13" si="6">E5</f>
        <v>4.1980000000000004</v>
      </c>
      <c r="E6">
        <f t="shared" si="3"/>
        <v>4.2970000000000006</v>
      </c>
      <c r="F6" s="11">
        <f t="shared" si="4"/>
        <v>4.2475000000000005</v>
      </c>
      <c r="G6" s="9">
        <v>70</v>
      </c>
      <c r="H6" s="7">
        <f t="shared" si="0"/>
        <v>1.3557939127544036E-8</v>
      </c>
      <c r="I6" s="7">
        <f t="shared" si="1"/>
        <v>1.3648937868815381E-8</v>
      </c>
      <c r="J6" s="7">
        <f t="shared" si="2"/>
        <v>5.5278198368702289E-8</v>
      </c>
      <c r="M6">
        <v>2</v>
      </c>
      <c r="N6">
        <v>4</v>
      </c>
      <c r="O6" s="12">
        <f>SUM(G6:G7)</f>
        <v>151</v>
      </c>
      <c r="P6" s="7">
        <f>SUM(J6:J7)</f>
        <v>9.2297098464033667E-8</v>
      </c>
      <c r="Q6" s="7">
        <f t="shared" si="5"/>
        <v>247039184888.47592</v>
      </c>
    </row>
    <row r="7" spans="2:17" x14ac:dyDescent="0.25">
      <c r="B7" s="12">
        <v>4</v>
      </c>
      <c r="D7">
        <f t="shared" si="6"/>
        <v>4.2970000000000006</v>
      </c>
      <c r="E7">
        <f t="shared" si="3"/>
        <v>4.3960000000000008</v>
      </c>
      <c r="F7" s="11">
        <f t="shared" si="4"/>
        <v>4.3465000000000007</v>
      </c>
      <c r="G7" s="9">
        <v>81</v>
      </c>
      <c r="H7" s="7">
        <f t="shared" si="0"/>
        <v>9.079528729395699E-9</v>
      </c>
      <c r="I7" s="7">
        <f t="shared" si="1"/>
        <v>9.1404691593410803E-9</v>
      </c>
      <c r="J7" s="7">
        <f t="shared" si="2"/>
        <v>3.7018900095331371E-8</v>
      </c>
      <c r="M7">
        <v>4</v>
      </c>
      <c r="N7">
        <v>10</v>
      </c>
      <c r="O7" s="12">
        <f>SUM(G8:G13)</f>
        <v>204</v>
      </c>
      <c r="P7" s="7">
        <f>SUM(J8:J13)</f>
        <v>4.049999701901279</v>
      </c>
      <c r="Q7" s="7">
        <f>((P7-O7)^2)/P7</f>
        <v>9871.6063115859015</v>
      </c>
    </row>
    <row r="8" spans="2:17" x14ac:dyDescent="0.25">
      <c r="B8" s="17">
        <v>4</v>
      </c>
      <c r="D8">
        <f t="shared" si="6"/>
        <v>4.3960000000000008</v>
      </c>
      <c r="E8">
        <f t="shared" si="3"/>
        <v>4.495000000000001</v>
      </c>
      <c r="F8" s="11">
        <f t="shared" si="4"/>
        <v>4.4455000000000009</v>
      </c>
      <c r="G8" s="9">
        <v>40</v>
      </c>
      <c r="H8" s="7">
        <f t="shared" si="0"/>
        <v>6.0804109807841527E-9</v>
      </c>
      <c r="I8" s="7">
        <f t="shared" si="1"/>
        <v>6.1212217516981582E-9</v>
      </c>
      <c r="J8" s="7">
        <f t="shared" si="2"/>
        <v>2.4790948094377539E-8</v>
      </c>
      <c r="Q8" s="13">
        <f>SUM(Q4:Q7)</f>
        <v>248286634303.26846</v>
      </c>
    </row>
    <row r="9" spans="2:17" x14ac:dyDescent="0.25">
      <c r="B9" s="17">
        <v>4</v>
      </c>
      <c r="D9">
        <f t="shared" si="6"/>
        <v>4.495000000000001</v>
      </c>
      <c r="E9">
        <f t="shared" si="3"/>
        <v>4.5940000000000012</v>
      </c>
      <c r="F9" s="11">
        <f t="shared" si="4"/>
        <v>4.5445000000000011</v>
      </c>
      <c r="G9" s="9">
        <v>32</v>
      </c>
      <c r="H9" s="7">
        <f t="shared" si="0"/>
        <v>4.0719511768868194E-9</v>
      </c>
      <c r="I9" s="7">
        <f t="shared" si="1"/>
        <v>4.0992814698270763E-9</v>
      </c>
      <c r="J9" s="7">
        <f t="shared" si="2"/>
        <v>1.6602089952799659E-8</v>
      </c>
    </row>
    <row r="10" spans="2:17" x14ac:dyDescent="0.25">
      <c r="B10" s="17">
        <v>4</v>
      </c>
      <c r="D10">
        <f t="shared" si="6"/>
        <v>4.5940000000000012</v>
      </c>
      <c r="E10">
        <f t="shared" si="3"/>
        <v>4.6930000000000014</v>
      </c>
      <c r="F10" s="11">
        <f t="shared" si="4"/>
        <v>4.6435000000000013</v>
      </c>
      <c r="G10" s="9">
        <v>58</v>
      </c>
      <c r="H10" s="7">
        <f t="shared" si="0"/>
        <v>2.7269186966719951E-9</v>
      </c>
      <c r="I10" s="7">
        <f t="shared" si="1"/>
        <v>2.7452212725265213E-9</v>
      </c>
      <c r="J10" s="7">
        <f t="shared" si="2"/>
        <v>1.1118146153732411E-8</v>
      </c>
    </row>
    <row r="11" spans="2:17" x14ac:dyDescent="0.25">
      <c r="B11" s="17">
        <v>4</v>
      </c>
      <c r="D11">
        <f t="shared" si="6"/>
        <v>4.6930000000000014</v>
      </c>
      <c r="E11">
        <f t="shared" si="3"/>
        <v>4.7920000000000016</v>
      </c>
      <c r="F11" s="11">
        <f t="shared" si="4"/>
        <v>4.7425000000000015</v>
      </c>
      <c r="G11" s="9">
        <v>15</v>
      </c>
      <c r="H11" s="7">
        <f t="shared" si="0"/>
        <v>1.8261725780181065E-9</v>
      </c>
      <c r="I11" s="7">
        <f t="shared" si="1"/>
        <v>1.8384296307516479E-9</v>
      </c>
      <c r="J11" s="7">
        <f t="shared" si="2"/>
        <v>7.4456400045441733E-9</v>
      </c>
    </row>
    <row r="12" spans="2:17" x14ac:dyDescent="0.25">
      <c r="B12" s="17">
        <v>4</v>
      </c>
      <c r="D12">
        <f t="shared" si="6"/>
        <v>4.7920000000000016</v>
      </c>
      <c r="E12">
        <f t="shared" si="3"/>
        <v>4.8910000000000018</v>
      </c>
      <c r="F12" s="11">
        <f t="shared" si="4"/>
        <v>4.8415000000000017</v>
      </c>
      <c r="G12" s="9">
        <v>25</v>
      </c>
      <c r="H12" s="7">
        <f t="shared" si="0"/>
        <v>1.2229577246931884E-9</v>
      </c>
      <c r="I12" s="7">
        <f t="shared" si="1"/>
        <v>1.2311659469688152E-9</v>
      </c>
      <c r="J12" s="7">
        <f t="shared" si="2"/>
        <v>4.9862220852237017E-9</v>
      </c>
    </row>
    <row r="13" spans="2:17" x14ac:dyDescent="0.25">
      <c r="B13" s="17">
        <v>4</v>
      </c>
      <c r="D13">
        <f t="shared" si="6"/>
        <v>4.8910000000000018</v>
      </c>
      <c r="E13">
        <f t="shared" si="3"/>
        <v>4.990000000000002</v>
      </c>
      <c r="F13" s="11">
        <f t="shared" si="4"/>
        <v>4.9405000000000019</v>
      </c>
      <c r="G13" s="9">
        <v>34</v>
      </c>
      <c r="H13" s="7">
        <f>1-SUM(H4:H12)</f>
        <v>0.99999991095769558</v>
      </c>
      <c r="I13" s="7">
        <f>1-SUM(I4:I12)</f>
        <v>0.99999991036005753</v>
      </c>
      <c r="J13" s="7">
        <f t="shared" si="2"/>
        <v>4.0499996369582325</v>
      </c>
    </row>
    <row r="14" spans="2:17" x14ac:dyDescent="0.25">
      <c r="B14" s="17">
        <v>4</v>
      </c>
      <c r="G14" s="10"/>
      <c r="H14" s="8">
        <f>SUM(H4:H13)</f>
        <v>1</v>
      </c>
      <c r="I14" s="8">
        <f>SUM(I4:I13)</f>
        <v>1</v>
      </c>
      <c r="J14" s="8"/>
    </row>
    <row r="15" spans="2:17" x14ac:dyDescent="0.25">
      <c r="B15" s="17">
        <v>4.0049999999999999</v>
      </c>
    </row>
    <row r="16" spans="2:17" x14ac:dyDescent="0.25">
      <c r="B16" s="17">
        <v>4.0049999999999999</v>
      </c>
    </row>
    <row r="17" spans="2:13" x14ac:dyDescent="0.25">
      <c r="B17" s="17">
        <v>4.01</v>
      </c>
    </row>
    <row r="18" spans="2:13" x14ac:dyDescent="0.25">
      <c r="B18" s="17">
        <v>4.01</v>
      </c>
      <c r="D18" s="4" t="s">
        <v>20</v>
      </c>
      <c r="E18" s="4" t="s">
        <v>21</v>
      </c>
      <c r="F18" s="4" t="s">
        <v>2</v>
      </c>
      <c r="G18" s="4" t="s">
        <v>8</v>
      </c>
      <c r="H18" s="4" t="s">
        <v>26</v>
      </c>
      <c r="I18" s="4" t="s">
        <v>27</v>
      </c>
      <c r="J18" s="4" t="s">
        <v>28</v>
      </c>
      <c r="K18" s="4" t="s">
        <v>29</v>
      </c>
      <c r="L18" s="4" t="s">
        <v>15</v>
      </c>
    </row>
    <row r="19" spans="2:13" x14ac:dyDescent="0.25">
      <c r="B19" s="17">
        <v>4.01</v>
      </c>
      <c r="D19" s="11"/>
      <c r="E19" s="11"/>
    </row>
    <row r="20" spans="2:13" x14ac:dyDescent="0.25">
      <c r="B20" s="17">
        <v>4.0149999999999997</v>
      </c>
      <c r="D20" s="11">
        <v>0</v>
      </c>
      <c r="E20" s="11">
        <v>1</v>
      </c>
      <c r="F20" s="9">
        <v>10</v>
      </c>
      <c r="G20" s="7">
        <f>J4</f>
        <v>1.2325786091782476E-7</v>
      </c>
      <c r="H20" s="7">
        <f t="shared" ref="H20:H29" si="7">F20/N</f>
        <v>2.4691358024691361</v>
      </c>
      <c r="I20" s="7">
        <f>I4</f>
        <v>3.0434039732796236E-8</v>
      </c>
      <c r="J20" s="7">
        <f>H20</f>
        <v>2.4691358024691361</v>
      </c>
      <c r="K20" s="7">
        <f>I20</f>
        <v>3.0434039732796236E-8</v>
      </c>
      <c r="L20" s="7">
        <f>ABS(J20-K20)</f>
        <v>2.4691357720350964</v>
      </c>
    </row>
    <row r="21" spans="2:13" x14ac:dyDescent="0.25">
      <c r="B21" s="17">
        <v>4.0199999999999996</v>
      </c>
      <c r="D21" s="11">
        <v>1</v>
      </c>
      <c r="E21" s="11">
        <v>2</v>
      </c>
      <c r="F21" s="9">
        <v>6</v>
      </c>
      <c r="G21" s="7">
        <f t="shared" ref="G21:G29" si="8">J5</f>
        <v>8.2543761326103748E-8</v>
      </c>
      <c r="H21" s="7">
        <f t="shared" si="7"/>
        <v>1.4814814814814816</v>
      </c>
      <c r="I21" s="7">
        <f t="shared" ref="I21:I29" si="9">I5</f>
        <v>2.0381175636075E-8</v>
      </c>
      <c r="J21" s="7">
        <f>H21+J20</f>
        <v>3.950617283950618</v>
      </c>
      <c r="K21" s="7">
        <f>K20+I21</f>
        <v>5.0815215368871236E-8</v>
      </c>
      <c r="L21" s="7">
        <f t="shared" ref="L21:L29" si="10">ABS(J21-K21)</f>
        <v>3.9506172331354028</v>
      </c>
    </row>
    <row r="22" spans="2:13" x14ac:dyDescent="0.25">
      <c r="B22" s="17">
        <v>4.0199999999999996</v>
      </c>
      <c r="D22" s="11">
        <v>2</v>
      </c>
      <c r="E22" s="11">
        <v>3</v>
      </c>
      <c r="F22" s="9">
        <v>4</v>
      </c>
      <c r="G22" s="7">
        <f t="shared" si="8"/>
        <v>5.5278198368702289E-8</v>
      </c>
      <c r="H22" s="7">
        <f t="shared" si="7"/>
        <v>0.98765432098765438</v>
      </c>
      <c r="I22" s="7">
        <f t="shared" si="9"/>
        <v>1.3648937868815381E-8</v>
      </c>
      <c r="J22" s="7">
        <f t="shared" ref="J22:J29" si="11">H22+J21</f>
        <v>4.9382716049382722</v>
      </c>
      <c r="K22" s="7">
        <f t="shared" ref="K22:K29" si="12">K21+I22</f>
        <v>6.4464153237686617E-8</v>
      </c>
      <c r="L22" s="7">
        <f t="shared" si="10"/>
        <v>4.9382715404741191</v>
      </c>
    </row>
    <row r="23" spans="2:13" x14ac:dyDescent="0.25">
      <c r="B23" s="17">
        <v>4.03</v>
      </c>
      <c r="D23" s="11">
        <v>3</v>
      </c>
      <c r="E23" s="11">
        <v>4</v>
      </c>
      <c r="F23" s="9">
        <v>3</v>
      </c>
      <c r="G23" s="7">
        <f t="shared" si="8"/>
        <v>3.7018900095331371E-8</v>
      </c>
      <c r="H23" s="7">
        <f t="shared" si="7"/>
        <v>0.74074074074074081</v>
      </c>
      <c r="I23" s="7">
        <f t="shared" si="9"/>
        <v>9.1404691593410803E-9</v>
      </c>
      <c r="J23" s="7">
        <f t="shared" si="11"/>
        <v>5.6790123456790127</v>
      </c>
      <c r="K23" s="7">
        <f t="shared" si="12"/>
        <v>7.3604622397027697E-8</v>
      </c>
      <c r="L23" s="7">
        <f t="shared" si="10"/>
        <v>5.6790122720743899</v>
      </c>
    </row>
    <row r="24" spans="2:13" x14ac:dyDescent="0.25">
      <c r="B24" s="17">
        <v>4.0350000000000001</v>
      </c>
      <c r="D24" s="11">
        <v>4</v>
      </c>
      <c r="E24" s="11">
        <v>5</v>
      </c>
      <c r="F24" s="9">
        <v>2</v>
      </c>
      <c r="G24" s="7">
        <f t="shared" si="8"/>
        <v>2.4790948094377539E-8</v>
      </c>
      <c r="H24" s="7">
        <f t="shared" si="7"/>
        <v>0.49382716049382719</v>
      </c>
      <c r="I24" s="7">
        <f t="shared" si="9"/>
        <v>6.1212217516981582E-9</v>
      </c>
      <c r="J24" s="7">
        <f t="shared" si="11"/>
        <v>6.1728395061728403</v>
      </c>
      <c r="K24" s="7">
        <f t="shared" si="12"/>
        <v>7.9725844148725855E-8</v>
      </c>
      <c r="L24" s="7">
        <f t="shared" si="10"/>
        <v>6.1728394264469966</v>
      </c>
    </row>
    <row r="25" spans="2:13" x14ac:dyDescent="0.25">
      <c r="B25" s="17">
        <v>4.0350000000000001</v>
      </c>
      <c r="D25" s="11">
        <v>5</v>
      </c>
      <c r="E25" s="11">
        <v>6</v>
      </c>
      <c r="F25" s="9">
        <v>2</v>
      </c>
      <c r="G25" s="7">
        <f t="shared" si="8"/>
        <v>1.6602089952799659E-8</v>
      </c>
      <c r="H25" s="7">
        <f t="shared" si="7"/>
        <v>0.49382716049382719</v>
      </c>
      <c r="I25" s="7">
        <f t="shared" si="9"/>
        <v>4.0992814698270763E-9</v>
      </c>
      <c r="J25" s="7">
        <f t="shared" si="11"/>
        <v>6.6666666666666679</v>
      </c>
      <c r="K25" s="7">
        <f t="shared" si="12"/>
        <v>8.3825125618552931E-8</v>
      </c>
      <c r="L25" s="7">
        <f t="shared" si="10"/>
        <v>6.6666665828415423</v>
      </c>
    </row>
    <row r="26" spans="2:13" x14ac:dyDescent="0.25">
      <c r="B26" s="17">
        <v>4.04</v>
      </c>
      <c r="D26" s="11">
        <v>6</v>
      </c>
      <c r="E26" s="11">
        <v>7</v>
      </c>
      <c r="F26" s="9">
        <v>1</v>
      </c>
      <c r="G26" s="7">
        <f t="shared" si="8"/>
        <v>1.1118146153732411E-8</v>
      </c>
      <c r="H26" s="7">
        <f t="shared" si="7"/>
        <v>0.24691358024691359</v>
      </c>
      <c r="I26" s="7">
        <f t="shared" si="9"/>
        <v>2.7452212725265213E-9</v>
      </c>
      <c r="J26" s="7">
        <f t="shared" si="11"/>
        <v>6.9135802469135816</v>
      </c>
      <c r="K26" s="7">
        <f t="shared" si="12"/>
        <v>8.6570346891079453E-8</v>
      </c>
      <c r="L26" s="7">
        <f t="shared" si="10"/>
        <v>6.9135801603432352</v>
      </c>
    </row>
    <row r="27" spans="2:13" x14ac:dyDescent="0.25">
      <c r="B27" s="17">
        <v>4.04</v>
      </c>
      <c r="D27" s="11">
        <v>7</v>
      </c>
      <c r="E27" s="11">
        <v>8</v>
      </c>
      <c r="F27" s="9">
        <v>1</v>
      </c>
      <c r="G27" s="7">
        <f t="shared" si="8"/>
        <v>7.4456400045441733E-9</v>
      </c>
      <c r="H27" s="7">
        <f t="shared" si="7"/>
        <v>0.24691358024691359</v>
      </c>
      <c r="I27" s="7">
        <f t="shared" si="9"/>
        <v>1.8384296307516479E-9</v>
      </c>
      <c r="J27" s="7">
        <f t="shared" si="11"/>
        <v>7.1604938271604954</v>
      </c>
      <c r="K27" s="7">
        <f t="shared" si="12"/>
        <v>8.8408776521831101E-8</v>
      </c>
      <c r="L27" s="7">
        <f t="shared" si="10"/>
        <v>7.1604937387517191</v>
      </c>
    </row>
    <row r="28" spans="2:13" x14ac:dyDescent="0.25">
      <c r="B28" s="17">
        <v>4.04</v>
      </c>
      <c r="D28" s="11">
        <v>8</v>
      </c>
      <c r="E28" s="11">
        <v>9</v>
      </c>
      <c r="F28" s="9">
        <v>1</v>
      </c>
      <c r="G28" s="7">
        <f t="shared" si="8"/>
        <v>4.9862220852237017E-9</v>
      </c>
      <c r="H28" s="7">
        <f t="shared" si="7"/>
        <v>0.24691358024691359</v>
      </c>
      <c r="I28" s="7">
        <f t="shared" si="9"/>
        <v>1.2311659469688152E-9</v>
      </c>
      <c r="J28" s="7">
        <f t="shared" si="11"/>
        <v>7.4074074074074092</v>
      </c>
      <c r="K28" s="7">
        <f t="shared" si="12"/>
        <v>8.9639942468799916E-8</v>
      </c>
      <c r="L28" s="7">
        <f t="shared" si="10"/>
        <v>7.4074073177674666</v>
      </c>
    </row>
    <row r="29" spans="2:13" x14ac:dyDescent="0.25">
      <c r="B29" s="17">
        <v>4.04</v>
      </c>
      <c r="D29" s="11">
        <v>9</v>
      </c>
      <c r="E29" s="11">
        <v>10</v>
      </c>
      <c r="F29" s="9">
        <v>0</v>
      </c>
      <c r="G29" s="7">
        <f t="shared" si="8"/>
        <v>4.0499996369582325</v>
      </c>
      <c r="H29" s="7">
        <f t="shared" si="7"/>
        <v>0</v>
      </c>
      <c r="I29" s="7">
        <f t="shared" si="9"/>
        <v>0.99999991036005753</v>
      </c>
      <c r="J29" s="7">
        <f t="shared" si="11"/>
        <v>7.4074074074074092</v>
      </c>
      <c r="K29" s="7">
        <f t="shared" si="12"/>
        <v>1</v>
      </c>
      <c r="L29" s="7">
        <f t="shared" si="10"/>
        <v>6.4074074074074092</v>
      </c>
    </row>
    <row r="30" spans="2:13" x14ac:dyDescent="0.25">
      <c r="B30" s="17">
        <v>4.04</v>
      </c>
      <c r="H30" s="7">
        <f>SUM(H20:H29)</f>
        <v>7.4074074074074092</v>
      </c>
      <c r="I30" s="7"/>
      <c r="L30" s="13">
        <f>MAX(L20:L29)</f>
        <v>7.4074073177674666</v>
      </c>
      <c r="M30" s="6" t="s">
        <v>36</v>
      </c>
    </row>
    <row r="31" spans="2:13" x14ac:dyDescent="0.25">
      <c r="B31" s="17">
        <v>4.04</v>
      </c>
    </row>
    <row r="32" spans="2:13" x14ac:dyDescent="0.25">
      <c r="B32" s="17">
        <v>4.04</v>
      </c>
    </row>
    <row r="33" spans="1:2" x14ac:dyDescent="0.25">
      <c r="B33" s="17">
        <v>4.05</v>
      </c>
    </row>
    <row r="34" spans="1:2" x14ac:dyDescent="0.25">
      <c r="B34" s="17">
        <v>4.05</v>
      </c>
    </row>
    <row r="35" spans="1:2" x14ac:dyDescent="0.25">
      <c r="A35" s="3" t="s">
        <v>18</v>
      </c>
      <c r="B35" s="17">
        <v>4.05</v>
      </c>
    </row>
    <row r="36" spans="1:2" x14ac:dyDescent="0.25">
      <c r="A36" s="3" t="s">
        <v>17</v>
      </c>
      <c r="B36" s="17">
        <v>4.05</v>
      </c>
    </row>
    <row r="37" spans="1:2" x14ac:dyDescent="0.25">
      <c r="A37" s="3" t="s">
        <v>19</v>
      </c>
      <c r="B37" s="17">
        <v>4.05</v>
      </c>
    </row>
    <row r="38" spans="1:2" x14ac:dyDescent="0.25">
      <c r="B38" s="17">
        <v>4.05</v>
      </c>
    </row>
    <row r="39" spans="1:2" x14ac:dyDescent="0.25">
      <c r="A39" s="3" t="s">
        <v>36</v>
      </c>
      <c r="B39" s="17">
        <v>4.05</v>
      </c>
    </row>
    <row r="40" spans="1:2" x14ac:dyDescent="0.25">
      <c r="A40" s="3" t="s">
        <v>37</v>
      </c>
      <c r="B40" s="17">
        <v>4.0549999999999997</v>
      </c>
    </row>
    <row r="41" spans="1:2" x14ac:dyDescent="0.25">
      <c r="B41" s="17">
        <v>4.0549999999999997</v>
      </c>
    </row>
    <row r="42" spans="1:2" x14ac:dyDescent="0.25">
      <c r="B42" s="17">
        <v>4.0549999999999997</v>
      </c>
    </row>
    <row r="43" spans="1:2" x14ac:dyDescent="0.25">
      <c r="B43" s="17">
        <v>4.0549999999999997</v>
      </c>
    </row>
    <row r="44" spans="1:2" x14ac:dyDescent="0.25">
      <c r="B44" s="17">
        <v>4.0549999999999997</v>
      </c>
    </row>
    <row r="45" spans="1:2" x14ac:dyDescent="0.25">
      <c r="B45" s="17">
        <v>4.0599999999999996</v>
      </c>
    </row>
    <row r="46" spans="1:2" x14ac:dyDescent="0.25">
      <c r="B46" s="17">
        <v>4.0599999999999996</v>
      </c>
    </row>
    <row r="47" spans="1:2" x14ac:dyDescent="0.25">
      <c r="B47" s="17">
        <v>4.0599999999999996</v>
      </c>
    </row>
    <row r="48" spans="1:2" x14ac:dyDescent="0.25">
      <c r="B48" s="17">
        <v>4.0599999999999996</v>
      </c>
    </row>
    <row r="49" spans="2:2" x14ac:dyDescent="0.25">
      <c r="B49" s="17">
        <v>4.0599999999999996</v>
      </c>
    </row>
    <row r="50" spans="2:2" x14ac:dyDescent="0.25">
      <c r="B50" s="17">
        <v>4.0599999999999996</v>
      </c>
    </row>
    <row r="51" spans="2:2" x14ac:dyDescent="0.25">
      <c r="B51" s="17">
        <v>4.0599999999999996</v>
      </c>
    </row>
    <row r="52" spans="2:2" x14ac:dyDescent="0.25">
      <c r="B52" s="17">
        <v>4.0650000000000004</v>
      </c>
    </row>
    <row r="53" spans="2:2" x14ac:dyDescent="0.25">
      <c r="B53" s="17">
        <v>4.0650000000000004</v>
      </c>
    </row>
    <row r="54" spans="2:2" x14ac:dyDescent="0.25">
      <c r="B54" s="17">
        <v>4.0650000000000004</v>
      </c>
    </row>
    <row r="55" spans="2:2" x14ac:dyDescent="0.25">
      <c r="B55" s="17">
        <v>4.0650000000000004</v>
      </c>
    </row>
    <row r="56" spans="2:2" x14ac:dyDescent="0.25">
      <c r="B56" s="17">
        <v>4.0650000000000004</v>
      </c>
    </row>
    <row r="57" spans="2:2" x14ac:dyDescent="0.25">
      <c r="B57" s="17">
        <v>4.0650000000000004</v>
      </c>
    </row>
    <row r="58" spans="2:2" x14ac:dyDescent="0.25">
      <c r="B58" s="17">
        <v>4.0650000000000004</v>
      </c>
    </row>
    <row r="59" spans="2:2" x14ac:dyDescent="0.25">
      <c r="B59" s="17">
        <v>4.0650000000000004</v>
      </c>
    </row>
    <row r="60" spans="2:2" x14ac:dyDescent="0.25">
      <c r="B60" s="17">
        <v>4.07</v>
      </c>
    </row>
    <row r="61" spans="2:2" x14ac:dyDescent="0.25">
      <c r="B61" s="17">
        <v>4.07</v>
      </c>
    </row>
    <row r="62" spans="2:2" x14ac:dyDescent="0.25">
      <c r="B62" s="17">
        <v>4.07</v>
      </c>
    </row>
    <row r="63" spans="2:2" x14ac:dyDescent="0.25">
      <c r="B63" s="17">
        <v>4.07</v>
      </c>
    </row>
    <row r="64" spans="2:2" x14ac:dyDescent="0.25">
      <c r="B64" s="17">
        <v>4.07</v>
      </c>
    </row>
    <row r="65" spans="2:2" x14ac:dyDescent="0.25">
      <c r="B65" s="17">
        <v>4.0750000000000002</v>
      </c>
    </row>
    <row r="66" spans="2:2" x14ac:dyDescent="0.25">
      <c r="B66" s="17">
        <v>4.0750000000000002</v>
      </c>
    </row>
    <row r="67" spans="2:2" x14ac:dyDescent="0.25">
      <c r="B67" s="17">
        <v>4.0750000000000002</v>
      </c>
    </row>
    <row r="68" spans="2:2" x14ac:dyDescent="0.25">
      <c r="B68" s="17">
        <v>4.0750000000000002</v>
      </c>
    </row>
    <row r="69" spans="2:2" x14ac:dyDescent="0.25">
      <c r="B69" s="17">
        <v>4.0750000000000002</v>
      </c>
    </row>
    <row r="70" spans="2:2" x14ac:dyDescent="0.25">
      <c r="B70" s="17">
        <v>4.08</v>
      </c>
    </row>
    <row r="71" spans="2:2" x14ac:dyDescent="0.25">
      <c r="B71" s="17">
        <v>4.085</v>
      </c>
    </row>
    <row r="72" spans="2:2" x14ac:dyDescent="0.25">
      <c r="B72" s="17">
        <v>4.09</v>
      </c>
    </row>
    <row r="73" spans="2:2" x14ac:dyDescent="0.25">
      <c r="B73" s="17">
        <v>4.0949999999999998</v>
      </c>
    </row>
    <row r="74" spans="2:2" x14ac:dyDescent="0.25">
      <c r="B74" s="17">
        <v>4.0949999999999998</v>
      </c>
    </row>
    <row r="75" spans="2:2" x14ac:dyDescent="0.25">
      <c r="B75" s="17">
        <v>4.0999999999999996</v>
      </c>
    </row>
    <row r="76" spans="2:2" x14ac:dyDescent="0.25">
      <c r="B76" s="17">
        <v>4.0999999999999996</v>
      </c>
    </row>
    <row r="77" spans="2:2" x14ac:dyDescent="0.25">
      <c r="B77" s="17">
        <v>4.0999999999999996</v>
      </c>
    </row>
    <row r="78" spans="2:2" x14ac:dyDescent="0.25">
      <c r="B78" s="17">
        <v>4.1050000000000004</v>
      </c>
    </row>
    <row r="79" spans="2:2" x14ac:dyDescent="0.25">
      <c r="B79" s="17">
        <v>4.1050000000000004</v>
      </c>
    </row>
    <row r="80" spans="2:2" x14ac:dyDescent="0.25">
      <c r="B80" s="17">
        <v>4.1050000000000004</v>
      </c>
    </row>
    <row r="81" spans="2:2" x14ac:dyDescent="0.25">
      <c r="B81" s="17">
        <v>4.1100000000000003</v>
      </c>
    </row>
    <row r="82" spans="2:2" x14ac:dyDescent="0.25">
      <c r="B82" s="17">
        <v>4.1100000000000003</v>
      </c>
    </row>
    <row r="83" spans="2:2" x14ac:dyDescent="0.25">
      <c r="B83" s="17">
        <v>4.1100000000000003</v>
      </c>
    </row>
    <row r="84" spans="2:2" x14ac:dyDescent="0.25">
      <c r="B84" s="17">
        <v>4.1100000000000003</v>
      </c>
    </row>
    <row r="85" spans="2:2" x14ac:dyDescent="0.25">
      <c r="B85" s="17">
        <v>4.1100000000000003</v>
      </c>
    </row>
    <row r="86" spans="2:2" x14ac:dyDescent="0.25">
      <c r="B86" s="17">
        <v>4.1100000000000003</v>
      </c>
    </row>
    <row r="87" spans="2:2" x14ac:dyDescent="0.25">
      <c r="B87" s="17">
        <v>4.1100000000000003</v>
      </c>
    </row>
    <row r="88" spans="2:2" x14ac:dyDescent="0.25">
      <c r="B88" s="17">
        <v>4.1100000000000003</v>
      </c>
    </row>
    <row r="89" spans="2:2" x14ac:dyDescent="0.25">
      <c r="B89" s="17">
        <v>4.1100000000000003</v>
      </c>
    </row>
    <row r="90" spans="2:2" x14ac:dyDescent="0.25">
      <c r="B90" s="17">
        <v>4.1100000000000003</v>
      </c>
    </row>
    <row r="91" spans="2:2" x14ac:dyDescent="0.25">
      <c r="B91" s="17">
        <v>4.1150000000000002</v>
      </c>
    </row>
    <row r="92" spans="2:2" x14ac:dyDescent="0.25">
      <c r="B92" s="17">
        <v>4.1150000000000002</v>
      </c>
    </row>
    <row r="93" spans="2:2" x14ac:dyDescent="0.25">
      <c r="B93" s="17">
        <v>4.12</v>
      </c>
    </row>
    <row r="94" spans="2:2" x14ac:dyDescent="0.25">
      <c r="B94" s="17">
        <v>4.12</v>
      </c>
    </row>
    <row r="95" spans="2:2" x14ac:dyDescent="0.25">
      <c r="B95" s="17">
        <v>4.12</v>
      </c>
    </row>
    <row r="96" spans="2:2" x14ac:dyDescent="0.25">
      <c r="B96" s="17">
        <v>4.12</v>
      </c>
    </row>
    <row r="97" spans="2:2" x14ac:dyDescent="0.25">
      <c r="B97" s="17">
        <v>4.12</v>
      </c>
    </row>
    <row r="98" spans="2:2" x14ac:dyDescent="0.25">
      <c r="B98" s="17">
        <v>4.12</v>
      </c>
    </row>
    <row r="99" spans="2:2" x14ac:dyDescent="0.25">
      <c r="B99" s="17">
        <v>4.12</v>
      </c>
    </row>
    <row r="100" spans="2:2" x14ac:dyDescent="0.25">
      <c r="B100" s="17">
        <v>4.12</v>
      </c>
    </row>
    <row r="101" spans="2:2" x14ac:dyDescent="0.25">
      <c r="B101" s="17">
        <v>4.12</v>
      </c>
    </row>
    <row r="102" spans="2:2" x14ac:dyDescent="0.25">
      <c r="B102" s="17">
        <v>4.12</v>
      </c>
    </row>
    <row r="103" spans="2:2" x14ac:dyDescent="0.25">
      <c r="B103" s="17">
        <v>4.12</v>
      </c>
    </row>
    <row r="104" spans="2:2" x14ac:dyDescent="0.25">
      <c r="B104" s="17">
        <v>4.125</v>
      </c>
    </row>
    <row r="105" spans="2:2" x14ac:dyDescent="0.25">
      <c r="B105" s="17">
        <v>4.125</v>
      </c>
    </row>
    <row r="106" spans="2:2" x14ac:dyDescent="0.25">
      <c r="B106" s="17">
        <v>4.125</v>
      </c>
    </row>
    <row r="107" spans="2:2" x14ac:dyDescent="0.25">
      <c r="B107" s="17">
        <v>4.125</v>
      </c>
    </row>
    <row r="108" spans="2:2" x14ac:dyDescent="0.25">
      <c r="B108" s="17">
        <v>4.125</v>
      </c>
    </row>
    <row r="109" spans="2:2" x14ac:dyDescent="0.25">
      <c r="B109" s="17">
        <v>4.125</v>
      </c>
    </row>
    <row r="110" spans="2:2" x14ac:dyDescent="0.25">
      <c r="B110" s="17">
        <v>4.13</v>
      </c>
    </row>
    <row r="111" spans="2:2" x14ac:dyDescent="0.25">
      <c r="B111" s="17">
        <v>4.13</v>
      </c>
    </row>
    <row r="112" spans="2:2" x14ac:dyDescent="0.25">
      <c r="B112" s="17">
        <v>4.13</v>
      </c>
    </row>
    <row r="113" spans="2:2" x14ac:dyDescent="0.25">
      <c r="B113" s="17">
        <v>4.13</v>
      </c>
    </row>
    <row r="114" spans="2:2" x14ac:dyDescent="0.25">
      <c r="B114" s="17">
        <v>4.13</v>
      </c>
    </row>
    <row r="115" spans="2:2" x14ac:dyDescent="0.25">
      <c r="B115" s="17">
        <v>4.13</v>
      </c>
    </row>
    <row r="116" spans="2:2" x14ac:dyDescent="0.25">
      <c r="B116" s="17">
        <v>4.13</v>
      </c>
    </row>
    <row r="117" spans="2:2" x14ac:dyDescent="0.25">
      <c r="B117" s="17">
        <v>4.13</v>
      </c>
    </row>
    <row r="118" spans="2:2" x14ac:dyDescent="0.25">
      <c r="B118" s="17">
        <v>4.13</v>
      </c>
    </row>
    <row r="119" spans="2:2" x14ac:dyDescent="0.25">
      <c r="B119" s="17">
        <v>4.13</v>
      </c>
    </row>
    <row r="120" spans="2:2" x14ac:dyDescent="0.25">
      <c r="B120" s="17">
        <v>4.13</v>
      </c>
    </row>
    <row r="121" spans="2:2" x14ac:dyDescent="0.25">
      <c r="B121" s="17">
        <v>4.1399999999999997</v>
      </c>
    </row>
    <row r="122" spans="2:2" x14ac:dyDescent="0.25">
      <c r="B122" s="17">
        <v>4.1399999999999997</v>
      </c>
    </row>
    <row r="123" spans="2:2" x14ac:dyDescent="0.25">
      <c r="B123" s="17">
        <v>4.1399999999999997</v>
      </c>
    </row>
    <row r="124" spans="2:2" x14ac:dyDescent="0.25">
      <c r="B124" s="17">
        <v>4.1399999999999997</v>
      </c>
    </row>
    <row r="125" spans="2:2" x14ac:dyDescent="0.25">
      <c r="B125" s="17">
        <v>4.1399999999999997</v>
      </c>
    </row>
    <row r="126" spans="2:2" x14ac:dyDescent="0.25">
      <c r="B126" s="17">
        <v>4.1449999999999996</v>
      </c>
    </row>
    <row r="127" spans="2:2" x14ac:dyDescent="0.25">
      <c r="B127" s="17">
        <v>4.1500000000000004</v>
      </c>
    </row>
    <row r="128" spans="2:2" x14ac:dyDescent="0.25">
      <c r="B128" s="17">
        <v>4.1500000000000004</v>
      </c>
    </row>
    <row r="129" spans="2:2" x14ac:dyDescent="0.25">
      <c r="B129" s="17">
        <v>4.1500000000000004</v>
      </c>
    </row>
    <row r="130" spans="2:2" x14ac:dyDescent="0.25">
      <c r="B130" s="17">
        <v>4.1550000000000002</v>
      </c>
    </row>
    <row r="131" spans="2:2" x14ac:dyDescent="0.25">
      <c r="B131" s="17">
        <v>4.1550000000000002</v>
      </c>
    </row>
    <row r="132" spans="2:2" x14ac:dyDescent="0.25">
      <c r="B132" s="17">
        <v>4.1550000000000002</v>
      </c>
    </row>
    <row r="133" spans="2:2" x14ac:dyDescent="0.25">
      <c r="B133" s="17">
        <v>4.1550000000000002</v>
      </c>
    </row>
    <row r="134" spans="2:2" x14ac:dyDescent="0.25">
      <c r="B134" s="17">
        <v>4.1550000000000002</v>
      </c>
    </row>
    <row r="135" spans="2:2" x14ac:dyDescent="0.25">
      <c r="B135" s="17">
        <v>4.1550000000000002</v>
      </c>
    </row>
    <row r="136" spans="2:2" x14ac:dyDescent="0.25">
      <c r="B136" s="17">
        <v>4.16</v>
      </c>
    </row>
    <row r="137" spans="2:2" x14ac:dyDescent="0.25">
      <c r="B137" s="17">
        <v>4.165</v>
      </c>
    </row>
    <row r="138" spans="2:2" x14ac:dyDescent="0.25">
      <c r="B138" s="17">
        <v>4.165</v>
      </c>
    </row>
    <row r="139" spans="2:2" x14ac:dyDescent="0.25">
      <c r="B139" s="17">
        <v>4.165</v>
      </c>
    </row>
    <row r="140" spans="2:2" x14ac:dyDescent="0.25">
      <c r="B140" s="17">
        <v>4.165</v>
      </c>
    </row>
    <row r="141" spans="2:2" x14ac:dyDescent="0.25">
      <c r="B141" s="17">
        <v>4.165</v>
      </c>
    </row>
    <row r="142" spans="2:2" x14ac:dyDescent="0.25">
      <c r="B142" s="17">
        <v>4.17</v>
      </c>
    </row>
    <row r="143" spans="2:2" x14ac:dyDescent="0.25">
      <c r="B143" s="17">
        <v>4.17</v>
      </c>
    </row>
    <row r="144" spans="2:2" x14ac:dyDescent="0.25">
      <c r="B144" s="17">
        <v>4.17</v>
      </c>
    </row>
    <row r="145" spans="2:2" x14ac:dyDescent="0.25">
      <c r="B145" s="17">
        <v>4.17</v>
      </c>
    </row>
    <row r="146" spans="2:2" x14ac:dyDescent="0.25">
      <c r="B146" s="17">
        <v>4.1749999999999998</v>
      </c>
    </row>
    <row r="147" spans="2:2" x14ac:dyDescent="0.25">
      <c r="B147" s="17">
        <v>4.18</v>
      </c>
    </row>
    <row r="148" spans="2:2" x14ac:dyDescent="0.25">
      <c r="B148" s="17">
        <v>4.18</v>
      </c>
    </row>
    <row r="149" spans="2:2" x14ac:dyDescent="0.25">
      <c r="B149" s="17">
        <v>4.18</v>
      </c>
    </row>
    <row r="150" spans="2:2" x14ac:dyDescent="0.25">
      <c r="B150" s="17">
        <v>4.18</v>
      </c>
    </row>
    <row r="151" spans="2:2" x14ac:dyDescent="0.25">
      <c r="B151" s="17">
        <v>4.1849999999999996</v>
      </c>
    </row>
    <row r="152" spans="2:2" x14ac:dyDescent="0.25">
      <c r="B152" s="17">
        <v>4.1900000000000004</v>
      </c>
    </row>
    <row r="153" spans="2:2" x14ac:dyDescent="0.25">
      <c r="B153" s="17">
        <v>4.1900000000000004</v>
      </c>
    </row>
    <row r="154" spans="2:2" x14ac:dyDescent="0.25">
      <c r="B154" s="17">
        <v>4.1900000000000004</v>
      </c>
    </row>
    <row r="155" spans="2:2" x14ac:dyDescent="0.25">
      <c r="B155" s="17">
        <v>4.1900000000000004</v>
      </c>
    </row>
    <row r="156" spans="2:2" x14ac:dyDescent="0.25">
      <c r="B156" s="17">
        <v>4.1900000000000004</v>
      </c>
    </row>
    <row r="157" spans="2:2" x14ac:dyDescent="0.25">
      <c r="B157" s="17">
        <v>4.1950000000000003</v>
      </c>
    </row>
    <row r="158" spans="2:2" x14ac:dyDescent="0.25">
      <c r="B158" s="17">
        <v>4.2</v>
      </c>
    </row>
    <row r="159" spans="2:2" x14ac:dyDescent="0.25">
      <c r="B159" s="17">
        <v>4.2050000000000001</v>
      </c>
    </row>
    <row r="160" spans="2:2" x14ac:dyDescent="0.25">
      <c r="B160" s="17">
        <v>4.21</v>
      </c>
    </row>
    <row r="161" spans="2:2" x14ac:dyDescent="0.25">
      <c r="B161" s="17">
        <v>4.21</v>
      </c>
    </row>
    <row r="162" spans="2:2" x14ac:dyDescent="0.25">
      <c r="B162" s="17">
        <v>4.21</v>
      </c>
    </row>
    <row r="163" spans="2:2" x14ac:dyDescent="0.25">
      <c r="B163" s="17">
        <v>4.2149999999999999</v>
      </c>
    </row>
    <row r="164" spans="2:2" x14ac:dyDescent="0.25">
      <c r="B164" s="17">
        <v>4.22</v>
      </c>
    </row>
    <row r="165" spans="2:2" x14ac:dyDescent="0.25">
      <c r="B165" s="17">
        <v>4.22</v>
      </c>
    </row>
    <row r="166" spans="2:2" x14ac:dyDescent="0.25">
      <c r="B166" s="17">
        <v>4.24</v>
      </c>
    </row>
    <row r="167" spans="2:2" x14ac:dyDescent="0.25">
      <c r="B167" s="17">
        <v>4.2450000000000001</v>
      </c>
    </row>
    <row r="168" spans="2:2" x14ac:dyDescent="0.25">
      <c r="B168" s="17">
        <v>4.25</v>
      </c>
    </row>
    <row r="169" spans="2:2" x14ac:dyDescent="0.25">
      <c r="B169" s="17">
        <v>4.25</v>
      </c>
    </row>
    <row r="170" spans="2:2" x14ac:dyDescent="0.25">
      <c r="B170" s="17">
        <v>4.25</v>
      </c>
    </row>
    <row r="171" spans="2:2" x14ac:dyDescent="0.25">
      <c r="B171" s="17">
        <v>4.24</v>
      </c>
    </row>
    <row r="172" spans="2:2" x14ac:dyDescent="0.25">
      <c r="B172" s="17">
        <v>4.24</v>
      </c>
    </row>
    <row r="173" spans="2:2" x14ac:dyDescent="0.25">
      <c r="B173" s="17">
        <v>4.24</v>
      </c>
    </row>
    <row r="174" spans="2:2" x14ac:dyDescent="0.25">
      <c r="B174" s="17">
        <v>4.24</v>
      </c>
    </row>
    <row r="175" spans="2:2" x14ac:dyDescent="0.25">
      <c r="B175" s="17">
        <v>4.24</v>
      </c>
    </row>
    <row r="176" spans="2:2" x14ac:dyDescent="0.25">
      <c r="B176" s="17">
        <v>4.24</v>
      </c>
    </row>
    <row r="177" spans="2:2" x14ac:dyDescent="0.25">
      <c r="B177" s="17">
        <v>4.24</v>
      </c>
    </row>
    <row r="178" spans="2:2" x14ac:dyDescent="0.25">
      <c r="B178" s="17">
        <v>4.24</v>
      </c>
    </row>
    <row r="179" spans="2:2" x14ac:dyDescent="0.25">
      <c r="B179" s="17">
        <v>4.2300000000000004</v>
      </c>
    </row>
    <row r="180" spans="2:2" x14ac:dyDescent="0.25">
      <c r="B180" s="17">
        <v>4.2300000000000004</v>
      </c>
    </row>
    <row r="181" spans="2:2" x14ac:dyDescent="0.25">
      <c r="B181" s="17">
        <v>4.2300000000000004</v>
      </c>
    </row>
    <row r="182" spans="2:2" x14ac:dyDescent="0.25">
      <c r="B182" s="17">
        <v>4.2300000000000004</v>
      </c>
    </row>
    <row r="183" spans="2:2" x14ac:dyDescent="0.25">
      <c r="B183" s="17">
        <v>4.24</v>
      </c>
    </row>
    <row r="184" spans="2:2" x14ac:dyDescent="0.25">
      <c r="B184" s="17">
        <v>4.2350000000000003</v>
      </c>
    </row>
    <row r="185" spans="2:2" x14ac:dyDescent="0.25">
      <c r="B185" s="17">
        <v>4.24</v>
      </c>
    </row>
    <row r="186" spans="2:2" x14ac:dyDescent="0.25">
      <c r="B186" s="17">
        <v>4.24</v>
      </c>
    </row>
    <row r="187" spans="2:2" x14ac:dyDescent="0.25">
      <c r="B187" s="17">
        <v>4.24</v>
      </c>
    </row>
    <row r="188" spans="2:2" x14ac:dyDescent="0.25">
      <c r="B188" s="17">
        <v>4.24</v>
      </c>
    </row>
    <row r="189" spans="2:2" x14ac:dyDescent="0.25">
      <c r="B189" s="17">
        <v>4.2350000000000003</v>
      </c>
    </row>
    <row r="190" spans="2:2" x14ac:dyDescent="0.25">
      <c r="B190" s="17">
        <v>4.24</v>
      </c>
    </row>
    <row r="191" spans="2:2" x14ac:dyDescent="0.25">
      <c r="B191" s="17">
        <v>4.2450000000000001</v>
      </c>
    </row>
    <row r="192" spans="2:2" x14ac:dyDescent="0.25">
      <c r="B192" s="17">
        <v>4.2450000000000001</v>
      </c>
    </row>
    <row r="193" spans="2:2" x14ac:dyDescent="0.25">
      <c r="B193" s="17">
        <v>4.2450000000000001</v>
      </c>
    </row>
    <row r="194" spans="2:2" x14ac:dyDescent="0.25">
      <c r="B194" s="17">
        <v>4.24</v>
      </c>
    </row>
    <row r="195" spans="2:2" x14ac:dyDescent="0.25">
      <c r="B195" s="17">
        <v>4.2450000000000001</v>
      </c>
    </row>
    <row r="196" spans="2:2" x14ac:dyDescent="0.25">
      <c r="B196" s="17">
        <v>4.2450000000000001</v>
      </c>
    </row>
    <row r="197" spans="2:2" x14ac:dyDescent="0.25">
      <c r="B197" s="17">
        <v>4.25</v>
      </c>
    </row>
    <row r="198" spans="2:2" x14ac:dyDescent="0.25">
      <c r="B198" s="17">
        <v>4.25</v>
      </c>
    </row>
    <row r="199" spans="2:2" x14ac:dyDescent="0.25">
      <c r="B199" s="17">
        <v>4.26</v>
      </c>
    </row>
    <row r="200" spans="2:2" x14ac:dyDescent="0.25">
      <c r="B200" s="17">
        <v>4.26</v>
      </c>
    </row>
    <row r="201" spans="2:2" x14ac:dyDescent="0.25">
      <c r="B201" s="17">
        <v>4.2649999999999997</v>
      </c>
    </row>
    <row r="202" spans="2:2" x14ac:dyDescent="0.25">
      <c r="B202" s="17">
        <v>4.2649999999999997</v>
      </c>
    </row>
    <row r="203" spans="2:2" x14ac:dyDescent="0.25">
      <c r="B203" s="17">
        <v>4.2649999999999997</v>
      </c>
    </row>
    <row r="204" spans="2:2" x14ac:dyDescent="0.25">
      <c r="B204" s="17">
        <v>4.2649999999999997</v>
      </c>
    </row>
    <row r="205" spans="2:2" x14ac:dyDescent="0.25">
      <c r="B205" s="17">
        <v>4.2649999999999997</v>
      </c>
    </row>
    <row r="206" spans="2:2" x14ac:dyDescent="0.25">
      <c r="B206" s="17">
        <v>4.2649999999999997</v>
      </c>
    </row>
    <row r="207" spans="2:2" x14ac:dyDescent="0.25">
      <c r="B207" s="17">
        <v>4.2649999999999997</v>
      </c>
    </row>
    <row r="208" spans="2:2" x14ac:dyDescent="0.25">
      <c r="B208" s="17">
        <v>4.2699999999999996</v>
      </c>
    </row>
    <row r="209" spans="2:2" x14ac:dyDescent="0.25">
      <c r="B209" s="17">
        <v>4.2699999999999996</v>
      </c>
    </row>
    <row r="210" spans="2:2" x14ac:dyDescent="0.25">
      <c r="B210" s="17">
        <v>4.2750000000000004</v>
      </c>
    </row>
    <row r="211" spans="2:2" x14ac:dyDescent="0.25">
      <c r="B211" s="17">
        <v>4.2750000000000004</v>
      </c>
    </row>
    <row r="212" spans="2:2" x14ac:dyDescent="0.25">
      <c r="B212" s="17">
        <v>4.28</v>
      </c>
    </row>
    <row r="213" spans="2:2" x14ac:dyDescent="0.25">
      <c r="B213" s="17">
        <v>4.28</v>
      </c>
    </row>
    <row r="214" spans="2:2" x14ac:dyDescent="0.25">
      <c r="B214" s="17">
        <v>4.2850000000000001</v>
      </c>
    </row>
    <row r="215" spans="2:2" x14ac:dyDescent="0.25">
      <c r="B215" s="17">
        <v>4.2850000000000001</v>
      </c>
    </row>
    <row r="216" spans="2:2" x14ac:dyDescent="0.25">
      <c r="B216" s="17">
        <v>4.29</v>
      </c>
    </row>
    <row r="217" spans="2:2" x14ac:dyDescent="0.25">
      <c r="B217" s="17">
        <v>4.29</v>
      </c>
    </row>
    <row r="218" spans="2:2" x14ac:dyDescent="0.25">
      <c r="B218" s="17">
        <v>4.2949999999999999</v>
      </c>
    </row>
    <row r="219" spans="2:2" x14ac:dyDescent="0.25">
      <c r="B219" s="17">
        <v>4.2949999999999999</v>
      </c>
    </row>
    <row r="220" spans="2:2" x14ac:dyDescent="0.25">
      <c r="B220" s="17">
        <v>4.29</v>
      </c>
    </row>
    <row r="221" spans="2:2" x14ac:dyDescent="0.25">
      <c r="B221" s="17">
        <v>4.2850000000000001</v>
      </c>
    </row>
    <row r="222" spans="2:2" x14ac:dyDescent="0.25">
      <c r="B222" s="17">
        <v>4.2850000000000001</v>
      </c>
    </row>
    <row r="223" spans="2:2" x14ac:dyDescent="0.25">
      <c r="B223" s="17">
        <v>4.28</v>
      </c>
    </row>
    <row r="224" spans="2:2" x14ac:dyDescent="0.25">
      <c r="B224" s="17">
        <v>4.28</v>
      </c>
    </row>
    <row r="225" spans="2:2" x14ac:dyDescent="0.25">
      <c r="B225" s="17">
        <v>4.28</v>
      </c>
    </row>
    <row r="226" spans="2:2" x14ac:dyDescent="0.25">
      <c r="B226" s="17">
        <v>4.28</v>
      </c>
    </row>
    <row r="227" spans="2:2" x14ac:dyDescent="0.25">
      <c r="B227" s="17">
        <v>4.29</v>
      </c>
    </row>
    <row r="228" spans="2:2" x14ac:dyDescent="0.25">
      <c r="B228" s="17">
        <v>4.3</v>
      </c>
    </row>
    <row r="229" spans="2:2" x14ac:dyDescent="0.25">
      <c r="B229" s="17">
        <v>4.3</v>
      </c>
    </row>
    <row r="230" spans="2:2" x14ac:dyDescent="0.25">
      <c r="B230" s="17">
        <v>4.3049999999999997</v>
      </c>
    </row>
    <row r="231" spans="2:2" x14ac:dyDescent="0.25">
      <c r="B231" s="17">
        <v>4.3049999999999997</v>
      </c>
    </row>
    <row r="232" spans="2:2" x14ac:dyDescent="0.25">
      <c r="B232" s="17">
        <v>4.3049999999999997</v>
      </c>
    </row>
    <row r="233" spans="2:2" x14ac:dyDescent="0.25">
      <c r="B233" s="17">
        <v>4.3049999999999997</v>
      </c>
    </row>
    <row r="234" spans="2:2" x14ac:dyDescent="0.25">
      <c r="B234" s="17">
        <v>4.3049999999999997</v>
      </c>
    </row>
    <row r="235" spans="2:2" x14ac:dyDescent="0.25">
      <c r="B235" s="17">
        <v>4.3049999999999997</v>
      </c>
    </row>
    <row r="236" spans="2:2" x14ac:dyDescent="0.25">
      <c r="B236" s="17">
        <v>4.3049999999999997</v>
      </c>
    </row>
    <row r="237" spans="2:2" x14ac:dyDescent="0.25">
      <c r="B237" s="17">
        <v>4.3049999999999997</v>
      </c>
    </row>
    <row r="238" spans="2:2" x14ac:dyDescent="0.25">
      <c r="B238" s="17">
        <v>4.3099999999999996</v>
      </c>
    </row>
    <row r="239" spans="2:2" x14ac:dyDescent="0.25">
      <c r="B239" s="17">
        <v>4.3099999999999996</v>
      </c>
    </row>
    <row r="240" spans="2:2" x14ac:dyDescent="0.25">
      <c r="B240" s="17">
        <v>4.3099999999999996</v>
      </c>
    </row>
    <row r="241" spans="2:2" x14ac:dyDescent="0.25">
      <c r="B241" s="17">
        <v>4.3099999999999996</v>
      </c>
    </row>
    <row r="242" spans="2:2" x14ac:dyDescent="0.25">
      <c r="B242" s="17">
        <v>4.3099999999999996</v>
      </c>
    </row>
    <row r="243" spans="2:2" x14ac:dyDescent="0.25">
      <c r="B243" s="17">
        <v>4.3099999999999996</v>
      </c>
    </row>
    <row r="244" spans="2:2" x14ac:dyDescent="0.25">
      <c r="B244" s="17">
        <v>4.3099999999999996</v>
      </c>
    </row>
    <row r="245" spans="2:2" x14ac:dyDescent="0.25">
      <c r="B245" s="17">
        <v>4.3099999999999996</v>
      </c>
    </row>
    <row r="246" spans="2:2" x14ac:dyDescent="0.25">
      <c r="B246" s="17">
        <v>4.32</v>
      </c>
    </row>
    <row r="247" spans="2:2" x14ac:dyDescent="0.25">
      <c r="B247" s="17">
        <v>4.32</v>
      </c>
    </row>
    <row r="248" spans="2:2" x14ac:dyDescent="0.25">
      <c r="B248" s="17">
        <v>4.3250000000000002</v>
      </c>
    </row>
    <row r="249" spans="2:2" x14ac:dyDescent="0.25">
      <c r="B249" s="17">
        <v>4.3250000000000002</v>
      </c>
    </row>
    <row r="250" spans="2:2" x14ac:dyDescent="0.25">
      <c r="B250" s="17">
        <v>4.33</v>
      </c>
    </row>
    <row r="251" spans="2:2" x14ac:dyDescent="0.25">
      <c r="B251" s="17">
        <v>4.335</v>
      </c>
    </row>
    <row r="252" spans="2:2" x14ac:dyDescent="0.25">
      <c r="B252" s="17">
        <v>4.34</v>
      </c>
    </row>
    <row r="253" spans="2:2" x14ac:dyDescent="0.25">
      <c r="B253" s="17">
        <v>4.34</v>
      </c>
    </row>
    <row r="254" spans="2:2" x14ac:dyDescent="0.25">
      <c r="B254" s="17">
        <v>4.34</v>
      </c>
    </row>
    <row r="255" spans="2:2" x14ac:dyDescent="0.25">
      <c r="B255" s="17">
        <v>4.34</v>
      </c>
    </row>
    <row r="256" spans="2:2" x14ac:dyDescent="0.25">
      <c r="B256" s="17">
        <v>4.34</v>
      </c>
    </row>
    <row r="257" spans="2:2" x14ac:dyDescent="0.25">
      <c r="B257" s="17">
        <v>4.34</v>
      </c>
    </row>
    <row r="258" spans="2:2" x14ac:dyDescent="0.25">
      <c r="B258" s="17">
        <v>4.34</v>
      </c>
    </row>
    <row r="259" spans="2:2" x14ac:dyDescent="0.25">
      <c r="B259" s="17">
        <v>4.34</v>
      </c>
    </row>
    <row r="260" spans="2:2" x14ac:dyDescent="0.25">
      <c r="B260" s="17">
        <v>4.34</v>
      </c>
    </row>
    <row r="261" spans="2:2" x14ac:dyDescent="0.25">
      <c r="B261" s="17">
        <v>4.34</v>
      </c>
    </row>
    <row r="262" spans="2:2" x14ac:dyDescent="0.25">
      <c r="B262" s="17">
        <v>4.3449999999999998</v>
      </c>
    </row>
    <row r="263" spans="2:2" x14ac:dyDescent="0.25">
      <c r="B263" s="17">
        <v>4.3449999999999998</v>
      </c>
    </row>
    <row r="264" spans="2:2" x14ac:dyDescent="0.25">
      <c r="B264" s="17">
        <v>4.3499999999999996</v>
      </c>
    </row>
    <row r="265" spans="2:2" x14ac:dyDescent="0.25">
      <c r="B265" s="17">
        <v>4.3550000000000004</v>
      </c>
    </row>
    <row r="266" spans="2:2" x14ac:dyDescent="0.25">
      <c r="B266" s="17">
        <v>4.3550000000000004</v>
      </c>
    </row>
    <row r="267" spans="2:2" x14ac:dyDescent="0.25">
      <c r="B267" s="17">
        <v>4.3550000000000004</v>
      </c>
    </row>
    <row r="268" spans="2:2" x14ac:dyDescent="0.25">
      <c r="B268" s="17">
        <v>4.3550000000000004</v>
      </c>
    </row>
    <row r="269" spans="2:2" x14ac:dyDescent="0.25">
      <c r="B269" s="17">
        <v>4.3550000000000004</v>
      </c>
    </row>
    <row r="270" spans="2:2" x14ac:dyDescent="0.25">
      <c r="B270" s="17">
        <v>4.3550000000000004</v>
      </c>
    </row>
    <row r="271" spans="2:2" x14ac:dyDescent="0.25">
      <c r="B271" s="17">
        <v>4.3550000000000004</v>
      </c>
    </row>
    <row r="272" spans="2:2" x14ac:dyDescent="0.25">
      <c r="B272" s="17">
        <v>4.3550000000000004</v>
      </c>
    </row>
    <row r="273" spans="2:2" x14ac:dyDescent="0.25">
      <c r="B273" s="17">
        <v>4.3550000000000004</v>
      </c>
    </row>
    <row r="274" spans="2:2" x14ac:dyDescent="0.25">
      <c r="B274" s="17">
        <v>4.3550000000000004</v>
      </c>
    </row>
    <row r="275" spans="2:2" x14ac:dyDescent="0.25">
      <c r="B275" s="17">
        <v>4.3650000000000002</v>
      </c>
    </row>
    <row r="276" spans="2:2" x14ac:dyDescent="0.25">
      <c r="B276" s="17">
        <v>4.3650000000000002</v>
      </c>
    </row>
    <row r="277" spans="2:2" x14ac:dyDescent="0.25">
      <c r="B277" s="17">
        <v>4.3650000000000002</v>
      </c>
    </row>
    <row r="278" spans="2:2" x14ac:dyDescent="0.25">
      <c r="B278" s="17">
        <v>4.3650000000000002</v>
      </c>
    </row>
    <row r="279" spans="2:2" x14ac:dyDescent="0.25">
      <c r="B279" s="17">
        <v>4.3650000000000002</v>
      </c>
    </row>
    <row r="280" spans="2:2" x14ac:dyDescent="0.25">
      <c r="B280" s="17">
        <v>4.37</v>
      </c>
    </row>
    <row r="281" spans="2:2" x14ac:dyDescent="0.25">
      <c r="B281" s="17">
        <v>4.37</v>
      </c>
    </row>
    <row r="282" spans="2:2" x14ac:dyDescent="0.25">
      <c r="B282" s="17">
        <v>4.375</v>
      </c>
    </row>
    <row r="283" spans="2:2" x14ac:dyDescent="0.25">
      <c r="B283" s="17">
        <v>4.375</v>
      </c>
    </row>
    <row r="284" spans="2:2" x14ac:dyDescent="0.25">
      <c r="B284" s="17">
        <v>4.375</v>
      </c>
    </row>
    <row r="285" spans="2:2" x14ac:dyDescent="0.25">
      <c r="B285" s="17">
        <v>4.375</v>
      </c>
    </row>
    <row r="286" spans="2:2" x14ac:dyDescent="0.25">
      <c r="B286" s="17">
        <v>4.375</v>
      </c>
    </row>
    <row r="287" spans="2:2" x14ac:dyDescent="0.25">
      <c r="B287" s="17">
        <v>4.375</v>
      </c>
    </row>
    <row r="288" spans="2:2" x14ac:dyDescent="0.25">
      <c r="B288" s="17">
        <v>4.3650000000000002</v>
      </c>
    </row>
    <row r="289" spans="2:2" x14ac:dyDescent="0.25">
      <c r="B289" s="17">
        <v>4.3650000000000002</v>
      </c>
    </row>
    <row r="290" spans="2:2" x14ac:dyDescent="0.25">
      <c r="B290" s="17">
        <v>4.37</v>
      </c>
    </row>
    <row r="291" spans="2:2" x14ac:dyDescent="0.25">
      <c r="B291" s="17">
        <v>4.37</v>
      </c>
    </row>
    <row r="292" spans="2:2" x14ac:dyDescent="0.25">
      <c r="B292" s="17">
        <v>4.37</v>
      </c>
    </row>
    <row r="293" spans="2:2" x14ac:dyDescent="0.25">
      <c r="B293" s="17">
        <v>4.37</v>
      </c>
    </row>
    <row r="294" spans="2:2" x14ac:dyDescent="0.25">
      <c r="B294" s="17">
        <v>4.37</v>
      </c>
    </row>
    <row r="295" spans="2:2" x14ac:dyDescent="0.25">
      <c r="B295" s="17">
        <v>4.37</v>
      </c>
    </row>
    <row r="296" spans="2:2" x14ac:dyDescent="0.25">
      <c r="B296" s="17">
        <v>4.375</v>
      </c>
    </row>
    <row r="297" spans="2:2" x14ac:dyDescent="0.25">
      <c r="B297" s="17">
        <v>4.375</v>
      </c>
    </row>
    <row r="298" spans="2:2" x14ac:dyDescent="0.25">
      <c r="B298" s="17">
        <v>4.38</v>
      </c>
    </row>
    <row r="299" spans="2:2" x14ac:dyDescent="0.25">
      <c r="B299" s="17">
        <v>4.38</v>
      </c>
    </row>
    <row r="300" spans="2:2" x14ac:dyDescent="0.25">
      <c r="B300" s="17">
        <v>4.38</v>
      </c>
    </row>
    <row r="301" spans="2:2" x14ac:dyDescent="0.25">
      <c r="B301" s="17">
        <v>4.3849999999999998</v>
      </c>
    </row>
    <row r="302" spans="2:2" x14ac:dyDescent="0.25">
      <c r="B302" s="17">
        <v>4.3849999999999998</v>
      </c>
    </row>
    <row r="303" spans="2:2" x14ac:dyDescent="0.25">
      <c r="B303" s="17">
        <v>4.3899999999999997</v>
      </c>
    </row>
    <row r="304" spans="2:2" x14ac:dyDescent="0.25">
      <c r="B304" s="17">
        <v>4.3899999999999997</v>
      </c>
    </row>
    <row r="305" spans="2:2" x14ac:dyDescent="0.25">
      <c r="B305" s="17">
        <v>4.3949999999999996</v>
      </c>
    </row>
    <row r="306" spans="2:2" x14ac:dyDescent="0.25">
      <c r="B306" s="17">
        <v>4.3949999999999996</v>
      </c>
    </row>
    <row r="307" spans="2:2" x14ac:dyDescent="0.25">
      <c r="B307" s="17">
        <v>4.3949999999999996</v>
      </c>
    </row>
    <row r="308" spans="2:2" x14ac:dyDescent="0.25">
      <c r="B308" s="17">
        <v>4.3949999999999996</v>
      </c>
    </row>
    <row r="309" spans="2:2" x14ac:dyDescent="0.25">
      <c r="B309" s="17">
        <v>4.4000000000000004</v>
      </c>
    </row>
    <row r="310" spans="2:2" x14ac:dyDescent="0.25">
      <c r="B310" s="17">
        <v>4.4050000000000002</v>
      </c>
    </row>
    <row r="311" spans="2:2" x14ac:dyDescent="0.25">
      <c r="B311" s="17">
        <v>4.4050000000000002</v>
      </c>
    </row>
    <row r="312" spans="2:2" x14ac:dyDescent="0.25">
      <c r="B312" s="17">
        <v>4.41</v>
      </c>
    </row>
    <row r="313" spans="2:2" x14ac:dyDescent="0.25">
      <c r="B313" s="17">
        <v>4.41</v>
      </c>
    </row>
    <row r="314" spans="2:2" x14ac:dyDescent="0.25">
      <c r="B314" s="17">
        <v>4.41</v>
      </c>
    </row>
    <row r="315" spans="2:2" x14ac:dyDescent="0.25">
      <c r="B315" s="17">
        <v>4.41</v>
      </c>
    </row>
    <row r="316" spans="2:2" x14ac:dyDescent="0.25">
      <c r="B316" s="17">
        <v>4.41</v>
      </c>
    </row>
    <row r="317" spans="2:2" x14ac:dyDescent="0.25">
      <c r="B317" s="17">
        <v>4.41</v>
      </c>
    </row>
    <row r="318" spans="2:2" x14ac:dyDescent="0.25">
      <c r="B318" s="17">
        <v>4.42</v>
      </c>
    </row>
    <row r="319" spans="2:2" x14ac:dyDescent="0.25">
      <c r="B319" s="17">
        <v>4.4249999999999998</v>
      </c>
    </row>
    <row r="320" spans="2:2" x14ac:dyDescent="0.25">
      <c r="B320" s="17">
        <v>4.43</v>
      </c>
    </row>
    <row r="321" spans="2:2" x14ac:dyDescent="0.25">
      <c r="B321" s="17">
        <v>4.43</v>
      </c>
    </row>
    <row r="322" spans="2:2" x14ac:dyDescent="0.25">
      <c r="B322" s="17">
        <v>4.43</v>
      </c>
    </row>
    <row r="323" spans="2:2" x14ac:dyDescent="0.25">
      <c r="B323" s="17">
        <v>4.43</v>
      </c>
    </row>
    <row r="324" spans="2:2" x14ac:dyDescent="0.25">
      <c r="B324" s="17">
        <v>4.4349999999999996</v>
      </c>
    </row>
    <row r="325" spans="2:2" x14ac:dyDescent="0.25">
      <c r="B325" s="17">
        <v>4.4349999999999996</v>
      </c>
    </row>
    <row r="326" spans="2:2" x14ac:dyDescent="0.25">
      <c r="B326" s="17">
        <v>4.4400000000000004</v>
      </c>
    </row>
    <row r="327" spans="2:2" x14ac:dyDescent="0.25">
      <c r="B327" s="17">
        <v>4.4400000000000004</v>
      </c>
    </row>
    <row r="328" spans="2:2" x14ac:dyDescent="0.25">
      <c r="B328" s="17">
        <v>4.45</v>
      </c>
    </row>
    <row r="329" spans="2:2" x14ac:dyDescent="0.25">
      <c r="B329" s="17">
        <v>4.4550000000000001</v>
      </c>
    </row>
    <row r="330" spans="2:2" x14ac:dyDescent="0.25">
      <c r="B330" s="17">
        <v>4.4649999999999999</v>
      </c>
    </row>
    <row r="331" spans="2:2" x14ac:dyDescent="0.25">
      <c r="B331" s="17">
        <v>4.47</v>
      </c>
    </row>
    <row r="332" spans="2:2" x14ac:dyDescent="0.25">
      <c r="B332" s="17">
        <v>4.47</v>
      </c>
    </row>
    <row r="333" spans="2:2" x14ac:dyDescent="0.25">
      <c r="B333" s="17">
        <v>4.47</v>
      </c>
    </row>
    <row r="334" spans="2:2" x14ac:dyDescent="0.25">
      <c r="B334" s="17">
        <v>4.47</v>
      </c>
    </row>
    <row r="335" spans="2:2" x14ac:dyDescent="0.25">
      <c r="B335" s="17">
        <v>4.4480000000000004</v>
      </c>
    </row>
    <row r="336" spans="2:2" x14ac:dyDescent="0.25">
      <c r="B336" s="17">
        <v>4.4749999999999996</v>
      </c>
    </row>
    <row r="337" spans="2:2" x14ac:dyDescent="0.25">
      <c r="B337" s="17">
        <v>4.4749999999999996</v>
      </c>
    </row>
    <row r="338" spans="2:2" x14ac:dyDescent="0.25">
      <c r="B338" s="17">
        <v>4.4749999999999996</v>
      </c>
    </row>
    <row r="339" spans="2:2" x14ac:dyDescent="0.25">
      <c r="B339" s="17">
        <v>4.4800000000000004</v>
      </c>
    </row>
    <row r="340" spans="2:2" x14ac:dyDescent="0.25">
      <c r="B340" s="17">
        <v>4.4850000000000003</v>
      </c>
    </row>
    <row r="341" spans="2:2" x14ac:dyDescent="0.25">
      <c r="B341" s="17">
        <v>4.49</v>
      </c>
    </row>
    <row r="342" spans="2:2" x14ac:dyDescent="0.25">
      <c r="B342" s="17">
        <v>4.49</v>
      </c>
    </row>
    <row r="343" spans="2:2" x14ac:dyDescent="0.25">
      <c r="B343" s="17">
        <v>4.4950000000000001</v>
      </c>
    </row>
    <row r="344" spans="2:2" x14ac:dyDescent="0.25">
      <c r="B344" s="17">
        <v>4.4950000000000001</v>
      </c>
    </row>
    <row r="345" spans="2:2" x14ac:dyDescent="0.25">
      <c r="B345" s="17">
        <v>4.4950000000000001</v>
      </c>
    </row>
    <row r="346" spans="2:2" x14ac:dyDescent="0.25">
      <c r="B346" s="17">
        <v>4.4950000000000001</v>
      </c>
    </row>
    <row r="347" spans="2:2" x14ac:dyDescent="0.25">
      <c r="B347" s="17">
        <v>4.4950000000000001</v>
      </c>
    </row>
    <row r="348" spans="2:2" x14ac:dyDescent="0.25">
      <c r="B348" s="17">
        <v>4.4950000000000001</v>
      </c>
    </row>
    <row r="349" spans="2:2" x14ac:dyDescent="0.25">
      <c r="B349" s="17">
        <v>4.5</v>
      </c>
    </row>
    <row r="350" spans="2:2" x14ac:dyDescent="0.25">
      <c r="B350" s="17">
        <v>4.51</v>
      </c>
    </row>
    <row r="351" spans="2:2" x14ac:dyDescent="0.25">
      <c r="B351" s="17">
        <v>4.5149999999999997</v>
      </c>
    </row>
    <row r="352" spans="2:2" x14ac:dyDescent="0.25">
      <c r="B352" s="17">
        <v>4.5149999999999997</v>
      </c>
    </row>
    <row r="353" spans="2:2" x14ac:dyDescent="0.25">
      <c r="B353" s="17">
        <v>4.5149999999999997</v>
      </c>
    </row>
    <row r="354" spans="2:2" x14ac:dyDescent="0.25">
      <c r="B354" s="17">
        <v>4.5149999999999997</v>
      </c>
    </row>
    <row r="355" spans="2:2" x14ac:dyDescent="0.25">
      <c r="B355" s="17">
        <v>4.5149999999999997</v>
      </c>
    </row>
    <row r="356" spans="2:2" x14ac:dyDescent="0.25">
      <c r="B356" s="17">
        <v>4.5149999999999997</v>
      </c>
    </row>
    <row r="357" spans="2:2" x14ac:dyDescent="0.25">
      <c r="B357" s="17">
        <v>4.5149999999999997</v>
      </c>
    </row>
    <row r="358" spans="2:2" x14ac:dyDescent="0.25">
      <c r="B358" s="17">
        <v>4.5149999999999997</v>
      </c>
    </row>
    <row r="359" spans="2:2" x14ac:dyDescent="0.25">
      <c r="B359" s="17">
        <v>4.5149999999999997</v>
      </c>
    </row>
    <row r="360" spans="2:2" x14ac:dyDescent="0.25">
      <c r="B360" s="17">
        <v>4.5250000000000004</v>
      </c>
    </row>
    <row r="361" spans="2:2" x14ac:dyDescent="0.25">
      <c r="B361" s="17">
        <v>4.5250000000000004</v>
      </c>
    </row>
    <row r="362" spans="2:2" x14ac:dyDescent="0.25">
      <c r="B362" s="17">
        <v>4.53</v>
      </c>
    </row>
    <row r="363" spans="2:2" x14ac:dyDescent="0.25">
      <c r="B363" s="17">
        <v>4.53</v>
      </c>
    </row>
    <row r="364" spans="2:2" x14ac:dyDescent="0.25">
      <c r="B364" s="17">
        <v>4.53</v>
      </c>
    </row>
    <row r="365" spans="2:2" x14ac:dyDescent="0.25">
      <c r="B365" s="17">
        <v>4.54</v>
      </c>
    </row>
    <row r="366" spans="2:2" x14ac:dyDescent="0.25">
      <c r="B366" s="17">
        <v>4.5449999999999999</v>
      </c>
    </row>
    <row r="367" spans="2:2" x14ac:dyDescent="0.25">
      <c r="B367" s="17">
        <v>4.55</v>
      </c>
    </row>
    <row r="368" spans="2:2" x14ac:dyDescent="0.25">
      <c r="B368" s="17">
        <v>4.55</v>
      </c>
    </row>
    <row r="369" spans="2:2" x14ac:dyDescent="0.25">
      <c r="B369" s="17">
        <v>4.5599999999999996</v>
      </c>
    </row>
    <row r="370" spans="2:2" x14ac:dyDescent="0.25">
      <c r="B370" s="17">
        <v>4.57</v>
      </c>
    </row>
    <row r="371" spans="2:2" x14ac:dyDescent="0.25">
      <c r="B371" s="17">
        <v>4.5750000000000002</v>
      </c>
    </row>
    <row r="372" spans="2:2" x14ac:dyDescent="0.25">
      <c r="B372" s="17">
        <v>4.58</v>
      </c>
    </row>
    <row r="373" spans="2:2" x14ac:dyDescent="0.25">
      <c r="B373" s="17">
        <v>4.58</v>
      </c>
    </row>
    <row r="374" spans="2:2" x14ac:dyDescent="0.25">
      <c r="B374" s="17">
        <v>4.585</v>
      </c>
    </row>
    <row r="375" spans="2:2" x14ac:dyDescent="0.25">
      <c r="B375" s="17">
        <v>4.585</v>
      </c>
    </row>
    <row r="376" spans="2:2" x14ac:dyDescent="0.25">
      <c r="B376" s="17">
        <v>4.59</v>
      </c>
    </row>
    <row r="377" spans="2:2" x14ac:dyDescent="0.25">
      <c r="B377" s="17">
        <v>4.58</v>
      </c>
    </row>
    <row r="378" spans="2:2" x14ac:dyDescent="0.25">
      <c r="B378" s="17">
        <v>4.585</v>
      </c>
    </row>
    <row r="379" spans="2:2" x14ac:dyDescent="0.25">
      <c r="B379" s="17">
        <v>4.585</v>
      </c>
    </row>
    <row r="380" spans="2:2" x14ac:dyDescent="0.25">
      <c r="B380" s="17">
        <v>4.59</v>
      </c>
    </row>
    <row r="381" spans="2:2" x14ac:dyDescent="0.25">
      <c r="B381" s="17">
        <v>4.5949999999999998</v>
      </c>
    </row>
    <row r="382" spans="2:2" x14ac:dyDescent="0.25">
      <c r="B382" s="17">
        <v>4.5949999999999998</v>
      </c>
    </row>
    <row r="383" spans="2:2" x14ac:dyDescent="0.25">
      <c r="B383" s="17">
        <v>4.5949999999999998</v>
      </c>
    </row>
    <row r="384" spans="2:2" x14ac:dyDescent="0.25">
      <c r="B384" s="17">
        <v>4.5999999999999996</v>
      </c>
    </row>
    <row r="385" spans="2:2" x14ac:dyDescent="0.25">
      <c r="B385" s="17">
        <v>4.5999999999999996</v>
      </c>
    </row>
    <row r="386" spans="2:2" x14ac:dyDescent="0.25">
      <c r="B386" s="17">
        <v>4.5999999999999996</v>
      </c>
    </row>
    <row r="387" spans="2:2" x14ac:dyDescent="0.25">
      <c r="B387" s="17">
        <v>4.6050000000000004</v>
      </c>
    </row>
    <row r="388" spans="2:2" x14ac:dyDescent="0.25">
      <c r="B388" s="17">
        <v>4.6050000000000004</v>
      </c>
    </row>
    <row r="389" spans="2:2" x14ac:dyDescent="0.25">
      <c r="B389" s="17">
        <v>4.6100000000000003</v>
      </c>
    </row>
    <row r="390" spans="2:2" x14ac:dyDescent="0.25">
      <c r="B390" s="17">
        <v>4.6150000000000002</v>
      </c>
    </row>
    <row r="391" spans="2:2" x14ac:dyDescent="0.25">
      <c r="B391" s="17">
        <v>4.6150000000000002</v>
      </c>
    </row>
    <row r="392" spans="2:2" x14ac:dyDescent="0.25">
      <c r="B392" s="17">
        <v>4.6150000000000002</v>
      </c>
    </row>
    <row r="393" spans="2:2" x14ac:dyDescent="0.25">
      <c r="B393" s="17">
        <v>4.62</v>
      </c>
    </row>
    <row r="394" spans="2:2" x14ac:dyDescent="0.25">
      <c r="B394" s="17">
        <v>4.625</v>
      </c>
    </row>
    <row r="395" spans="2:2" x14ac:dyDescent="0.25">
      <c r="B395" s="17">
        <v>4.63</v>
      </c>
    </row>
    <row r="396" spans="2:2" x14ac:dyDescent="0.25">
      <c r="B396" s="17">
        <v>4.63</v>
      </c>
    </row>
    <row r="397" spans="2:2" x14ac:dyDescent="0.25">
      <c r="B397" s="17">
        <v>4.63</v>
      </c>
    </row>
    <row r="398" spans="2:2" x14ac:dyDescent="0.25">
      <c r="B398" s="17">
        <v>4.6349999999999998</v>
      </c>
    </row>
    <row r="399" spans="2:2" x14ac:dyDescent="0.25">
      <c r="B399" s="17">
        <v>4.6349999999999998</v>
      </c>
    </row>
    <row r="400" spans="2:2" x14ac:dyDescent="0.25">
      <c r="B400" s="17">
        <v>4.6399999999999997</v>
      </c>
    </row>
    <row r="401" spans="2:2" x14ac:dyDescent="0.25">
      <c r="B401" s="17">
        <v>4.6399999999999997</v>
      </c>
    </row>
    <row r="402" spans="2:2" x14ac:dyDescent="0.25">
      <c r="B402" s="17">
        <v>4.6399999999999997</v>
      </c>
    </row>
    <row r="403" spans="2:2" x14ac:dyDescent="0.25">
      <c r="B403" s="17">
        <v>4.6399999999999997</v>
      </c>
    </row>
    <row r="404" spans="2:2" x14ac:dyDescent="0.25">
      <c r="B404" s="17">
        <v>4.6500000000000004</v>
      </c>
    </row>
    <row r="405" spans="2:2" x14ac:dyDescent="0.25">
      <c r="B405" s="17">
        <v>4.6500000000000004</v>
      </c>
    </row>
    <row r="406" spans="2:2" x14ac:dyDescent="0.25">
      <c r="B406" s="17">
        <v>4.6500000000000004</v>
      </c>
    </row>
    <row r="407" spans="2:2" x14ac:dyDescent="0.25">
      <c r="B407" s="17">
        <v>4.6550000000000002</v>
      </c>
    </row>
    <row r="408" spans="2:2" x14ac:dyDescent="0.25">
      <c r="B408" s="17">
        <v>4.6550000000000002</v>
      </c>
    </row>
    <row r="409" spans="2:2" x14ac:dyDescent="0.25">
      <c r="B409" s="17">
        <v>4.6550000000000002</v>
      </c>
    </row>
    <row r="410" spans="2:2" x14ac:dyDescent="0.25">
      <c r="B410" s="17">
        <v>4.665</v>
      </c>
    </row>
    <row r="411" spans="2:2" x14ac:dyDescent="0.25">
      <c r="B411" s="17">
        <v>4.67</v>
      </c>
    </row>
    <row r="412" spans="2:2" x14ac:dyDescent="0.25">
      <c r="B412" s="17">
        <v>4.6749999999999998</v>
      </c>
    </row>
    <row r="413" spans="2:2" x14ac:dyDescent="0.25">
      <c r="B413" s="17">
        <v>4.66</v>
      </c>
    </row>
    <row r="414" spans="2:2" x14ac:dyDescent="0.25">
      <c r="B414" s="17">
        <v>4.66</v>
      </c>
    </row>
    <row r="415" spans="2:2" x14ac:dyDescent="0.25">
      <c r="B415" s="17">
        <v>4.66</v>
      </c>
    </row>
    <row r="416" spans="2:2" x14ac:dyDescent="0.25">
      <c r="B416" s="17">
        <v>4.6630000000000003</v>
      </c>
    </row>
    <row r="417" spans="2:2" x14ac:dyDescent="0.25">
      <c r="B417" s="17">
        <v>4.67</v>
      </c>
    </row>
    <row r="418" spans="2:2" x14ac:dyDescent="0.25">
      <c r="B418" s="17">
        <v>4.673</v>
      </c>
    </row>
    <row r="419" spans="2:2" x14ac:dyDescent="0.25">
      <c r="B419" s="17">
        <v>4.6749999999999998</v>
      </c>
    </row>
    <row r="420" spans="2:2" x14ac:dyDescent="0.25">
      <c r="B420" s="17">
        <v>4.68</v>
      </c>
    </row>
    <row r="421" spans="2:2" x14ac:dyDescent="0.25">
      <c r="B421" s="17">
        <v>4.68</v>
      </c>
    </row>
    <row r="422" spans="2:2" x14ac:dyDescent="0.25">
      <c r="B422" s="17">
        <v>4.68</v>
      </c>
    </row>
    <row r="423" spans="2:2" x14ac:dyDescent="0.25">
      <c r="B423" s="17">
        <v>4.68</v>
      </c>
    </row>
    <row r="424" spans="2:2" x14ac:dyDescent="0.25">
      <c r="B424" s="17">
        <v>4.68</v>
      </c>
    </row>
    <row r="425" spans="2:2" x14ac:dyDescent="0.25">
      <c r="B425" s="17">
        <v>4.68</v>
      </c>
    </row>
    <row r="426" spans="2:2" x14ac:dyDescent="0.25">
      <c r="B426" s="17">
        <v>4.68</v>
      </c>
    </row>
    <row r="427" spans="2:2" x14ac:dyDescent="0.25">
      <c r="B427" s="17">
        <v>4.68</v>
      </c>
    </row>
    <row r="428" spans="2:2" x14ac:dyDescent="0.25">
      <c r="B428" s="17">
        <v>4.68</v>
      </c>
    </row>
    <row r="429" spans="2:2" x14ac:dyDescent="0.25">
      <c r="B429" s="17">
        <v>4.68</v>
      </c>
    </row>
    <row r="430" spans="2:2" x14ac:dyDescent="0.25">
      <c r="B430" s="17">
        <v>4.68</v>
      </c>
    </row>
    <row r="431" spans="2:2" x14ac:dyDescent="0.25">
      <c r="B431" s="17">
        <v>4.68</v>
      </c>
    </row>
    <row r="432" spans="2:2" x14ac:dyDescent="0.25">
      <c r="B432" s="17">
        <v>4.68</v>
      </c>
    </row>
    <row r="433" spans="2:2" x14ac:dyDescent="0.25">
      <c r="B433" s="17">
        <v>4.68</v>
      </c>
    </row>
    <row r="434" spans="2:2" x14ac:dyDescent="0.25">
      <c r="B434" s="17">
        <v>4.68</v>
      </c>
    </row>
    <row r="435" spans="2:2" x14ac:dyDescent="0.25">
      <c r="B435" s="17">
        <v>4.68</v>
      </c>
    </row>
    <row r="436" spans="2:2" x14ac:dyDescent="0.25">
      <c r="B436" s="17">
        <v>4.68</v>
      </c>
    </row>
    <row r="437" spans="2:2" x14ac:dyDescent="0.25">
      <c r="B437" s="17">
        <v>4.68</v>
      </c>
    </row>
    <row r="438" spans="2:2" x14ac:dyDescent="0.25">
      <c r="B438" s="17">
        <v>4.68</v>
      </c>
    </row>
    <row r="439" spans="2:2" x14ac:dyDescent="0.25">
      <c r="B439" s="17">
        <v>4.75</v>
      </c>
    </row>
    <row r="440" spans="2:2" x14ac:dyDescent="0.25">
      <c r="B440" s="17">
        <v>4.7549999999999999</v>
      </c>
    </row>
    <row r="441" spans="2:2" x14ac:dyDescent="0.25">
      <c r="B441" s="17">
        <v>4.7549999999999999</v>
      </c>
    </row>
    <row r="442" spans="2:2" x14ac:dyDescent="0.25">
      <c r="B442" s="17">
        <v>4.76</v>
      </c>
    </row>
    <row r="443" spans="2:2" x14ac:dyDescent="0.25">
      <c r="B443" s="17">
        <v>4.7649999999999997</v>
      </c>
    </row>
    <row r="444" spans="2:2" x14ac:dyDescent="0.25">
      <c r="B444" s="17">
        <v>4.7699999999999996</v>
      </c>
    </row>
    <row r="445" spans="2:2" x14ac:dyDescent="0.25">
      <c r="B445" s="17">
        <v>4.7699999999999996</v>
      </c>
    </row>
    <row r="446" spans="2:2" x14ac:dyDescent="0.25">
      <c r="B446" s="17">
        <v>4.7699999999999996</v>
      </c>
    </row>
    <row r="447" spans="2:2" x14ac:dyDescent="0.25">
      <c r="B447" s="17">
        <v>4.7750000000000004</v>
      </c>
    </row>
    <row r="448" spans="2:2" x14ac:dyDescent="0.25">
      <c r="B448" s="17">
        <v>4.7750000000000004</v>
      </c>
    </row>
    <row r="449" spans="2:2" x14ac:dyDescent="0.25">
      <c r="B449" s="17">
        <v>4.7850000000000001</v>
      </c>
    </row>
    <row r="450" spans="2:2" x14ac:dyDescent="0.25">
      <c r="B450" s="17">
        <v>4.7850000000000001</v>
      </c>
    </row>
    <row r="451" spans="2:2" x14ac:dyDescent="0.25">
      <c r="B451" s="17">
        <v>4.79</v>
      </c>
    </row>
    <row r="452" spans="2:2" x14ac:dyDescent="0.25">
      <c r="B452" s="17">
        <v>4.79</v>
      </c>
    </row>
    <row r="453" spans="2:2" x14ac:dyDescent="0.25">
      <c r="B453" s="17">
        <v>4.79</v>
      </c>
    </row>
    <row r="454" spans="2:2" x14ac:dyDescent="0.25">
      <c r="B454" s="17">
        <v>4.7949999999999999</v>
      </c>
    </row>
    <row r="455" spans="2:2" x14ac:dyDescent="0.25">
      <c r="B455" s="17">
        <v>4.7949999999999999</v>
      </c>
    </row>
    <row r="456" spans="2:2" x14ac:dyDescent="0.25">
      <c r="B456" s="17">
        <v>4.8</v>
      </c>
    </row>
    <row r="457" spans="2:2" x14ac:dyDescent="0.25">
      <c r="B457" s="17">
        <v>4.8049999999999997</v>
      </c>
    </row>
    <row r="458" spans="2:2" x14ac:dyDescent="0.25">
      <c r="B458" s="17">
        <v>4.8049999999999997</v>
      </c>
    </row>
    <row r="459" spans="2:2" x14ac:dyDescent="0.25">
      <c r="B459" s="17">
        <v>4.8099999999999996</v>
      </c>
    </row>
    <row r="460" spans="2:2" x14ac:dyDescent="0.25">
      <c r="B460" s="17">
        <v>4.8099999999999996</v>
      </c>
    </row>
    <row r="461" spans="2:2" x14ac:dyDescent="0.25">
      <c r="B461" s="17">
        <v>4.8150000000000004</v>
      </c>
    </row>
    <row r="462" spans="2:2" x14ac:dyDescent="0.25">
      <c r="B462" s="17">
        <v>4.82</v>
      </c>
    </row>
    <row r="463" spans="2:2" x14ac:dyDescent="0.25">
      <c r="B463" s="17">
        <v>4.835</v>
      </c>
    </row>
    <row r="464" spans="2:2" x14ac:dyDescent="0.25">
      <c r="B464" s="17">
        <v>4.84</v>
      </c>
    </row>
    <row r="465" spans="2:2" x14ac:dyDescent="0.25">
      <c r="B465" s="17">
        <v>4.8499999999999996</v>
      </c>
    </row>
    <row r="466" spans="2:2" x14ac:dyDescent="0.25">
      <c r="B466" s="17">
        <v>4.8499999999999996</v>
      </c>
    </row>
    <row r="467" spans="2:2" x14ac:dyDescent="0.25">
      <c r="B467" s="17">
        <v>4.8550000000000004</v>
      </c>
    </row>
    <row r="468" spans="2:2" x14ac:dyDescent="0.25">
      <c r="B468" s="17">
        <v>4.8550000000000004</v>
      </c>
    </row>
    <row r="469" spans="2:2" x14ac:dyDescent="0.25">
      <c r="B469" s="17">
        <v>4.8550000000000004</v>
      </c>
    </row>
    <row r="470" spans="2:2" x14ac:dyDescent="0.25">
      <c r="B470" s="17">
        <v>4.8600000000000003</v>
      </c>
    </row>
    <row r="471" spans="2:2" x14ac:dyDescent="0.25">
      <c r="B471" s="17">
        <v>4.8650000000000002</v>
      </c>
    </row>
    <row r="472" spans="2:2" x14ac:dyDescent="0.25">
      <c r="B472" s="17">
        <v>4.87</v>
      </c>
    </row>
    <row r="473" spans="2:2" x14ac:dyDescent="0.25">
      <c r="B473" s="17">
        <v>4.875</v>
      </c>
    </row>
    <row r="474" spans="2:2" x14ac:dyDescent="0.25">
      <c r="B474" s="17">
        <v>4.88</v>
      </c>
    </row>
    <row r="475" spans="2:2" x14ac:dyDescent="0.25">
      <c r="B475" s="17">
        <v>4.88</v>
      </c>
    </row>
    <row r="476" spans="2:2" x14ac:dyDescent="0.25">
      <c r="B476" s="17">
        <v>4.88</v>
      </c>
    </row>
    <row r="477" spans="2:2" x14ac:dyDescent="0.25">
      <c r="B477" s="17">
        <v>4.8849999999999998</v>
      </c>
    </row>
    <row r="478" spans="2:2" x14ac:dyDescent="0.25">
      <c r="B478" s="17">
        <v>4.8849999999999998</v>
      </c>
    </row>
    <row r="479" spans="2:2" x14ac:dyDescent="0.25">
      <c r="B479" s="17">
        <v>4.8949999999999996</v>
      </c>
    </row>
    <row r="480" spans="2:2" x14ac:dyDescent="0.25">
      <c r="B480" s="17">
        <v>4.9000000000000004</v>
      </c>
    </row>
    <row r="481" spans="2:2" x14ac:dyDescent="0.25">
      <c r="B481" s="17">
        <v>4.9000000000000004</v>
      </c>
    </row>
    <row r="482" spans="2:2" x14ac:dyDescent="0.25">
      <c r="B482" s="17">
        <v>4.91</v>
      </c>
    </row>
    <row r="483" spans="2:2" x14ac:dyDescent="0.25">
      <c r="B483" s="17">
        <v>4.91</v>
      </c>
    </row>
    <row r="484" spans="2:2" x14ac:dyDescent="0.25">
      <c r="B484" s="17">
        <v>4.9249999999999998</v>
      </c>
    </row>
    <row r="485" spans="2:2" x14ac:dyDescent="0.25">
      <c r="B485" s="17">
        <v>4.9249999999999998</v>
      </c>
    </row>
    <row r="486" spans="2:2" x14ac:dyDescent="0.25">
      <c r="B486" s="17">
        <v>4.93</v>
      </c>
    </row>
    <row r="487" spans="2:2" x14ac:dyDescent="0.25">
      <c r="B487" s="17">
        <v>4.9349999999999996</v>
      </c>
    </row>
    <row r="488" spans="2:2" x14ac:dyDescent="0.25">
      <c r="B488" s="17">
        <v>4.9349999999999996</v>
      </c>
    </row>
    <row r="489" spans="2:2" x14ac:dyDescent="0.25">
      <c r="B489" s="17">
        <v>4.9349999999999996</v>
      </c>
    </row>
    <row r="490" spans="2:2" x14ac:dyDescent="0.25">
      <c r="B490" s="17">
        <v>4.9450000000000003</v>
      </c>
    </row>
    <row r="491" spans="2:2" x14ac:dyDescent="0.25">
      <c r="B491" s="17">
        <v>4.9450000000000003</v>
      </c>
    </row>
    <row r="492" spans="2:2" x14ac:dyDescent="0.25">
      <c r="B492" s="17">
        <v>4.9400000000000004</v>
      </c>
    </row>
    <row r="493" spans="2:2" x14ac:dyDescent="0.25">
      <c r="B493" s="17">
        <v>4.9550000000000001</v>
      </c>
    </row>
    <row r="494" spans="2:2" x14ac:dyDescent="0.25">
      <c r="B494" s="17">
        <v>4.96</v>
      </c>
    </row>
    <row r="495" spans="2:2" x14ac:dyDescent="0.25">
      <c r="B495" s="17">
        <v>4.96</v>
      </c>
    </row>
    <row r="496" spans="2:2" x14ac:dyDescent="0.25">
      <c r="B496" s="17">
        <v>4.96</v>
      </c>
    </row>
    <row r="497" spans="2:2" x14ac:dyDescent="0.25">
      <c r="B497" s="17">
        <v>4.96</v>
      </c>
    </row>
    <row r="498" spans="2:2" x14ac:dyDescent="0.25">
      <c r="B498" s="17">
        <v>4.96</v>
      </c>
    </row>
    <row r="499" spans="2:2" x14ac:dyDescent="0.25">
      <c r="B499" s="17">
        <v>4.96</v>
      </c>
    </row>
    <row r="500" spans="2:2" x14ac:dyDescent="0.25">
      <c r="B500" s="17">
        <v>4.96</v>
      </c>
    </row>
    <row r="501" spans="2:2" x14ac:dyDescent="0.25">
      <c r="B501" s="17">
        <v>4.9749999999999996</v>
      </c>
    </row>
    <row r="502" spans="2:2" x14ac:dyDescent="0.25">
      <c r="B502" s="17">
        <v>4.97</v>
      </c>
    </row>
    <row r="503" spans="2:2" x14ac:dyDescent="0.25">
      <c r="B503" s="17">
        <v>4.9800000000000004</v>
      </c>
    </row>
    <row r="504" spans="2:2" x14ac:dyDescent="0.25">
      <c r="B504" s="17">
        <v>4.9640000000000004</v>
      </c>
    </row>
    <row r="505" spans="2:2" x14ac:dyDescent="0.25">
      <c r="B505" s="17">
        <v>4.9800000000000004</v>
      </c>
    </row>
    <row r="506" spans="2:2" x14ac:dyDescent="0.25">
      <c r="B506" s="17">
        <v>4.99</v>
      </c>
    </row>
    <row r="507" spans="2:2" x14ac:dyDescent="0.25">
      <c r="B507" s="17">
        <v>4.9800000000000004</v>
      </c>
    </row>
    <row r="508" spans="2:2" x14ac:dyDescent="0.25">
      <c r="B508" s="17">
        <v>4.99</v>
      </c>
    </row>
    <row r="509" spans="2:2" x14ac:dyDescent="0.25">
      <c r="B509" s="17">
        <v>4.99</v>
      </c>
    </row>
    <row r="510" spans="2:2" x14ac:dyDescent="0.25">
      <c r="B510" s="17">
        <v>4.99</v>
      </c>
    </row>
    <row r="511" spans="2:2" x14ac:dyDescent="0.25">
      <c r="B511" s="17">
        <v>4.99</v>
      </c>
    </row>
    <row r="512" spans="2:2" x14ac:dyDescent="0.25">
      <c r="B512" s="17">
        <v>4.99</v>
      </c>
    </row>
    <row r="513" spans="2:2" x14ac:dyDescent="0.25">
      <c r="B513" s="17"/>
    </row>
    <row r="514" spans="2:2" x14ac:dyDescent="0.25">
      <c r="B514" s="17"/>
    </row>
    <row r="515" spans="2:2" x14ac:dyDescent="0.25">
      <c r="B515" s="17"/>
    </row>
    <row r="516" spans="2:2" x14ac:dyDescent="0.25">
      <c r="B516" s="17"/>
    </row>
    <row r="517" spans="2:2" x14ac:dyDescent="0.25">
      <c r="B517" s="17"/>
    </row>
    <row r="518" spans="2:2" x14ac:dyDescent="0.25">
      <c r="B518" s="17"/>
    </row>
    <row r="519" spans="2:2" x14ac:dyDescent="0.25">
      <c r="B519" s="17"/>
    </row>
    <row r="520" spans="2:2" x14ac:dyDescent="0.25">
      <c r="B520" s="17"/>
    </row>
    <row r="521" spans="2:2" x14ac:dyDescent="0.25">
      <c r="B521" s="17"/>
    </row>
    <row r="522" spans="2:2" x14ac:dyDescent="0.25">
      <c r="B522" s="17"/>
    </row>
    <row r="523" spans="2:2" x14ac:dyDescent="0.25">
      <c r="B523" s="17"/>
    </row>
    <row r="524" spans="2:2" x14ac:dyDescent="0.25">
      <c r="B524" s="17"/>
    </row>
    <row r="525" spans="2:2" x14ac:dyDescent="0.25">
      <c r="B525" s="17"/>
    </row>
    <row r="526" spans="2:2" x14ac:dyDescent="0.25">
      <c r="B526" s="17"/>
    </row>
    <row r="527" spans="2:2" x14ac:dyDescent="0.25">
      <c r="B527" s="17"/>
    </row>
    <row r="528" spans="2:2" x14ac:dyDescent="0.25">
      <c r="B528" s="17"/>
    </row>
    <row r="529" spans="2:2" x14ac:dyDescent="0.25">
      <c r="B529" s="17"/>
    </row>
    <row r="530" spans="2:2" x14ac:dyDescent="0.25">
      <c r="B530" s="17"/>
    </row>
    <row r="531" spans="2:2" x14ac:dyDescent="0.25">
      <c r="B531" s="17"/>
    </row>
    <row r="532" spans="2:2" x14ac:dyDescent="0.25">
      <c r="B532" s="17"/>
    </row>
    <row r="533" spans="2:2" x14ac:dyDescent="0.25">
      <c r="B533" s="17"/>
    </row>
    <row r="534" spans="2:2" x14ac:dyDescent="0.25">
      <c r="B534" s="17"/>
    </row>
    <row r="535" spans="2:2" x14ac:dyDescent="0.25">
      <c r="B535" s="17"/>
    </row>
    <row r="536" spans="2:2" x14ac:dyDescent="0.25">
      <c r="B536" s="17"/>
    </row>
    <row r="537" spans="2:2" x14ac:dyDescent="0.25">
      <c r="B537" s="17"/>
    </row>
    <row r="538" spans="2:2" x14ac:dyDescent="0.25">
      <c r="B538" s="17"/>
    </row>
    <row r="539" spans="2:2" x14ac:dyDescent="0.25">
      <c r="B539" s="17"/>
    </row>
    <row r="540" spans="2:2" x14ac:dyDescent="0.25">
      <c r="B540" s="17"/>
    </row>
    <row r="541" spans="2:2" x14ac:dyDescent="0.25">
      <c r="B541" s="17"/>
    </row>
    <row r="542" spans="2:2" x14ac:dyDescent="0.25">
      <c r="B542" s="17"/>
    </row>
    <row r="543" spans="2:2" x14ac:dyDescent="0.25">
      <c r="B543" s="17"/>
    </row>
    <row r="544" spans="2:2" x14ac:dyDescent="0.25">
      <c r="B544" s="17"/>
    </row>
    <row r="545" spans="2:2" x14ac:dyDescent="0.25">
      <c r="B545" s="17"/>
    </row>
    <row r="546" spans="2:2" x14ac:dyDescent="0.25">
      <c r="B546" s="17"/>
    </row>
    <row r="547" spans="2:2" x14ac:dyDescent="0.25">
      <c r="B547" s="17"/>
    </row>
    <row r="548" spans="2:2" x14ac:dyDescent="0.25">
      <c r="B548" s="17"/>
    </row>
    <row r="549" spans="2:2" x14ac:dyDescent="0.25">
      <c r="B549" s="17"/>
    </row>
    <row r="550" spans="2:2" x14ac:dyDescent="0.25">
      <c r="B550" s="17"/>
    </row>
    <row r="551" spans="2:2" x14ac:dyDescent="0.25">
      <c r="B551" s="17"/>
    </row>
    <row r="552" spans="2:2" x14ac:dyDescent="0.25">
      <c r="B552" s="17"/>
    </row>
    <row r="553" spans="2:2" x14ac:dyDescent="0.25">
      <c r="B553" s="17"/>
    </row>
    <row r="554" spans="2:2" x14ac:dyDescent="0.25">
      <c r="B554" s="17"/>
    </row>
    <row r="555" spans="2:2" x14ac:dyDescent="0.25">
      <c r="B555" s="17"/>
    </row>
    <row r="556" spans="2:2" x14ac:dyDescent="0.25">
      <c r="B556" s="17"/>
    </row>
    <row r="557" spans="2:2" x14ac:dyDescent="0.25">
      <c r="B557" s="17"/>
    </row>
    <row r="558" spans="2:2" x14ac:dyDescent="0.25">
      <c r="B558" s="17"/>
    </row>
    <row r="559" spans="2:2" x14ac:dyDescent="0.25">
      <c r="B559" s="17"/>
    </row>
    <row r="560" spans="2:2" x14ac:dyDescent="0.25">
      <c r="B560" s="17"/>
    </row>
    <row r="561" spans="2:2" x14ac:dyDescent="0.25">
      <c r="B561" s="17"/>
    </row>
    <row r="562" spans="2:2" x14ac:dyDescent="0.25">
      <c r="B562" s="17"/>
    </row>
    <row r="563" spans="2:2" x14ac:dyDescent="0.25">
      <c r="B563" s="17"/>
    </row>
    <row r="564" spans="2:2" x14ac:dyDescent="0.25">
      <c r="B564" s="17"/>
    </row>
    <row r="565" spans="2:2" x14ac:dyDescent="0.25">
      <c r="B565" s="17"/>
    </row>
    <row r="566" spans="2:2" x14ac:dyDescent="0.25">
      <c r="B566" s="17"/>
    </row>
    <row r="567" spans="2:2" x14ac:dyDescent="0.25">
      <c r="B567" s="17"/>
    </row>
    <row r="568" spans="2:2" x14ac:dyDescent="0.25">
      <c r="B568" s="17"/>
    </row>
    <row r="569" spans="2:2" x14ac:dyDescent="0.25">
      <c r="B569" s="17"/>
    </row>
    <row r="570" spans="2:2" x14ac:dyDescent="0.25">
      <c r="B570" s="17"/>
    </row>
    <row r="571" spans="2:2" x14ac:dyDescent="0.25">
      <c r="B571" s="17"/>
    </row>
    <row r="572" spans="2:2" x14ac:dyDescent="0.25">
      <c r="B572" s="17"/>
    </row>
    <row r="573" spans="2:2" x14ac:dyDescent="0.25">
      <c r="B573" s="17"/>
    </row>
    <row r="574" spans="2:2" x14ac:dyDescent="0.25">
      <c r="B574" s="17"/>
    </row>
    <row r="575" spans="2:2" x14ac:dyDescent="0.25">
      <c r="B575" s="17"/>
    </row>
    <row r="576" spans="2:2" x14ac:dyDescent="0.25">
      <c r="B576" s="17"/>
    </row>
    <row r="577" spans="2:2" x14ac:dyDescent="0.25">
      <c r="B577" s="17"/>
    </row>
    <row r="578" spans="2:2" x14ac:dyDescent="0.25">
      <c r="B578" s="17"/>
    </row>
    <row r="579" spans="2:2" x14ac:dyDescent="0.25">
      <c r="B579" s="17"/>
    </row>
    <row r="580" spans="2:2" x14ac:dyDescent="0.25">
      <c r="B580" s="17"/>
    </row>
    <row r="581" spans="2:2" x14ac:dyDescent="0.25">
      <c r="B581" s="17"/>
    </row>
    <row r="582" spans="2:2" x14ac:dyDescent="0.25">
      <c r="B582" s="17"/>
    </row>
    <row r="583" spans="2:2" x14ac:dyDescent="0.25">
      <c r="B583" s="17"/>
    </row>
    <row r="584" spans="2:2" x14ac:dyDescent="0.25">
      <c r="B584" s="17"/>
    </row>
    <row r="585" spans="2:2" x14ac:dyDescent="0.25">
      <c r="B585" s="17"/>
    </row>
    <row r="586" spans="2:2" x14ac:dyDescent="0.25">
      <c r="B586" s="17"/>
    </row>
    <row r="587" spans="2:2" x14ac:dyDescent="0.25">
      <c r="B587" s="17"/>
    </row>
    <row r="588" spans="2:2" x14ac:dyDescent="0.25">
      <c r="B588" s="17"/>
    </row>
    <row r="589" spans="2:2" x14ac:dyDescent="0.25">
      <c r="B589" s="17"/>
    </row>
    <row r="590" spans="2:2" x14ac:dyDescent="0.25">
      <c r="B590" s="17"/>
    </row>
    <row r="591" spans="2:2" x14ac:dyDescent="0.25">
      <c r="B591" s="17"/>
    </row>
    <row r="592" spans="2:2" x14ac:dyDescent="0.25">
      <c r="B592" s="17"/>
    </row>
    <row r="593" spans="2:2" x14ac:dyDescent="0.25">
      <c r="B593" s="17"/>
    </row>
    <row r="594" spans="2:2" x14ac:dyDescent="0.25">
      <c r="B594" s="17"/>
    </row>
    <row r="595" spans="2:2" x14ac:dyDescent="0.25">
      <c r="B595" s="17"/>
    </row>
    <row r="596" spans="2:2" x14ac:dyDescent="0.25">
      <c r="B596" s="17"/>
    </row>
    <row r="597" spans="2:2" x14ac:dyDescent="0.25">
      <c r="B597" s="17"/>
    </row>
    <row r="598" spans="2:2" x14ac:dyDescent="0.25">
      <c r="B598" s="17"/>
    </row>
    <row r="599" spans="2:2" x14ac:dyDescent="0.25">
      <c r="B599" s="17"/>
    </row>
    <row r="600" spans="2:2" x14ac:dyDescent="0.25">
      <c r="B600" s="17"/>
    </row>
    <row r="601" spans="2:2" x14ac:dyDescent="0.25">
      <c r="B601" s="17"/>
    </row>
    <row r="602" spans="2:2" x14ac:dyDescent="0.25">
      <c r="B602" s="17"/>
    </row>
    <row r="603" spans="2:2" x14ac:dyDescent="0.25">
      <c r="B603" s="17"/>
    </row>
    <row r="604" spans="2:2" x14ac:dyDescent="0.25">
      <c r="B604" s="17"/>
    </row>
    <row r="605" spans="2:2" x14ac:dyDescent="0.25">
      <c r="B605" s="17"/>
    </row>
    <row r="606" spans="2:2" x14ac:dyDescent="0.25">
      <c r="B606" s="17"/>
    </row>
    <row r="607" spans="2:2" x14ac:dyDescent="0.25">
      <c r="B607" s="17"/>
    </row>
    <row r="608" spans="2:2" x14ac:dyDescent="0.25">
      <c r="B608" s="17"/>
    </row>
    <row r="609" spans="2:2" x14ac:dyDescent="0.25">
      <c r="B609" s="17"/>
    </row>
    <row r="610" spans="2:2" x14ac:dyDescent="0.25">
      <c r="B610" s="17"/>
    </row>
    <row r="611" spans="2:2" x14ac:dyDescent="0.25">
      <c r="B611" s="17"/>
    </row>
    <row r="612" spans="2:2" x14ac:dyDescent="0.25">
      <c r="B612" s="17"/>
    </row>
    <row r="613" spans="2:2" x14ac:dyDescent="0.25">
      <c r="B613" s="17"/>
    </row>
    <row r="614" spans="2:2" x14ac:dyDescent="0.25">
      <c r="B614" s="17"/>
    </row>
    <row r="615" spans="2:2" x14ac:dyDescent="0.25">
      <c r="B615" s="17"/>
    </row>
    <row r="616" spans="2:2" x14ac:dyDescent="0.25">
      <c r="B616" s="17"/>
    </row>
    <row r="617" spans="2:2" x14ac:dyDescent="0.25">
      <c r="B617" s="17"/>
    </row>
    <row r="618" spans="2:2" x14ac:dyDescent="0.25">
      <c r="B618" s="17"/>
    </row>
    <row r="619" spans="2:2" x14ac:dyDescent="0.25">
      <c r="B619" s="17"/>
    </row>
    <row r="620" spans="2:2" x14ac:dyDescent="0.25">
      <c r="B620" s="17"/>
    </row>
    <row r="621" spans="2:2" x14ac:dyDescent="0.25">
      <c r="B621" s="17"/>
    </row>
    <row r="622" spans="2:2" x14ac:dyDescent="0.25">
      <c r="B622" s="17"/>
    </row>
    <row r="623" spans="2:2" x14ac:dyDescent="0.25">
      <c r="B623" s="17"/>
    </row>
    <row r="624" spans="2:2" x14ac:dyDescent="0.25">
      <c r="B624" s="17"/>
    </row>
    <row r="625" spans="2:2" x14ac:dyDescent="0.25">
      <c r="B625" s="17"/>
    </row>
    <row r="626" spans="2:2" x14ac:dyDescent="0.25">
      <c r="B626" s="17"/>
    </row>
    <row r="627" spans="2:2" x14ac:dyDescent="0.25">
      <c r="B627" s="17"/>
    </row>
    <row r="628" spans="2:2" x14ac:dyDescent="0.25">
      <c r="B628" s="17"/>
    </row>
    <row r="629" spans="2:2" x14ac:dyDescent="0.25">
      <c r="B629" s="17"/>
    </row>
    <row r="630" spans="2:2" x14ac:dyDescent="0.25">
      <c r="B630" s="17"/>
    </row>
    <row r="631" spans="2:2" x14ac:dyDescent="0.25">
      <c r="B631" s="17"/>
    </row>
    <row r="632" spans="2:2" x14ac:dyDescent="0.25">
      <c r="B632" s="17"/>
    </row>
    <row r="633" spans="2:2" x14ac:dyDescent="0.25">
      <c r="B633" s="17"/>
    </row>
    <row r="634" spans="2:2" x14ac:dyDescent="0.25">
      <c r="B634" s="17"/>
    </row>
    <row r="635" spans="2:2" x14ac:dyDescent="0.25">
      <c r="B635" s="17"/>
    </row>
    <row r="636" spans="2:2" x14ac:dyDescent="0.25">
      <c r="B636" s="17"/>
    </row>
    <row r="637" spans="2:2" x14ac:dyDescent="0.25">
      <c r="B637" s="17"/>
    </row>
    <row r="638" spans="2:2" x14ac:dyDescent="0.25">
      <c r="B638" s="17"/>
    </row>
    <row r="639" spans="2:2" x14ac:dyDescent="0.25">
      <c r="B639" s="17"/>
    </row>
    <row r="640" spans="2:2" x14ac:dyDescent="0.25">
      <c r="B640" s="17"/>
    </row>
    <row r="641" spans="2:2" x14ac:dyDescent="0.25">
      <c r="B641" s="17"/>
    </row>
    <row r="642" spans="2:2" x14ac:dyDescent="0.25">
      <c r="B642" s="17"/>
    </row>
    <row r="643" spans="2:2" x14ac:dyDescent="0.25">
      <c r="B643" s="17"/>
    </row>
    <row r="644" spans="2:2" x14ac:dyDescent="0.25">
      <c r="B644" s="17"/>
    </row>
    <row r="645" spans="2:2" x14ac:dyDescent="0.25">
      <c r="B645" s="17"/>
    </row>
    <row r="646" spans="2:2" x14ac:dyDescent="0.25">
      <c r="B646" s="17"/>
    </row>
    <row r="647" spans="2:2" x14ac:dyDescent="0.25">
      <c r="B647" s="17"/>
    </row>
    <row r="648" spans="2:2" x14ac:dyDescent="0.25">
      <c r="B648" s="17"/>
    </row>
    <row r="649" spans="2:2" x14ac:dyDescent="0.25">
      <c r="B649" s="17"/>
    </row>
    <row r="650" spans="2:2" x14ac:dyDescent="0.25">
      <c r="B650" s="17"/>
    </row>
    <row r="651" spans="2:2" x14ac:dyDescent="0.25">
      <c r="B651" s="17"/>
    </row>
    <row r="652" spans="2:2" x14ac:dyDescent="0.25">
      <c r="B652" s="17"/>
    </row>
    <row r="653" spans="2:2" x14ac:dyDescent="0.25">
      <c r="B653" s="17"/>
    </row>
    <row r="654" spans="2:2" x14ac:dyDescent="0.25">
      <c r="B654" s="17"/>
    </row>
    <row r="655" spans="2:2" x14ac:dyDescent="0.25">
      <c r="B655" s="17"/>
    </row>
    <row r="656" spans="2:2" x14ac:dyDescent="0.25">
      <c r="B656" s="17"/>
    </row>
    <row r="657" spans="2:2" x14ac:dyDescent="0.25">
      <c r="B657" s="17"/>
    </row>
    <row r="658" spans="2:2" x14ac:dyDescent="0.25">
      <c r="B658" s="17"/>
    </row>
    <row r="659" spans="2:2" x14ac:dyDescent="0.25">
      <c r="B659" s="17"/>
    </row>
    <row r="660" spans="2:2" x14ac:dyDescent="0.25">
      <c r="B660" s="17"/>
    </row>
    <row r="661" spans="2:2" x14ac:dyDescent="0.25">
      <c r="B661" s="17"/>
    </row>
    <row r="662" spans="2:2" x14ac:dyDescent="0.25">
      <c r="B662" s="17"/>
    </row>
    <row r="663" spans="2:2" x14ac:dyDescent="0.25">
      <c r="B663" s="17"/>
    </row>
    <row r="664" spans="2:2" x14ac:dyDescent="0.25">
      <c r="B664" s="17"/>
    </row>
    <row r="665" spans="2:2" x14ac:dyDescent="0.25">
      <c r="B665" s="17"/>
    </row>
    <row r="666" spans="2:2" x14ac:dyDescent="0.25">
      <c r="B666" s="17"/>
    </row>
    <row r="667" spans="2:2" x14ac:dyDescent="0.25">
      <c r="B667" s="17"/>
    </row>
    <row r="668" spans="2:2" x14ac:dyDescent="0.25">
      <c r="B668" s="17"/>
    </row>
    <row r="669" spans="2:2" x14ac:dyDescent="0.25">
      <c r="B669" s="17"/>
    </row>
    <row r="670" spans="2:2" x14ac:dyDescent="0.25">
      <c r="B670" s="17"/>
    </row>
    <row r="671" spans="2:2" x14ac:dyDescent="0.25">
      <c r="B671" s="17"/>
    </row>
    <row r="672" spans="2:2" x14ac:dyDescent="0.25">
      <c r="B672" s="17"/>
    </row>
    <row r="673" spans="2:2" x14ac:dyDescent="0.25">
      <c r="B673" s="17"/>
    </row>
    <row r="674" spans="2:2" x14ac:dyDescent="0.25">
      <c r="B674" s="17"/>
    </row>
    <row r="675" spans="2:2" x14ac:dyDescent="0.25">
      <c r="B675" s="17"/>
    </row>
    <row r="676" spans="2:2" x14ac:dyDescent="0.25">
      <c r="B676" s="17"/>
    </row>
    <row r="677" spans="2:2" x14ac:dyDescent="0.25">
      <c r="B677" s="17"/>
    </row>
    <row r="678" spans="2:2" x14ac:dyDescent="0.25">
      <c r="B678" s="17"/>
    </row>
    <row r="679" spans="2:2" x14ac:dyDescent="0.25">
      <c r="B679" s="17"/>
    </row>
    <row r="680" spans="2:2" x14ac:dyDescent="0.25">
      <c r="B680" s="17"/>
    </row>
    <row r="681" spans="2:2" x14ac:dyDescent="0.25">
      <c r="B681" s="17"/>
    </row>
    <row r="682" spans="2:2" x14ac:dyDescent="0.25">
      <c r="B682" s="17"/>
    </row>
    <row r="683" spans="2:2" x14ac:dyDescent="0.25">
      <c r="B683" s="17"/>
    </row>
    <row r="684" spans="2:2" x14ac:dyDescent="0.25">
      <c r="B684" s="17"/>
    </row>
    <row r="685" spans="2:2" x14ac:dyDescent="0.25">
      <c r="B685" s="17"/>
    </row>
    <row r="686" spans="2:2" x14ac:dyDescent="0.25">
      <c r="B686" s="17"/>
    </row>
    <row r="687" spans="2:2" x14ac:dyDescent="0.25">
      <c r="B687" s="17"/>
    </row>
    <row r="688" spans="2:2" x14ac:dyDescent="0.25">
      <c r="B688" s="17"/>
    </row>
    <row r="689" spans="2:2" x14ac:dyDescent="0.25">
      <c r="B689" s="17"/>
    </row>
    <row r="690" spans="2:2" x14ac:dyDescent="0.25">
      <c r="B690" s="17"/>
    </row>
    <row r="691" spans="2:2" x14ac:dyDescent="0.25">
      <c r="B691" s="17"/>
    </row>
    <row r="692" spans="2:2" x14ac:dyDescent="0.25">
      <c r="B692" s="17"/>
    </row>
    <row r="693" spans="2:2" x14ac:dyDescent="0.25">
      <c r="B693" s="17"/>
    </row>
    <row r="694" spans="2:2" x14ac:dyDescent="0.25">
      <c r="B694" s="17"/>
    </row>
    <row r="695" spans="2:2" x14ac:dyDescent="0.25">
      <c r="B695" s="17"/>
    </row>
    <row r="696" spans="2:2" x14ac:dyDescent="0.25">
      <c r="B696" s="17"/>
    </row>
    <row r="697" spans="2:2" x14ac:dyDescent="0.25">
      <c r="B697" s="17"/>
    </row>
    <row r="698" spans="2:2" x14ac:dyDescent="0.25">
      <c r="B698" s="17"/>
    </row>
    <row r="699" spans="2:2" x14ac:dyDescent="0.25">
      <c r="B699" s="17"/>
    </row>
    <row r="700" spans="2:2" x14ac:dyDescent="0.25">
      <c r="B700" s="17"/>
    </row>
    <row r="701" spans="2:2" x14ac:dyDescent="0.25">
      <c r="B701" s="17"/>
    </row>
    <row r="702" spans="2:2" x14ac:dyDescent="0.25">
      <c r="B702" s="17"/>
    </row>
    <row r="703" spans="2:2" x14ac:dyDescent="0.25">
      <c r="B703" s="17"/>
    </row>
    <row r="704" spans="2:2" x14ac:dyDescent="0.25">
      <c r="B704" s="17"/>
    </row>
    <row r="705" spans="2:2" x14ac:dyDescent="0.25">
      <c r="B705" s="17"/>
    </row>
    <row r="706" spans="2:2" x14ac:dyDescent="0.25">
      <c r="B706" s="17"/>
    </row>
    <row r="707" spans="2:2" x14ac:dyDescent="0.25">
      <c r="B707" s="17"/>
    </row>
    <row r="708" spans="2:2" x14ac:dyDescent="0.25">
      <c r="B708" s="17"/>
    </row>
    <row r="709" spans="2:2" x14ac:dyDescent="0.25">
      <c r="B709" s="17"/>
    </row>
    <row r="710" spans="2:2" x14ac:dyDescent="0.25">
      <c r="B710" s="17"/>
    </row>
    <row r="711" spans="2:2" x14ac:dyDescent="0.25">
      <c r="B711" s="17"/>
    </row>
    <row r="712" spans="2:2" x14ac:dyDescent="0.25">
      <c r="B712" s="17"/>
    </row>
    <row r="713" spans="2:2" x14ac:dyDescent="0.25">
      <c r="B713" s="17"/>
    </row>
    <row r="714" spans="2:2" x14ac:dyDescent="0.25">
      <c r="B714" s="17"/>
    </row>
    <row r="715" spans="2:2" x14ac:dyDescent="0.25">
      <c r="B715" s="17"/>
    </row>
    <row r="716" spans="2:2" x14ac:dyDescent="0.25">
      <c r="B716" s="17"/>
    </row>
    <row r="717" spans="2:2" x14ac:dyDescent="0.25">
      <c r="B717" s="17"/>
    </row>
    <row r="718" spans="2:2" x14ac:dyDescent="0.25">
      <c r="B718" s="17"/>
    </row>
    <row r="719" spans="2:2" x14ac:dyDescent="0.25">
      <c r="B719" s="17"/>
    </row>
    <row r="720" spans="2:2" x14ac:dyDescent="0.25">
      <c r="B720" s="17"/>
    </row>
    <row r="721" spans="2:2" x14ac:dyDescent="0.25">
      <c r="B721" s="17"/>
    </row>
    <row r="722" spans="2:2" x14ac:dyDescent="0.25">
      <c r="B722" s="17"/>
    </row>
    <row r="723" spans="2:2" x14ac:dyDescent="0.25">
      <c r="B723" s="17"/>
    </row>
    <row r="724" spans="2:2" x14ac:dyDescent="0.25">
      <c r="B724" s="17"/>
    </row>
    <row r="725" spans="2:2" x14ac:dyDescent="0.25">
      <c r="B725" s="17"/>
    </row>
    <row r="726" spans="2:2" x14ac:dyDescent="0.25">
      <c r="B726" s="17"/>
    </row>
    <row r="727" spans="2:2" x14ac:dyDescent="0.25">
      <c r="B727" s="17"/>
    </row>
    <row r="728" spans="2:2" x14ac:dyDescent="0.25">
      <c r="B728" s="17"/>
    </row>
    <row r="729" spans="2:2" x14ac:dyDescent="0.25">
      <c r="B729" s="17"/>
    </row>
    <row r="730" spans="2:2" x14ac:dyDescent="0.25">
      <c r="B730" s="17"/>
    </row>
    <row r="731" spans="2:2" x14ac:dyDescent="0.25">
      <c r="B731" s="17"/>
    </row>
    <row r="732" spans="2:2" x14ac:dyDescent="0.25">
      <c r="B732" s="17"/>
    </row>
    <row r="733" spans="2:2" x14ac:dyDescent="0.25">
      <c r="B733" s="17"/>
    </row>
    <row r="734" spans="2:2" x14ac:dyDescent="0.25">
      <c r="B734" s="17"/>
    </row>
    <row r="735" spans="2:2" x14ac:dyDescent="0.25">
      <c r="B735" s="17"/>
    </row>
    <row r="736" spans="2:2" x14ac:dyDescent="0.25">
      <c r="B736" s="17"/>
    </row>
    <row r="737" spans="2:2" x14ac:dyDescent="0.25">
      <c r="B737" s="17"/>
    </row>
    <row r="738" spans="2:2" x14ac:dyDescent="0.25">
      <c r="B738" s="17"/>
    </row>
    <row r="739" spans="2:2" x14ac:dyDescent="0.25">
      <c r="B739" s="17"/>
    </row>
    <row r="740" spans="2:2" x14ac:dyDescent="0.25">
      <c r="B740" s="17"/>
    </row>
    <row r="741" spans="2:2" x14ac:dyDescent="0.25">
      <c r="B741" s="17"/>
    </row>
    <row r="742" spans="2:2" x14ac:dyDescent="0.25">
      <c r="B742" s="17"/>
    </row>
    <row r="743" spans="2:2" x14ac:dyDescent="0.25">
      <c r="B743" s="17"/>
    </row>
    <row r="744" spans="2:2" x14ac:dyDescent="0.25">
      <c r="B744" s="17"/>
    </row>
    <row r="745" spans="2:2" x14ac:dyDescent="0.25">
      <c r="B745" s="17"/>
    </row>
    <row r="746" spans="2:2" x14ac:dyDescent="0.25">
      <c r="B746" s="17"/>
    </row>
    <row r="747" spans="2:2" x14ac:dyDescent="0.25">
      <c r="B747" s="17"/>
    </row>
    <row r="748" spans="2:2" x14ac:dyDescent="0.25">
      <c r="B748" s="17"/>
    </row>
    <row r="749" spans="2:2" x14ac:dyDescent="0.25">
      <c r="B749" s="17"/>
    </row>
    <row r="750" spans="2:2" x14ac:dyDescent="0.25">
      <c r="B750" s="17"/>
    </row>
    <row r="751" spans="2:2" x14ac:dyDescent="0.25">
      <c r="B751" s="17"/>
    </row>
    <row r="752" spans="2:2" x14ac:dyDescent="0.25">
      <c r="B752" s="17"/>
    </row>
    <row r="753" spans="2:2" x14ac:dyDescent="0.25">
      <c r="B753" s="17"/>
    </row>
    <row r="754" spans="2:2" x14ac:dyDescent="0.25">
      <c r="B754" s="17"/>
    </row>
    <row r="755" spans="2:2" x14ac:dyDescent="0.25">
      <c r="B755" s="17"/>
    </row>
    <row r="756" spans="2:2" x14ac:dyDescent="0.25">
      <c r="B756" s="17"/>
    </row>
    <row r="757" spans="2:2" x14ac:dyDescent="0.25">
      <c r="B757" s="17"/>
    </row>
    <row r="758" spans="2:2" x14ac:dyDescent="0.25">
      <c r="B758" s="17"/>
    </row>
    <row r="759" spans="2:2" x14ac:dyDescent="0.25">
      <c r="B759" s="17"/>
    </row>
    <row r="760" spans="2:2" x14ac:dyDescent="0.25">
      <c r="B760" s="17"/>
    </row>
    <row r="761" spans="2:2" x14ac:dyDescent="0.25">
      <c r="B761" s="17"/>
    </row>
    <row r="762" spans="2:2" x14ac:dyDescent="0.25">
      <c r="B762" s="17"/>
    </row>
    <row r="763" spans="2:2" x14ac:dyDescent="0.25">
      <c r="B763" s="17"/>
    </row>
    <row r="764" spans="2:2" x14ac:dyDescent="0.25">
      <c r="B764" s="17"/>
    </row>
    <row r="765" spans="2:2" x14ac:dyDescent="0.25">
      <c r="B765" s="17"/>
    </row>
    <row r="766" spans="2:2" x14ac:dyDescent="0.25">
      <c r="B766" s="17"/>
    </row>
    <row r="767" spans="2:2" x14ac:dyDescent="0.25">
      <c r="B767" s="17"/>
    </row>
    <row r="768" spans="2:2" x14ac:dyDescent="0.25">
      <c r="B768" s="17"/>
    </row>
    <row r="769" spans="2:2" x14ac:dyDescent="0.25">
      <c r="B769" s="17"/>
    </row>
    <row r="770" spans="2:2" x14ac:dyDescent="0.25">
      <c r="B770" s="17"/>
    </row>
    <row r="771" spans="2:2" x14ac:dyDescent="0.25">
      <c r="B771" s="17"/>
    </row>
    <row r="772" spans="2:2" x14ac:dyDescent="0.25">
      <c r="B772" s="17"/>
    </row>
    <row r="773" spans="2:2" x14ac:dyDescent="0.25">
      <c r="B773" s="17"/>
    </row>
    <row r="774" spans="2:2" x14ac:dyDescent="0.25">
      <c r="B774" s="17"/>
    </row>
    <row r="775" spans="2:2" x14ac:dyDescent="0.25">
      <c r="B775" s="17"/>
    </row>
    <row r="776" spans="2:2" x14ac:dyDescent="0.25">
      <c r="B776" s="17"/>
    </row>
    <row r="777" spans="2:2" x14ac:dyDescent="0.25">
      <c r="B777" s="17"/>
    </row>
    <row r="778" spans="2:2" x14ac:dyDescent="0.25">
      <c r="B778" s="17"/>
    </row>
    <row r="779" spans="2:2" x14ac:dyDescent="0.25">
      <c r="B779" s="17"/>
    </row>
    <row r="780" spans="2:2" x14ac:dyDescent="0.25">
      <c r="B780" s="17"/>
    </row>
    <row r="781" spans="2:2" x14ac:dyDescent="0.25">
      <c r="B781" s="17"/>
    </row>
    <row r="782" spans="2:2" x14ac:dyDescent="0.25">
      <c r="B782" s="17"/>
    </row>
    <row r="783" spans="2:2" x14ac:dyDescent="0.25">
      <c r="B783" s="17"/>
    </row>
    <row r="784" spans="2:2" x14ac:dyDescent="0.25">
      <c r="B784" s="17"/>
    </row>
    <row r="785" spans="2:2" x14ac:dyDescent="0.25">
      <c r="B785" s="17"/>
    </row>
    <row r="786" spans="2:2" x14ac:dyDescent="0.25">
      <c r="B786" s="17"/>
    </row>
    <row r="787" spans="2:2" x14ac:dyDescent="0.25">
      <c r="B787" s="17"/>
    </row>
    <row r="788" spans="2:2" x14ac:dyDescent="0.25">
      <c r="B788" s="17"/>
    </row>
    <row r="789" spans="2:2" x14ac:dyDescent="0.25">
      <c r="B789" s="17"/>
    </row>
    <row r="790" spans="2:2" x14ac:dyDescent="0.25">
      <c r="B790" s="17"/>
    </row>
    <row r="791" spans="2:2" x14ac:dyDescent="0.25">
      <c r="B791" s="17"/>
    </row>
    <row r="792" spans="2:2" x14ac:dyDescent="0.25">
      <c r="B792" s="17"/>
    </row>
    <row r="793" spans="2:2" x14ac:dyDescent="0.25">
      <c r="B793" s="17"/>
    </row>
    <row r="794" spans="2:2" x14ac:dyDescent="0.25">
      <c r="B794" s="17"/>
    </row>
    <row r="795" spans="2:2" x14ac:dyDescent="0.25">
      <c r="B795" s="17"/>
    </row>
    <row r="796" spans="2:2" x14ac:dyDescent="0.25">
      <c r="B796" s="17"/>
    </row>
    <row r="797" spans="2:2" x14ac:dyDescent="0.25">
      <c r="B797" s="17"/>
    </row>
    <row r="798" spans="2:2" x14ac:dyDescent="0.25">
      <c r="B798" s="17"/>
    </row>
    <row r="799" spans="2:2" x14ac:dyDescent="0.25">
      <c r="B799" s="17"/>
    </row>
    <row r="800" spans="2:2" x14ac:dyDescent="0.25">
      <c r="B800" s="17"/>
    </row>
    <row r="801" spans="2:2" x14ac:dyDescent="0.25">
      <c r="B801" s="17"/>
    </row>
    <row r="802" spans="2:2" x14ac:dyDescent="0.25">
      <c r="B802" s="17"/>
    </row>
    <row r="803" spans="2:2" x14ac:dyDescent="0.25">
      <c r="B803" s="17"/>
    </row>
    <row r="804" spans="2:2" x14ac:dyDescent="0.25">
      <c r="B804" s="17"/>
    </row>
    <row r="805" spans="2:2" x14ac:dyDescent="0.25">
      <c r="B805" s="17"/>
    </row>
    <row r="806" spans="2:2" x14ac:dyDescent="0.25">
      <c r="B806" s="17"/>
    </row>
    <row r="807" spans="2:2" x14ac:dyDescent="0.25">
      <c r="B807" s="17"/>
    </row>
    <row r="808" spans="2:2" x14ac:dyDescent="0.25">
      <c r="B808" s="17"/>
    </row>
    <row r="809" spans="2:2" x14ac:dyDescent="0.25">
      <c r="B809" s="17"/>
    </row>
    <row r="810" spans="2:2" x14ac:dyDescent="0.25">
      <c r="B810" s="17"/>
    </row>
    <row r="811" spans="2:2" x14ac:dyDescent="0.25">
      <c r="B811" s="17"/>
    </row>
    <row r="812" spans="2:2" x14ac:dyDescent="0.25">
      <c r="B812" s="17"/>
    </row>
    <row r="813" spans="2:2" x14ac:dyDescent="0.25">
      <c r="B813" s="17"/>
    </row>
    <row r="814" spans="2:2" x14ac:dyDescent="0.25">
      <c r="B814" s="17"/>
    </row>
    <row r="815" spans="2:2" x14ac:dyDescent="0.25">
      <c r="B815" s="17"/>
    </row>
    <row r="816" spans="2:2" x14ac:dyDescent="0.25">
      <c r="B816" s="17"/>
    </row>
    <row r="817" spans="2:2" x14ac:dyDescent="0.25">
      <c r="B817" s="17"/>
    </row>
    <row r="818" spans="2:2" x14ac:dyDescent="0.25">
      <c r="B818" s="17"/>
    </row>
    <row r="819" spans="2:2" x14ac:dyDescent="0.25">
      <c r="B819" s="17"/>
    </row>
    <row r="820" spans="2:2" x14ac:dyDescent="0.25">
      <c r="B820" s="17"/>
    </row>
    <row r="821" spans="2:2" x14ac:dyDescent="0.25">
      <c r="B821" s="17"/>
    </row>
    <row r="822" spans="2:2" x14ac:dyDescent="0.25">
      <c r="B822" s="17"/>
    </row>
    <row r="823" spans="2:2" x14ac:dyDescent="0.25">
      <c r="B823" s="17"/>
    </row>
    <row r="824" spans="2:2" x14ac:dyDescent="0.25">
      <c r="B824" s="17"/>
    </row>
    <row r="825" spans="2:2" x14ac:dyDescent="0.25">
      <c r="B825" s="17"/>
    </row>
    <row r="826" spans="2:2" x14ac:dyDescent="0.25">
      <c r="B826" s="17"/>
    </row>
    <row r="827" spans="2:2" x14ac:dyDescent="0.25">
      <c r="B827" s="17"/>
    </row>
    <row r="828" spans="2:2" x14ac:dyDescent="0.25">
      <c r="B828" s="17"/>
    </row>
    <row r="829" spans="2:2" x14ac:dyDescent="0.25">
      <c r="B829" s="17"/>
    </row>
    <row r="830" spans="2:2" x14ac:dyDescent="0.25">
      <c r="B830" s="17"/>
    </row>
    <row r="831" spans="2:2" x14ac:dyDescent="0.25">
      <c r="B831" s="17"/>
    </row>
    <row r="832" spans="2:2" x14ac:dyDescent="0.25">
      <c r="B832" s="17"/>
    </row>
    <row r="833" spans="2:2" x14ac:dyDescent="0.25">
      <c r="B833" s="17"/>
    </row>
    <row r="834" spans="2:2" x14ac:dyDescent="0.25">
      <c r="B834" s="17"/>
    </row>
    <row r="835" spans="2:2" x14ac:dyDescent="0.25">
      <c r="B835" s="17"/>
    </row>
    <row r="836" spans="2:2" x14ac:dyDescent="0.25">
      <c r="B836" s="17"/>
    </row>
    <row r="837" spans="2:2" x14ac:dyDescent="0.25">
      <c r="B837" s="17"/>
    </row>
    <row r="838" spans="2:2" x14ac:dyDescent="0.25">
      <c r="B838" s="17"/>
    </row>
    <row r="839" spans="2:2" x14ac:dyDescent="0.25">
      <c r="B839" s="17"/>
    </row>
    <row r="840" spans="2:2" x14ac:dyDescent="0.25">
      <c r="B840" s="17"/>
    </row>
    <row r="841" spans="2:2" x14ac:dyDescent="0.25">
      <c r="B841" s="17"/>
    </row>
    <row r="842" spans="2:2" x14ac:dyDescent="0.25">
      <c r="B842" s="17"/>
    </row>
    <row r="843" spans="2:2" x14ac:dyDescent="0.25">
      <c r="B843" s="17"/>
    </row>
    <row r="844" spans="2:2" x14ac:dyDescent="0.25">
      <c r="B844" s="17"/>
    </row>
    <row r="845" spans="2:2" x14ac:dyDescent="0.25">
      <c r="B845" s="17"/>
    </row>
    <row r="846" spans="2:2" x14ac:dyDescent="0.25">
      <c r="B846" s="17"/>
    </row>
    <row r="847" spans="2:2" x14ac:dyDescent="0.25">
      <c r="B847" s="17"/>
    </row>
    <row r="848" spans="2:2" x14ac:dyDescent="0.25">
      <c r="B848" s="17"/>
    </row>
    <row r="849" spans="2:2" x14ac:dyDescent="0.25">
      <c r="B849" s="17"/>
    </row>
    <row r="850" spans="2:2" x14ac:dyDescent="0.25">
      <c r="B850" s="17"/>
    </row>
    <row r="851" spans="2:2" x14ac:dyDescent="0.25">
      <c r="B851" s="17"/>
    </row>
    <row r="852" spans="2:2" x14ac:dyDescent="0.25">
      <c r="B852" s="17"/>
    </row>
    <row r="853" spans="2:2" x14ac:dyDescent="0.25">
      <c r="B853" s="17"/>
    </row>
    <row r="854" spans="2:2" x14ac:dyDescent="0.25">
      <c r="B854" s="17"/>
    </row>
    <row r="855" spans="2:2" x14ac:dyDescent="0.25">
      <c r="B855" s="17"/>
    </row>
    <row r="856" spans="2:2" x14ac:dyDescent="0.25">
      <c r="B856" s="17"/>
    </row>
    <row r="857" spans="2:2" x14ac:dyDescent="0.25">
      <c r="B857" s="17"/>
    </row>
    <row r="858" spans="2:2" x14ac:dyDescent="0.25">
      <c r="B858" s="17"/>
    </row>
    <row r="859" spans="2:2" x14ac:dyDescent="0.25">
      <c r="B859" s="17"/>
    </row>
    <row r="860" spans="2:2" x14ac:dyDescent="0.25">
      <c r="B860" s="17"/>
    </row>
    <row r="861" spans="2:2" x14ac:dyDescent="0.25">
      <c r="B861" s="17"/>
    </row>
    <row r="862" spans="2:2" x14ac:dyDescent="0.25">
      <c r="B862" s="17"/>
    </row>
    <row r="863" spans="2:2" x14ac:dyDescent="0.25">
      <c r="B863" s="17"/>
    </row>
    <row r="864" spans="2:2" x14ac:dyDescent="0.25">
      <c r="B864" s="17"/>
    </row>
    <row r="865" spans="2:2" x14ac:dyDescent="0.25">
      <c r="B865" s="17"/>
    </row>
    <row r="866" spans="2:2" x14ac:dyDescent="0.25">
      <c r="B866" s="17"/>
    </row>
    <row r="867" spans="2:2" x14ac:dyDescent="0.25">
      <c r="B867" s="17"/>
    </row>
    <row r="868" spans="2:2" x14ac:dyDescent="0.25">
      <c r="B868" s="17"/>
    </row>
    <row r="869" spans="2:2" x14ac:dyDescent="0.25">
      <c r="B869" s="17"/>
    </row>
    <row r="870" spans="2:2" x14ac:dyDescent="0.25">
      <c r="B870" s="17"/>
    </row>
    <row r="871" spans="2:2" x14ac:dyDescent="0.25">
      <c r="B871" s="17"/>
    </row>
    <row r="872" spans="2:2" x14ac:dyDescent="0.25">
      <c r="B872" s="17"/>
    </row>
    <row r="873" spans="2:2" x14ac:dyDescent="0.25">
      <c r="B873" s="17"/>
    </row>
    <row r="874" spans="2:2" x14ac:dyDescent="0.25">
      <c r="B874" s="17"/>
    </row>
    <row r="875" spans="2:2" x14ac:dyDescent="0.25">
      <c r="B875" s="17"/>
    </row>
    <row r="876" spans="2:2" x14ac:dyDescent="0.25">
      <c r="B876" s="17"/>
    </row>
    <row r="877" spans="2:2" x14ac:dyDescent="0.25">
      <c r="B877" s="17"/>
    </row>
    <row r="878" spans="2:2" x14ac:dyDescent="0.25">
      <c r="B878" s="17"/>
    </row>
    <row r="879" spans="2:2" x14ac:dyDescent="0.25">
      <c r="B879" s="17"/>
    </row>
    <row r="880" spans="2:2" x14ac:dyDescent="0.25">
      <c r="B880" s="17"/>
    </row>
    <row r="881" spans="2:2" x14ac:dyDescent="0.25">
      <c r="B881" s="17"/>
    </row>
    <row r="882" spans="2:2" x14ac:dyDescent="0.25">
      <c r="B882" s="17"/>
    </row>
    <row r="883" spans="2:2" x14ac:dyDescent="0.25">
      <c r="B883" s="17"/>
    </row>
    <row r="884" spans="2:2" x14ac:dyDescent="0.25">
      <c r="B884" s="17"/>
    </row>
    <row r="885" spans="2:2" x14ac:dyDescent="0.25">
      <c r="B885" s="17"/>
    </row>
    <row r="886" spans="2:2" x14ac:dyDescent="0.25">
      <c r="B886" s="17"/>
    </row>
    <row r="887" spans="2:2" x14ac:dyDescent="0.25">
      <c r="B887" s="17"/>
    </row>
    <row r="888" spans="2:2" x14ac:dyDescent="0.25">
      <c r="B888" s="17"/>
    </row>
    <row r="889" spans="2:2" x14ac:dyDescent="0.25">
      <c r="B889" s="17"/>
    </row>
    <row r="890" spans="2:2" x14ac:dyDescent="0.25">
      <c r="B890" s="17"/>
    </row>
    <row r="891" spans="2:2" x14ac:dyDescent="0.25">
      <c r="B891" s="17"/>
    </row>
    <row r="892" spans="2:2" x14ac:dyDescent="0.25">
      <c r="B892" s="17"/>
    </row>
    <row r="893" spans="2:2" x14ac:dyDescent="0.25">
      <c r="B893" s="17"/>
    </row>
    <row r="894" spans="2:2" x14ac:dyDescent="0.25">
      <c r="B894" s="17"/>
    </row>
    <row r="895" spans="2:2" x14ac:dyDescent="0.25">
      <c r="B895" s="17"/>
    </row>
    <row r="896" spans="2:2" x14ac:dyDescent="0.25">
      <c r="B896" s="17"/>
    </row>
    <row r="897" spans="2:2" x14ac:dyDescent="0.25">
      <c r="B897" s="17"/>
    </row>
    <row r="898" spans="2:2" x14ac:dyDescent="0.25">
      <c r="B898" s="17"/>
    </row>
    <row r="899" spans="2:2" x14ac:dyDescent="0.25">
      <c r="B899" s="17"/>
    </row>
    <row r="900" spans="2:2" x14ac:dyDescent="0.25">
      <c r="B900" s="17"/>
    </row>
    <row r="901" spans="2:2" x14ac:dyDescent="0.25">
      <c r="B901" s="17"/>
    </row>
    <row r="902" spans="2:2" x14ac:dyDescent="0.25">
      <c r="B902" s="17"/>
    </row>
    <row r="903" spans="2:2" x14ac:dyDescent="0.25">
      <c r="B903" s="17"/>
    </row>
    <row r="904" spans="2:2" x14ac:dyDescent="0.25">
      <c r="B904" s="17"/>
    </row>
    <row r="905" spans="2:2" x14ac:dyDescent="0.25">
      <c r="B905" s="17"/>
    </row>
    <row r="906" spans="2:2" x14ac:dyDescent="0.25">
      <c r="B906" s="17"/>
    </row>
    <row r="907" spans="2:2" x14ac:dyDescent="0.25">
      <c r="B907" s="17"/>
    </row>
    <row r="908" spans="2:2" x14ac:dyDescent="0.25">
      <c r="B908" s="17"/>
    </row>
    <row r="909" spans="2:2" x14ac:dyDescent="0.25">
      <c r="B909" s="17"/>
    </row>
    <row r="910" spans="2:2" x14ac:dyDescent="0.25">
      <c r="B910" s="17"/>
    </row>
    <row r="911" spans="2:2" x14ac:dyDescent="0.25">
      <c r="B911" s="17"/>
    </row>
    <row r="912" spans="2:2" x14ac:dyDescent="0.25">
      <c r="B912" s="17"/>
    </row>
    <row r="913" spans="2:2" x14ac:dyDescent="0.25">
      <c r="B913" s="17"/>
    </row>
    <row r="914" spans="2:2" x14ac:dyDescent="0.25">
      <c r="B914" s="17"/>
    </row>
    <row r="915" spans="2:2" x14ac:dyDescent="0.25">
      <c r="B915" s="17"/>
    </row>
    <row r="916" spans="2:2" x14ac:dyDescent="0.25">
      <c r="B916" s="17"/>
    </row>
    <row r="917" spans="2:2" x14ac:dyDescent="0.25">
      <c r="B917" s="17"/>
    </row>
    <row r="918" spans="2:2" x14ac:dyDescent="0.25">
      <c r="B918" s="17"/>
    </row>
    <row r="919" spans="2:2" x14ac:dyDescent="0.25">
      <c r="B919" s="17"/>
    </row>
    <row r="920" spans="2:2" x14ac:dyDescent="0.25">
      <c r="B920" s="17"/>
    </row>
    <row r="921" spans="2:2" x14ac:dyDescent="0.25">
      <c r="B921" s="17"/>
    </row>
    <row r="922" spans="2:2" x14ac:dyDescent="0.25">
      <c r="B922" s="17"/>
    </row>
    <row r="923" spans="2:2" x14ac:dyDescent="0.25">
      <c r="B923" s="17"/>
    </row>
    <row r="924" spans="2:2" x14ac:dyDescent="0.25">
      <c r="B924" s="17"/>
    </row>
    <row r="925" spans="2:2" x14ac:dyDescent="0.25">
      <c r="B925" s="17"/>
    </row>
    <row r="926" spans="2:2" x14ac:dyDescent="0.25">
      <c r="B926" s="17"/>
    </row>
    <row r="927" spans="2:2" x14ac:dyDescent="0.25">
      <c r="B927" s="17"/>
    </row>
    <row r="928" spans="2:2" x14ac:dyDescent="0.25">
      <c r="B928" s="17"/>
    </row>
    <row r="929" spans="2:2" x14ac:dyDescent="0.25">
      <c r="B929" s="17"/>
    </row>
    <row r="930" spans="2:2" x14ac:dyDescent="0.25">
      <c r="B930" s="17"/>
    </row>
    <row r="931" spans="2:2" x14ac:dyDescent="0.25">
      <c r="B931" s="17"/>
    </row>
    <row r="932" spans="2:2" x14ac:dyDescent="0.25">
      <c r="B932" s="17"/>
    </row>
    <row r="933" spans="2:2" x14ac:dyDescent="0.25">
      <c r="B933" s="17"/>
    </row>
    <row r="934" spans="2:2" x14ac:dyDescent="0.25">
      <c r="B934" s="17"/>
    </row>
    <row r="935" spans="2:2" x14ac:dyDescent="0.25">
      <c r="B935" s="17"/>
    </row>
    <row r="936" spans="2:2" x14ac:dyDescent="0.25">
      <c r="B936" s="17"/>
    </row>
    <row r="937" spans="2:2" x14ac:dyDescent="0.25">
      <c r="B937" s="17"/>
    </row>
    <row r="938" spans="2:2" x14ac:dyDescent="0.25">
      <c r="B938" s="17"/>
    </row>
    <row r="939" spans="2:2" x14ac:dyDescent="0.25">
      <c r="B939" s="17"/>
    </row>
    <row r="940" spans="2:2" x14ac:dyDescent="0.25">
      <c r="B940" s="17"/>
    </row>
    <row r="941" spans="2:2" x14ac:dyDescent="0.25">
      <c r="B941" s="17"/>
    </row>
    <row r="942" spans="2:2" x14ac:dyDescent="0.25">
      <c r="B942" s="17"/>
    </row>
    <row r="943" spans="2:2" x14ac:dyDescent="0.25">
      <c r="B943" s="17"/>
    </row>
    <row r="944" spans="2:2" x14ac:dyDescent="0.25">
      <c r="B944" s="17"/>
    </row>
    <row r="945" spans="2:2" x14ac:dyDescent="0.25">
      <c r="B945" s="17"/>
    </row>
    <row r="946" spans="2:2" x14ac:dyDescent="0.25">
      <c r="B946" s="17"/>
    </row>
    <row r="947" spans="2:2" x14ac:dyDescent="0.25">
      <c r="B947" s="17"/>
    </row>
    <row r="948" spans="2:2" x14ac:dyDescent="0.25">
      <c r="B948" s="17"/>
    </row>
    <row r="949" spans="2:2" x14ac:dyDescent="0.25">
      <c r="B949" s="17"/>
    </row>
    <row r="950" spans="2:2" x14ac:dyDescent="0.25">
      <c r="B950" s="17"/>
    </row>
    <row r="951" spans="2:2" x14ac:dyDescent="0.25">
      <c r="B951" s="17"/>
    </row>
    <row r="952" spans="2:2" x14ac:dyDescent="0.25">
      <c r="B952" s="17"/>
    </row>
    <row r="953" spans="2:2" x14ac:dyDescent="0.25">
      <c r="B953" s="17"/>
    </row>
    <row r="954" spans="2:2" x14ac:dyDescent="0.25">
      <c r="B954" s="17"/>
    </row>
    <row r="955" spans="2:2" x14ac:dyDescent="0.25">
      <c r="B955" s="17"/>
    </row>
    <row r="956" spans="2:2" x14ac:dyDescent="0.25">
      <c r="B956" s="17"/>
    </row>
    <row r="957" spans="2:2" x14ac:dyDescent="0.25">
      <c r="B957" s="17"/>
    </row>
    <row r="958" spans="2:2" x14ac:dyDescent="0.25">
      <c r="B958" s="17"/>
    </row>
    <row r="959" spans="2:2" x14ac:dyDescent="0.25">
      <c r="B959" s="17"/>
    </row>
    <row r="960" spans="2:2" x14ac:dyDescent="0.25">
      <c r="B960" s="17"/>
    </row>
    <row r="961" spans="2:2" x14ac:dyDescent="0.25">
      <c r="B961" s="17"/>
    </row>
    <row r="962" spans="2:2" x14ac:dyDescent="0.25">
      <c r="B962" s="17"/>
    </row>
    <row r="963" spans="2:2" x14ac:dyDescent="0.25">
      <c r="B963" s="17"/>
    </row>
    <row r="964" spans="2:2" x14ac:dyDescent="0.25">
      <c r="B964" s="17"/>
    </row>
    <row r="965" spans="2:2" x14ac:dyDescent="0.25">
      <c r="B965" s="17"/>
    </row>
    <row r="966" spans="2:2" x14ac:dyDescent="0.25">
      <c r="B966" s="17"/>
    </row>
    <row r="967" spans="2:2" x14ac:dyDescent="0.25">
      <c r="B967" s="17"/>
    </row>
    <row r="968" spans="2:2" x14ac:dyDescent="0.25">
      <c r="B968" s="17"/>
    </row>
    <row r="969" spans="2:2" x14ac:dyDescent="0.25">
      <c r="B969" s="17"/>
    </row>
    <row r="970" spans="2:2" x14ac:dyDescent="0.25">
      <c r="B970" s="17"/>
    </row>
    <row r="971" spans="2:2" x14ac:dyDescent="0.25">
      <c r="B971" s="17"/>
    </row>
    <row r="972" spans="2:2" x14ac:dyDescent="0.25">
      <c r="B972" s="17"/>
    </row>
    <row r="973" spans="2:2" x14ac:dyDescent="0.25">
      <c r="B973" s="17"/>
    </row>
    <row r="974" spans="2:2" x14ac:dyDescent="0.25">
      <c r="B974" s="17"/>
    </row>
    <row r="975" spans="2:2" x14ac:dyDescent="0.25">
      <c r="B975" s="17"/>
    </row>
    <row r="976" spans="2:2" x14ac:dyDescent="0.25">
      <c r="B976" s="17"/>
    </row>
    <row r="977" spans="2:2" x14ac:dyDescent="0.25">
      <c r="B977" s="17"/>
    </row>
    <row r="978" spans="2:2" x14ac:dyDescent="0.25">
      <c r="B978" s="17"/>
    </row>
    <row r="979" spans="2:2" x14ac:dyDescent="0.25">
      <c r="B979" s="17"/>
    </row>
    <row r="980" spans="2:2" x14ac:dyDescent="0.25">
      <c r="B980" s="17"/>
    </row>
    <row r="981" spans="2:2" x14ac:dyDescent="0.25">
      <c r="B981" s="17"/>
    </row>
    <row r="982" spans="2:2" x14ac:dyDescent="0.25">
      <c r="B982" s="17"/>
    </row>
    <row r="983" spans="2:2" x14ac:dyDescent="0.25">
      <c r="B983" s="17"/>
    </row>
    <row r="984" spans="2:2" x14ac:dyDescent="0.25">
      <c r="B984" s="17"/>
    </row>
    <row r="985" spans="2:2" x14ac:dyDescent="0.25">
      <c r="B985" s="17"/>
    </row>
    <row r="986" spans="2:2" x14ac:dyDescent="0.25">
      <c r="B986" s="17"/>
    </row>
    <row r="987" spans="2:2" x14ac:dyDescent="0.25">
      <c r="B987" s="17"/>
    </row>
    <row r="988" spans="2:2" x14ac:dyDescent="0.25">
      <c r="B988" s="17"/>
    </row>
    <row r="989" spans="2:2" x14ac:dyDescent="0.25">
      <c r="B989" s="17"/>
    </row>
    <row r="990" spans="2:2" x14ac:dyDescent="0.25">
      <c r="B990" s="17"/>
    </row>
    <row r="991" spans="2:2" x14ac:dyDescent="0.25">
      <c r="B991" s="17"/>
    </row>
    <row r="992" spans="2:2" x14ac:dyDescent="0.25">
      <c r="B992" s="17"/>
    </row>
    <row r="993" spans="2:2" x14ac:dyDescent="0.25">
      <c r="B993" s="17"/>
    </row>
    <row r="994" spans="2:2" x14ac:dyDescent="0.25">
      <c r="B994" s="17"/>
    </row>
    <row r="995" spans="2:2" x14ac:dyDescent="0.25">
      <c r="B995" s="17"/>
    </row>
    <row r="996" spans="2:2" x14ac:dyDescent="0.25">
      <c r="B996" s="17"/>
    </row>
    <row r="997" spans="2:2" x14ac:dyDescent="0.25">
      <c r="B997" s="17"/>
    </row>
    <row r="998" spans="2:2" x14ac:dyDescent="0.25">
      <c r="B998" s="17"/>
    </row>
    <row r="999" spans="2:2" x14ac:dyDescent="0.25">
      <c r="B999" s="17"/>
    </row>
    <row r="1000" spans="2:2" x14ac:dyDescent="0.25">
      <c r="B1000" s="17"/>
    </row>
    <row r="1001" spans="2:2" x14ac:dyDescent="0.25">
      <c r="B1001" s="17"/>
    </row>
    <row r="1002" spans="2:2" x14ac:dyDescent="0.25">
      <c r="B1002" s="17"/>
    </row>
    <row r="1003" spans="2:2" x14ac:dyDescent="0.25">
      <c r="B1003" s="17"/>
    </row>
    <row r="1004" spans="2:2" x14ac:dyDescent="0.25">
      <c r="B1004" s="17"/>
    </row>
    <row r="1005" spans="2:2" x14ac:dyDescent="0.25">
      <c r="B1005" s="17"/>
    </row>
    <row r="1006" spans="2:2" x14ac:dyDescent="0.25">
      <c r="B1006" s="17"/>
    </row>
    <row r="1007" spans="2:2" x14ac:dyDescent="0.25">
      <c r="B1007" s="17"/>
    </row>
    <row r="1008" spans="2:2" x14ac:dyDescent="0.25">
      <c r="B1008" s="17"/>
    </row>
    <row r="1009" spans="2:2" x14ac:dyDescent="0.25">
      <c r="B1009" s="17"/>
    </row>
    <row r="1010" spans="2:2" x14ac:dyDescent="0.25">
      <c r="B1010" s="17"/>
    </row>
    <row r="1011" spans="2:2" x14ac:dyDescent="0.25">
      <c r="B1011" s="17"/>
    </row>
    <row r="1012" spans="2:2" x14ac:dyDescent="0.25">
      <c r="B1012" s="17"/>
    </row>
    <row r="1013" spans="2:2" x14ac:dyDescent="0.25">
      <c r="B1013" s="17"/>
    </row>
    <row r="1014" spans="2:2" x14ac:dyDescent="0.25">
      <c r="B1014" s="17"/>
    </row>
    <row r="1015" spans="2:2" x14ac:dyDescent="0.25">
      <c r="B1015" s="17"/>
    </row>
    <row r="1016" spans="2:2" x14ac:dyDescent="0.25">
      <c r="B1016" s="17"/>
    </row>
    <row r="1017" spans="2:2" x14ac:dyDescent="0.25">
      <c r="B1017" s="17"/>
    </row>
    <row r="1018" spans="2:2" x14ac:dyDescent="0.25">
      <c r="B1018" s="17"/>
    </row>
    <row r="1019" spans="2:2" x14ac:dyDescent="0.25">
      <c r="B1019" s="17"/>
    </row>
    <row r="1020" spans="2:2" x14ac:dyDescent="0.25">
      <c r="B1020" s="17"/>
    </row>
    <row r="1021" spans="2:2" x14ac:dyDescent="0.25">
      <c r="B1021" s="17"/>
    </row>
    <row r="1022" spans="2:2" x14ac:dyDescent="0.25">
      <c r="B1022" s="17"/>
    </row>
    <row r="1023" spans="2:2" x14ac:dyDescent="0.25">
      <c r="B1023" s="17"/>
    </row>
    <row r="1024" spans="2:2" x14ac:dyDescent="0.25">
      <c r="B1024" s="17"/>
    </row>
    <row r="1025" spans="2:2" x14ac:dyDescent="0.25">
      <c r="B1025" s="17"/>
    </row>
    <row r="1026" spans="2:2" x14ac:dyDescent="0.25">
      <c r="B1026" s="17"/>
    </row>
    <row r="1027" spans="2:2" x14ac:dyDescent="0.25">
      <c r="B1027" s="17"/>
    </row>
    <row r="1028" spans="2:2" x14ac:dyDescent="0.25">
      <c r="B1028" s="17"/>
    </row>
    <row r="1029" spans="2:2" x14ac:dyDescent="0.25">
      <c r="B1029" s="17"/>
    </row>
    <row r="1030" spans="2:2" x14ac:dyDescent="0.25">
      <c r="B1030" s="17"/>
    </row>
    <row r="1031" spans="2:2" x14ac:dyDescent="0.25">
      <c r="B1031" s="17"/>
    </row>
    <row r="1032" spans="2:2" x14ac:dyDescent="0.25">
      <c r="B1032" s="17"/>
    </row>
    <row r="1033" spans="2:2" x14ac:dyDescent="0.25">
      <c r="B1033" s="17"/>
    </row>
    <row r="1034" spans="2:2" x14ac:dyDescent="0.25">
      <c r="B1034" s="17"/>
    </row>
    <row r="1035" spans="2:2" x14ac:dyDescent="0.25">
      <c r="B1035" s="17"/>
    </row>
    <row r="1036" spans="2:2" x14ac:dyDescent="0.25">
      <c r="B1036" s="17"/>
    </row>
    <row r="1037" spans="2:2" x14ac:dyDescent="0.25">
      <c r="B1037" s="17"/>
    </row>
    <row r="1038" spans="2:2" x14ac:dyDescent="0.25">
      <c r="B1038" s="17"/>
    </row>
    <row r="1039" spans="2:2" x14ac:dyDescent="0.25">
      <c r="B1039" s="17"/>
    </row>
    <row r="1040" spans="2:2" x14ac:dyDescent="0.25">
      <c r="B1040" s="17"/>
    </row>
    <row r="1041" spans="2:2" x14ac:dyDescent="0.25">
      <c r="B1041" s="17"/>
    </row>
    <row r="1042" spans="2:2" x14ac:dyDescent="0.25">
      <c r="B1042" s="17"/>
    </row>
    <row r="1043" spans="2:2" x14ac:dyDescent="0.25">
      <c r="B1043" s="17"/>
    </row>
    <row r="1044" spans="2:2" x14ac:dyDescent="0.25">
      <c r="B1044" s="17"/>
    </row>
    <row r="1045" spans="2:2" x14ac:dyDescent="0.25">
      <c r="B1045" s="17"/>
    </row>
    <row r="1046" spans="2:2" x14ac:dyDescent="0.25">
      <c r="B1046" s="17"/>
    </row>
    <row r="1047" spans="2:2" x14ac:dyDescent="0.25">
      <c r="B1047" s="17"/>
    </row>
    <row r="1048" spans="2:2" x14ac:dyDescent="0.25">
      <c r="B1048" s="17"/>
    </row>
    <row r="1049" spans="2:2" x14ac:dyDescent="0.25">
      <c r="B1049" s="17"/>
    </row>
    <row r="1050" spans="2:2" x14ac:dyDescent="0.25">
      <c r="B1050" s="17"/>
    </row>
    <row r="1051" spans="2:2" x14ac:dyDescent="0.25">
      <c r="B1051" s="17"/>
    </row>
    <row r="1052" spans="2:2" x14ac:dyDescent="0.25">
      <c r="B1052" s="17"/>
    </row>
    <row r="1053" spans="2:2" x14ac:dyDescent="0.25">
      <c r="B1053" s="17"/>
    </row>
    <row r="1054" spans="2:2" x14ac:dyDescent="0.25">
      <c r="B1054" s="17"/>
    </row>
    <row r="1055" spans="2:2" x14ac:dyDescent="0.25">
      <c r="B1055" s="17"/>
    </row>
    <row r="1056" spans="2:2" x14ac:dyDescent="0.25">
      <c r="B1056" s="17"/>
    </row>
    <row r="1057" spans="2:2" x14ac:dyDescent="0.25">
      <c r="B1057" s="17"/>
    </row>
    <row r="1058" spans="2:2" x14ac:dyDescent="0.25">
      <c r="B1058" s="17"/>
    </row>
    <row r="1059" spans="2:2" x14ac:dyDescent="0.25">
      <c r="B1059" s="17"/>
    </row>
    <row r="1060" spans="2:2" x14ac:dyDescent="0.25">
      <c r="B1060" s="17"/>
    </row>
    <row r="1061" spans="2:2" x14ac:dyDescent="0.25">
      <c r="B1061" s="17"/>
    </row>
    <row r="1062" spans="2:2" x14ac:dyDescent="0.25">
      <c r="B1062" s="17"/>
    </row>
    <row r="1063" spans="2:2" x14ac:dyDescent="0.25">
      <c r="B1063" s="17"/>
    </row>
    <row r="1064" spans="2:2" x14ac:dyDescent="0.25">
      <c r="B1064" s="17"/>
    </row>
    <row r="1065" spans="2:2" x14ac:dyDescent="0.25">
      <c r="B1065" s="17"/>
    </row>
    <row r="1066" spans="2:2" x14ac:dyDescent="0.25">
      <c r="B1066" s="17"/>
    </row>
    <row r="1067" spans="2:2" x14ac:dyDescent="0.25">
      <c r="B1067" s="17"/>
    </row>
    <row r="1068" spans="2:2" x14ac:dyDescent="0.25">
      <c r="B1068" s="17"/>
    </row>
    <row r="1069" spans="2:2" x14ac:dyDescent="0.25">
      <c r="B1069" s="17"/>
    </row>
    <row r="1070" spans="2:2" x14ac:dyDescent="0.25">
      <c r="B1070" s="17"/>
    </row>
    <row r="1071" spans="2:2" x14ac:dyDescent="0.25">
      <c r="B1071" s="17"/>
    </row>
    <row r="1072" spans="2:2" x14ac:dyDescent="0.25">
      <c r="B1072" s="17"/>
    </row>
    <row r="1073" spans="2:2" x14ac:dyDescent="0.25">
      <c r="B1073" s="17"/>
    </row>
    <row r="1074" spans="2:2" x14ac:dyDescent="0.25">
      <c r="B1074" s="17"/>
    </row>
    <row r="1075" spans="2:2" x14ac:dyDescent="0.25">
      <c r="B1075" s="17"/>
    </row>
    <row r="1076" spans="2:2" x14ac:dyDescent="0.25">
      <c r="B1076" s="17"/>
    </row>
    <row r="1077" spans="2:2" x14ac:dyDescent="0.25">
      <c r="B1077" s="17"/>
    </row>
    <row r="1078" spans="2:2" x14ac:dyDescent="0.25">
      <c r="B1078" s="17"/>
    </row>
    <row r="1079" spans="2:2" x14ac:dyDescent="0.25">
      <c r="B1079" s="17"/>
    </row>
    <row r="1080" spans="2:2" x14ac:dyDescent="0.25">
      <c r="B1080" s="17"/>
    </row>
    <row r="1081" spans="2:2" x14ac:dyDescent="0.25">
      <c r="B1081" s="17"/>
    </row>
    <row r="1082" spans="2:2" x14ac:dyDescent="0.25">
      <c r="B1082" s="17"/>
    </row>
    <row r="1083" spans="2:2" x14ac:dyDescent="0.25">
      <c r="B1083" s="17"/>
    </row>
    <row r="1084" spans="2:2" x14ac:dyDescent="0.25">
      <c r="B1084" s="17"/>
    </row>
    <row r="1085" spans="2:2" x14ac:dyDescent="0.25">
      <c r="B1085" s="17"/>
    </row>
    <row r="1086" spans="2:2" x14ac:dyDescent="0.25">
      <c r="B1086" s="17"/>
    </row>
    <row r="1087" spans="2:2" x14ac:dyDescent="0.25">
      <c r="B1087" s="17"/>
    </row>
    <row r="1088" spans="2:2" x14ac:dyDescent="0.25">
      <c r="B1088" s="17"/>
    </row>
    <row r="1089" spans="2:2" x14ac:dyDescent="0.25">
      <c r="B1089" s="17"/>
    </row>
    <row r="1090" spans="2:2" x14ac:dyDescent="0.25">
      <c r="B1090" s="17"/>
    </row>
    <row r="1091" spans="2:2" x14ac:dyDescent="0.25">
      <c r="B1091" s="17"/>
    </row>
    <row r="1092" spans="2:2" x14ac:dyDescent="0.25">
      <c r="B1092" s="17"/>
    </row>
    <row r="1093" spans="2:2" x14ac:dyDescent="0.25">
      <c r="B1093" s="17"/>
    </row>
    <row r="1094" spans="2:2" x14ac:dyDescent="0.25">
      <c r="B1094" s="17"/>
    </row>
    <row r="1095" spans="2:2" x14ac:dyDescent="0.25">
      <c r="B1095" s="17"/>
    </row>
    <row r="1096" spans="2:2" x14ac:dyDescent="0.25">
      <c r="B1096" s="17"/>
    </row>
    <row r="1097" spans="2:2" x14ac:dyDescent="0.25">
      <c r="B1097" s="17"/>
    </row>
    <row r="1098" spans="2:2" x14ac:dyDescent="0.25">
      <c r="B1098" s="17"/>
    </row>
    <row r="1099" spans="2:2" x14ac:dyDescent="0.25">
      <c r="B1099" s="17"/>
    </row>
    <row r="1100" spans="2:2" x14ac:dyDescent="0.25">
      <c r="B1100" s="17"/>
    </row>
    <row r="1101" spans="2:2" x14ac:dyDescent="0.25">
      <c r="B1101" s="17"/>
    </row>
    <row r="1102" spans="2:2" x14ac:dyDescent="0.25">
      <c r="B1102" s="17"/>
    </row>
    <row r="1103" spans="2:2" x14ac:dyDescent="0.25">
      <c r="B1103" s="17"/>
    </row>
    <row r="1104" spans="2:2" x14ac:dyDescent="0.25">
      <c r="B1104" s="17"/>
    </row>
    <row r="1105" spans="2:2" x14ac:dyDescent="0.25">
      <c r="B1105" s="17"/>
    </row>
    <row r="1106" spans="2:2" x14ac:dyDescent="0.25">
      <c r="B1106" s="17"/>
    </row>
    <row r="1107" spans="2:2" x14ac:dyDescent="0.25">
      <c r="B1107" s="17"/>
    </row>
    <row r="1108" spans="2:2" x14ac:dyDescent="0.25">
      <c r="B1108" s="17"/>
    </row>
    <row r="1109" spans="2:2" x14ac:dyDescent="0.25">
      <c r="B1109" s="17"/>
    </row>
    <row r="1110" spans="2:2" x14ac:dyDescent="0.25">
      <c r="B1110" s="17"/>
    </row>
    <row r="1111" spans="2:2" x14ac:dyDescent="0.25">
      <c r="B1111" s="17"/>
    </row>
    <row r="1112" spans="2:2" x14ac:dyDescent="0.25">
      <c r="B1112" s="17"/>
    </row>
    <row r="1113" spans="2:2" x14ac:dyDescent="0.25">
      <c r="B1113" s="17"/>
    </row>
    <row r="1114" spans="2:2" x14ac:dyDescent="0.25">
      <c r="B1114" s="17"/>
    </row>
    <row r="1115" spans="2:2" x14ac:dyDescent="0.25">
      <c r="B1115" s="17"/>
    </row>
    <row r="1116" spans="2:2" x14ac:dyDescent="0.25">
      <c r="B1116" s="17"/>
    </row>
    <row r="1117" spans="2:2" x14ac:dyDescent="0.25">
      <c r="B1117" s="17"/>
    </row>
    <row r="1118" spans="2:2" x14ac:dyDescent="0.25">
      <c r="B1118" s="17"/>
    </row>
    <row r="1119" spans="2:2" x14ac:dyDescent="0.25">
      <c r="B1119" s="17"/>
    </row>
  </sheetData>
  <mergeCells count="1">
    <mergeCell ref="D1:E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3"/>
  <sheetViews>
    <sheetView workbookViewId="0">
      <selection activeCell="B9" sqref="B9"/>
    </sheetView>
  </sheetViews>
  <sheetFormatPr baseColWidth="10" defaultRowHeight="15" x14ac:dyDescent="0.25"/>
  <cols>
    <col min="1" max="1" width="17.140625" customWidth="1"/>
    <col min="5" max="5" width="6.7109375" customWidth="1"/>
    <col min="6" max="6" width="7.5703125" customWidth="1"/>
    <col min="7" max="7" width="9.42578125" customWidth="1"/>
    <col min="10" max="10" width="11.5703125" customWidth="1"/>
    <col min="13" max="13" width="16" customWidth="1"/>
    <col min="14" max="14" width="7" customWidth="1"/>
    <col min="15" max="15" width="6.85546875" customWidth="1"/>
    <col min="16" max="16" width="10" customWidth="1"/>
    <col min="17" max="17" width="10.140625" customWidth="1"/>
    <col min="18" max="18" width="9.7109375" customWidth="1"/>
  </cols>
  <sheetData>
    <row r="2" spans="2:18" x14ac:dyDescent="0.25">
      <c r="B2" s="3" t="s">
        <v>0</v>
      </c>
      <c r="D2" s="3" t="s">
        <v>1</v>
      </c>
      <c r="E2" s="10" t="s">
        <v>20</v>
      </c>
      <c r="F2" s="10" t="s">
        <v>21</v>
      </c>
      <c r="G2" s="10" t="s">
        <v>31</v>
      </c>
      <c r="H2" s="10" t="s">
        <v>2</v>
      </c>
      <c r="I2" s="10" t="s">
        <v>33</v>
      </c>
      <c r="J2" s="10" t="s">
        <v>32</v>
      </c>
      <c r="K2" s="10" t="s">
        <v>8</v>
      </c>
      <c r="N2" s="10" t="s">
        <v>20</v>
      </c>
      <c r="O2" s="10" t="s">
        <v>21</v>
      </c>
      <c r="P2" s="10" t="s">
        <v>2</v>
      </c>
      <c r="Q2" s="10" t="s">
        <v>8</v>
      </c>
      <c r="R2" s="10" t="s">
        <v>25</v>
      </c>
    </row>
    <row r="3" spans="2:18" x14ac:dyDescent="0.25">
      <c r="I3" s="9"/>
      <c r="J3" s="9"/>
    </row>
    <row r="4" spans="2:18" x14ac:dyDescent="0.25">
      <c r="B4" s="1">
        <v>1.56</v>
      </c>
      <c r="C4">
        <f t="shared" ref="C4:C33" si="0">(B4-MediaN)^2</f>
        <v>10.764960999999994</v>
      </c>
      <c r="D4" t="s">
        <v>43</v>
      </c>
      <c r="E4" s="9">
        <v>0</v>
      </c>
      <c r="F4" s="9">
        <v>1.5</v>
      </c>
      <c r="G4" s="9">
        <f>(E4+F4)/2</f>
        <v>0.75</v>
      </c>
      <c r="H4" s="9">
        <v>0</v>
      </c>
      <c r="I4" s="14"/>
      <c r="J4" s="14"/>
      <c r="K4" s="7"/>
      <c r="N4" s="9"/>
      <c r="O4" s="9"/>
      <c r="Q4" s="7"/>
      <c r="R4" s="7"/>
    </row>
    <row r="5" spans="2:18" x14ac:dyDescent="0.25">
      <c r="B5" s="1">
        <v>2.21</v>
      </c>
      <c r="C5">
        <f t="shared" si="0"/>
        <v>6.9221609999999965</v>
      </c>
      <c r="D5" t="s">
        <v>44</v>
      </c>
      <c r="E5" s="9">
        <v>1.5</v>
      </c>
      <c r="F5" s="9">
        <v>3</v>
      </c>
      <c r="G5" s="9">
        <f t="shared" ref="G5:G9" si="1">(E5+F5)/2</f>
        <v>2.25</v>
      </c>
      <c r="H5" s="9">
        <v>4</v>
      </c>
      <c r="I5" s="14"/>
      <c r="J5" s="14"/>
      <c r="K5" s="7"/>
      <c r="N5" s="9"/>
      <c r="O5" s="9"/>
      <c r="Q5" s="7"/>
      <c r="R5" s="7"/>
    </row>
    <row r="6" spans="2:18" x14ac:dyDescent="0.25">
      <c r="B6" s="1">
        <v>3.15</v>
      </c>
      <c r="C6">
        <f t="shared" si="0"/>
        <v>2.8594809999999979</v>
      </c>
      <c r="D6" t="s">
        <v>45</v>
      </c>
      <c r="E6" s="9">
        <v>3</v>
      </c>
      <c r="F6" s="9">
        <v>4.5</v>
      </c>
      <c r="G6" s="9">
        <f t="shared" si="1"/>
        <v>3.75</v>
      </c>
      <c r="H6" s="9">
        <v>8</v>
      </c>
      <c r="I6" s="14"/>
      <c r="J6" s="14"/>
      <c r="K6" s="7"/>
      <c r="N6" s="9"/>
      <c r="O6" s="9"/>
      <c r="Q6" s="7"/>
      <c r="R6" s="7"/>
    </row>
    <row r="7" spans="2:18" x14ac:dyDescent="0.25">
      <c r="B7" s="1">
        <v>4.6100000000000003</v>
      </c>
      <c r="C7">
        <f t="shared" si="0"/>
        <v>5.3360999999999534E-2</v>
      </c>
      <c r="D7" t="s">
        <v>48</v>
      </c>
      <c r="E7" s="9">
        <v>4.5</v>
      </c>
      <c r="F7" s="9">
        <v>6</v>
      </c>
      <c r="G7" s="9">
        <f t="shared" si="1"/>
        <v>5.25</v>
      </c>
      <c r="H7" s="9">
        <v>11</v>
      </c>
      <c r="I7" s="14"/>
      <c r="J7" s="14"/>
      <c r="K7" s="7"/>
      <c r="N7" s="9"/>
      <c r="O7" s="9"/>
      <c r="Q7" s="7"/>
      <c r="R7" s="7"/>
    </row>
    <row r="8" spans="2:18" x14ac:dyDescent="0.25">
      <c r="B8" s="1">
        <v>4.18</v>
      </c>
      <c r="C8">
        <f t="shared" si="0"/>
        <v>0.43692099999999945</v>
      </c>
      <c r="D8" t="s">
        <v>46</v>
      </c>
      <c r="E8" s="9">
        <v>6</v>
      </c>
      <c r="F8" s="9">
        <v>7.5</v>
      </c>
      <c r="G8" s="9">
        <f t="shared" si="1"/>
        <v>6.75</v>
      </c>
      <c r="H8" s="9">
        <v>6</v>
      </c>
      <c r="I8" s="14"/>
      <c r="J8" s="14"/>
      <c r="K8" s="7"/>
      <c r="N8" s="9"/>
      <c r="O8" s="9"/>
      <c r="R8" s="13"/>
    </row>
    <row r="9" spans="2:18" x14ac:dyDescent="0.25">
      <c r="B9" s="1">
        <v>5.2</v>
      </c>
      <c r="C9">
        <f t="shared" si="0"/>
        <v>0.12888100000000063</v>
      </c>
      <c r="D9" t="s">
        <v>47</v>
      </c>
      <c r="E9" s="9">
        <v>7.5</v>
      </c>
      <c r="F9" s="9">
        <v>9</v>
      </c>
      <c r="G9" s="9">
        <f t="shared" si="1"/>
        <v>8.25</v>
      </c>
      <c r="H9" s="9">
        <v>1</v>
      </c>
      <c r="I9" s="14"/>
      <c r="J9" s="14"/>
      <c r="K9" s="7"/>
      <c r="N9" s="9"/>
      <c r="O9" s="9"/>
    </row>
    <row r="10" spans="2:18" x14ac:dyDescent="0.25">
      <c r="B10" s="1">
        <v>6.94</v>
      </c>
      <c r="C10">
        <f t="shared" si="0"/>
        <v>4.4058010000000047</v>
      </c>
      <c r="E10" s="9"/>
      <c r="F10" s="9"/>
      <c r="G10" s="9"/>
      <c r="H10" s="9">
        <f>SUM(H4:H9)</f>
        <v>30</v>
      </c>
      <c r="I10" s="14"/>
      <c r="J10" s="14"/>
      <c r="K10" s="7"/>
      <c r="N10" s="9"/>
      <c r="O10" s="9"/>
    </row>
    <row r="11" spans="2:18" x14ac:dyDescent="0.25">
      <c r="B11" s="1">
        <v>7.71</v>
      </c>
      <c r="C11">
        <f t="shared" si="0"/>
        <v>8.2311610000000037</v>
      </c>
      <c r="E11" s="11"/>
      <c r="F11" s="11"/>
      <c r="G11" s="9"/>
      <c r="H11" s="9"/>
      <c r="I11" s="14"/>
      <c r="J11" s="14"/>
      <c r="K11" s="7"/>
      <c r="N11" s="9"/>
      <c r="O11" s="9"/>
    </row>
    <row r="12" spans="2:18" x14ac:dyDescent="0.25">
      <c r="B12" s="1">
        <v>5.15</v>
      </c>
      <c r="C12">
        <f t="shared" si="0"/>
        <v>9.5481000000000649E-2</v>
      </c>
      <c r="E12" s="11"/>
      <c r="F12" s="11"/>
      <c r="G12" s="9"/>
      <c r="H12" s="9"/>
      <c r="I12" s="14"/>
      <c r="J12" s="14"/>
      <c r="K12" s="7"/>
      <c r="N12" s="9"/>
      <c r="O12" s="9"/>
    </row>
    <row r="13" spans="2:18" x14ac:dyDescent="0.25">
      <c r="B13" s="1">
        <v>6.76</v>
      </c>
      <c r="C13">
        <f t="shared" si="0"/>
        <v>3.682561000000002</v>
      </c>
      <c r="E13" s="11"/>
      <c r="F13" s="11"/>
      <c r="G13" s="9"/>
      <c r="H13" s="10"/>
      <c r="I13" s="7"/>
      <c r="J13" s="15"/>
      <c r="K13" s="8"/>
    </row>
    <row r="14" spans="2:18" x14ac:dyDescent="0.25">
      <c r="B14" s="1">
        <v>7.28</v>
      </c>
      <c r="C14">
        <f t="shared" si="0"/>
        <v>5.9487210000000044</v>
      </c>
    </row>
    <row r="15" spans="2:18" x14ac:dyDescent="0.25">
      <c r="B15" s="1">
        <v>4.2300000000000004</v>
      </c>
      <c r="C15">
        <f t="shared" si="0"/>
        <v>0.37332099999999863</v>
      </c>
    </row>
    <row r="16" spans="2:18" x14ac:dyDescent="0.25">
      <c r="B16" s="1">
        <v>3.21</v>
      </c>
      <c r="C16">
        <f t="shared" si="0"/>
        <v>2.6601609999999978</v>
      </c>
    </row>
    <row r="17" spans="2:13" x14ac:dyDescent="0.25">
      <c r="B17" s="1">
        <v>2.75</v>
      </c>
      <c r="C17">
        <f t="shared" si="0"/>
        <v>4.3722809999999974</v>
      </c>
      <c r="E17" s="10" t="s">
        <v>20</v>
      </c>
      <c r="F17" s="10" t="s">
        <v>21</v>
      </c>
      <c r="G17" s="10" t="s">
        <v>2</v>
      </c>
      <c r="H17" s="10" t="s">
        <v>8</v>
      </c>
      <c r="I17" s="10" t="s">
        <v>26</v>
      </c>
      <c r="J17" s="10" t="s">
        <v>27</v>
      </c>
      <c r="K17" s="10" t="s">
        <v>28</v>
      </c>
      <c r="L17" s="10" t="s">
        <v>29</v>
      </c>
      <c r="M17" s="10" t="s">
        <v>15</v>
      </c>
    </row>
    <row r="18" spans="2:13" x14ac:dyDescent="0.25">
      <c r="B18" s="1">
        <v>4.6900000000000004</v>
      </c>
      <c r="C18">
        <f t="shared" si="0"/>
        <v>2.2800999999999672E-2</v>
      </c>
    </row>
    <row r="19" spans="2:13" x14ac:dyDescent="0.25">
      <c r="B19" s="1">
        <v>5.86</v>
      </c>
      <c r="C19">
        <f t="shared" si="0"/>
        <v>1.0383610000000021</v>
      </c>
      <c r="E19" s="9"/>
      <c r="F19" s="9"/>
      <c r="G19" s="9"/>
      <c r="H19" s="14"/>
      <c r="I19" s="14"/>
      <c r="J19" s="14"/>
    </row>
    <row r="20" spans="2:13" x14ac:dyDescent="0.25">
      <c r="B20" s="1">
        <v>6.25</v>
      </c>
      <c r="C20">
        <f t="shared" si="0"/>
        <v>1.9852810000000021</v>
      </c>
      <c r="E20" s="9"/>
      <c r="F20" s="9"/>
      <c r="G20" s="9"/>
      <c r="H20" s="14"/>
      <c r="I20" s="14"/>
      <c r="J20" s="14"/>
    </row>
    <row r="21" spans="2:13" x14ac:dyDescent="0.25">
      <c r="B21" s="1">
        <v>4.2699999999999996</v>
      </c>
      <c r="C21">
        <f t="shared" si="0"/>
        <v>0.32604099999999969</v>
      </c>
      <c r="E21" s="9"/>
      <c r="F21" s="9"/>
      <c r="G21" s="9"/>
      <c r="H21" s="14"/>
      <c r="I21" s="14"/>
      <c r="J21" s="14"/>
    </row>
    <row r="22" spans="2:13" x14ac:dyDescent="0.25">
      <c r="B22" s="1">
        <v>4.91</v>
      </c>
      <c r="C22">
        <f t="shared" si="0"/>
        <v>4.7610000000001158E-3</v>
      </c>
      <c r="E22" s="9"/>
      <c r="F22" s="9"/>
      <c r="G22" s="9"/>
      <c r="H22" s="14"/>
      <c r="I22" s="14"/>
      <c r="J22" s="14"/>
    </row>
    <row r="23" spans="2:13" x14ac:dyDescent="0.25">
      <c r="B23" s="1">
        <v>4.78</v>
      </c>
      <c r="C23">
        <f t="shared" si="0"/>
        <v>3.7209999999998846E-3</v>
      </c>
      <c r="E23" s="9"/>
      <c r="F23" s="9"/>
      <c r="G23" s="9"/>
      <c r="H23" s="14"/>
      <c r="I23" s="14"/>
      <c r="J23" s="14"/>
    </row>
    <row r="24" spans="2:13" x14ac:dyDescent="0.25">
      <c r="B24" s="1">
        <v>2.46</v>
      </c>
      <c r="C24">
        <f t="shared" si="0"/>
        <v>5.6691609999999972</v>
      </c>
      <c r="E24" s="9"/>
      <c r="F24" s="9"/>
      <c r="G24" s="9"/>
      <c r="H24" s="14"/>
      <c r="I24" s="14"/>
      <c r="J24" s="14"/>
    </row>
    <row r="25" spans="2:13" x14ac:dyDescent="0.25">
      <c r="B25" s="1">
        <v>3.97</v>
      </c>
      <c r="C25">
        <f t="shared" si="0"/>
        <v>0.75864099999999846</v>
      </c>
      <c r="E25" s="9"/>
      <c r="F25" s="9"/>
      <c r="G25" s="9"/>
      <c r="H25" s="14"/>
      <c r="I25" s="14"/>
      <c r="J25" s="14"/>
    </row>
    <row r="26" spans="2:13" x14ac:dyDescent="0.25">
      <c r="B26" s="1">
        <v>5.71</v>
      </c>
      <c r="C26">
        <f t="shared" si="0"/>
        <v>0.75516100000000119</v>
      </c>
      <c r="E26" s="9"/>
      <c r="F26" s="9"/>
      <c r="G26" s="9"/>
      <c r="H26" s="14"/>
      <c r="I26" s="14"/>
      <c r="J26" s="14"/>
    </row>
    <row r="27" spans="2:13" x14ac:dyDescent="0.25">
      <c r="B27" s="1">
        <v>6.19</v>
      </c>
      <c r="C27">
        <f t="shared" si="0"/>
        <v>1.8198010000000029</v>
      </c>
      <c r="E27" s="9"/>
      <c r="F27" s="9"/>
      <c r="G27" s="9"/>
      <c r="H27" s="14"/>
      <c r="I27" s="14"/>
      <c r="J27" s="14"/>
    </row>
    <row r="28" spans="2:13" x14ac:dyDescent="0.25">
      <c r="B28" s="1">
        <v>4.2</v>
      </c>
      <c r="C28">
        <f t="shared" si="0"/>
        <v>0.41088099999999889</v>
      </c>
      <c r="G28" s="10"/>
      <c r="I28" s="15"/>
      <c r="J28" s="15"/>
    </row>
    <row r="29" spans="2:13" x14ac:dyDescent="0.25">
      <c r="B29" s="1">
        <v>3.48</v>
      </c>
      <c r="C29">
        <f t="shared" si="0"/>
        <v>1.8523209999999981</v>
      </c>
    </row>
    <row r="30" spans="2:13" x14ac:dyDescent="0.25">
      <c r="B30" s="1">
        <v>5.83</v>
      </c>
      <c r="C30">
        <f t="shared" si="0"/>
        <v>0.97812100000000157</v>
      </c>
    </row>
    <row r="31" spans="2:13" x14ac:dyDescent="0.25">
      <c r="B31" s="1">
        <v>6.36</v>
      </c>
      <c r="C31">
        <f t="shared" si="0"/>
        <v>2.3073610000000029</v>
      </c>
    </row>
    <row r="32" spans="2:13" x14ac:dyDescent="0.25">
      <c r="B32" s="1">
        <v>5.9</v>
      </c>
      <c r="C32">
        <f t="shared" si="0"/>
        <v>1.1214810000000022</v>
      </c>
    </row>
    <row r="33" spans="1:3" x14ac:dyDescent="0.25">
      <c r="B33" s="1">
        <v>5.43</v>
      </c>
      <c r="C33">
        <f t="shared" si="0"/>
        <v>0.34692100000000048</v>
      </c>
    </row>
    <row r="34" spans="1:3" x14ac:dyDescent="0.25">
      <c r="B34">
        <f>COUNT(B4:B33)</f>
        <v>30</v>
      </c>
      <c r="C34">
        <f>SUM(C4:C33)</f>
        <v>70.336069999999978</v>
      </c>
    </row>
    <row r="36" spans="1:3" x14ac:dyDescent="0.25">
      <c r="A36" s="3" t="s">
        <v>18</v>
      </c>
      <c r="B36" s="3">
        <f>COUNT(B4:B33)</f>
        <v>30</v>
      </c>
    </row>
    <row r="37" spans="1:3" x14ac:dyDescent="0.25">
      <c r="A37" s="3" t="s">
        <v>17</v>
      </c>
      <c r="B37" s="8">
        <f>SUM(B4:B33)/NN</f>
        <v>4.8409999999999993</v>
      </c>
    </row>
    <row r="38" spans="1:3" x14ac:dyDescent="0.25">
      <c r="A38" s="3" t="s">
        <v>30</v>
      </c>
      <c r="B38" s="8">
        <f>SQRT(C34/(NN-1))</f>
        <v>1.557363709651002</v>
      </c>
    </row>
    <row r="39" spans="1:3" x14ac:dyDescent="0.25">
      <c r="A39" s="3" t="s">
        <v>38</v>
      </c>
    </row>
    <row r="40" spans="1:3" x14ac:dyDescent="0.25">
      <c r="A40" s="3" t="s">
        <v>40</v>
      </c>
      <c r="B40" t="s">
        <v>39</v>
      </c>
    </row>
    <row r="42" spans="1:3" x14ac:dyDescent="0.25">
      <c r="A42" s="3" t="s">
        <v>42</v>
      </c>
      <c r="B42" s="1">
        <f>MAX(B4:B33)</f>
        <v>7.71</v>
      </c>
    </row>
    <row r="43" spans="1:3" x14ac:dyDescent="0.25">
      <c r="A43" s="3" t="s">
        <v>41</v>
      </c>
      <c r="B43" s="1">
        <f>MIN(B4:B33)</f>
        <v>1.56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1"/>
  <sheetViews>
    <sheetView topLeftCell="A16" workbookViewId="0">
      <selection activeCell="B23" sqref="B23:J81"/>
    </sheetView>
  </sheetViews>
  <sheetFormatPr baseColWidth="10" defaultRowHeight="15" x14ac:dyDescent="0.25"/>
  <cols>
    <col min="6" max="6" width="13.5703125" customWidth="1"/>
  </cols>
  <sheetData>
    <row r="2" spans="1:13" x14ac:dyDescent="0.25">
      <c r="B2" s="3" t="s">
        <v>0</v>
      </c>
      <c r="D2" s="10" t="s">
        <v>34</v>
      </c>
      <c r="E2" s="10" t="s">
        <v>2</v>
      </c>
      <c r="F2" s="10" t="s">
        <v>35</v>
      </c>
      <c r="G2" s="10" t="s">
        <v>8</v>
      </c>
      <c r="J2" s="10" t="s">
        <v>34</v>
      </c>
      <c r="K2" s="10" t="s">
        <v>2</v>
      </c>
      <c r="L2" s="10" t="s">
        <v>8</v>
      </c>
      <c r="M2" s="10" t="s">
        <v>25</v>
      </c>
    </row>
    <row r="4" spans="1:13" x14ac:dyDescent="0.25">
      <c r="D4">
        <v>7</v>
      </c>
      <c r="E4">
        <v>1</v>
      </c>
      <c r="F4">
        <f t="shared" ref="F4:F20" si="0">(LA^E4*EXP(-LA))/FACT(E4)</f>
        <v>4.5885348075273864E-6</v>
      </c>
      <c r="G4">
        <f t="shared" ref="G4:G20" si="1">F4*NUM</f>
        <v>2.2942674037636931E-4</v>
      </c>
      <c r="J4">
        <v>7</v>
      </c>
      <c r="K4">
        <v>1</v>
      </c>
      <c r="L4">
        <f t="shared" ref="L4:L20" si="2">F4*NUM</f>
        <v>2.2942674037636931E-4</v>
      </c>
      <c r="M4">
        <f>((L4-K4)^2)/L4</f>
        <v>4356.6900593895543</v>
      </c>
    </row>
    <row r="5" spans="1:13" x14ac:dyDescent="0.25">
      <c r="A5" t="s">
        <v>17</v>
      </c>
      <c r="B5">
        <v>15</v>
      </c>
      <c r="D5">
        <v>8</v>
      </c>
      <c r="E5">
        <v>1</v>
      </c>
      <c r="F5">
        <f t="shared" si="0"/>
        <v>4.5885348075273864E-6</v>
      </c>
      <c r="G5">
        <f t="shared" si="1"/>
        <v>2.2942674037636931E-4</v>
      </c>
      <c r="J5">
        <v>8</v>
      </c>
      <c r="K5">
        <v>1</v>
      </c>
      <c r="L5">
        <f t="shared" si="2"/>
        <v>2.2942674037636931E-4</v>
      </c>
      <c r="M5">
        <f t="shared" ref="M5:M20" si="3">((L5-K5)^2)/L5</f>
        <v>4356.6900593895543</v>
      </c>
    </row>
    <row r="6" spans="1:13" x14ac:dyDescent="0.25">
      <c r="A6" t="s">
        <v>19</v>
      </c>
      <c r="B6">
        <v>15</v>
      </c>
      <c r="D6">
        <v>9</v>
      </c>
      <c r="E6">
        <v>1</v>
      </c>
      <c r="F6">
        <f t="shared" si="0"/>
        <v>4.5885348075273864E-6</v>
      </c>
      <c r="G6">
        <f t="shared" si="1"/>
        <v>2.2942674037636931E-4</v>
      </c>
      <c r="J6">
        <v>9</v>
      </c>
      <c r="K6">
        <v>1</v>
      </c>
      <c r="L6">
        <f t="shared" si="2"/>
        <v>2.2942674037636931E-4</v>
      </c>
      <c r="M6">
        <f t="shared" si="3"/>
        <v>4356.6900593895543</v>
      </c>
    </row>
    <row r="7" spans="1:13" x14ac:dyDescent="0.25">
      <c r="A7" t="s">
        <v>18</v>
      </c>
      <c r="B7">
        <v>50</v>
      </c>
      <c r="D7">
        <v>10</v>
      </c>
      <c r="E7">
        <v>3</v>
      </c>
      <c r="F7">
        <f t="shared" si="0"/>
        <v>1.7207005528227699E-4</v>
      </c>
      <c r="G7">
        <f t="shared" si="1"/>
        <v>8.6035027641138493E-3</v>
      </c>
      <c r="J7">
        <v>10</v>
      </c>
      <c r="K7">
        <v>3</v>
      </c>
      <c r="L7">
        <f t="shared" si="2"/>
        <v>8.6035027641138493E-3</v>
      </c>
      <c r="M7">
        <f t="shared" si="3"/>
        <v>1040.0941626938395</v>
      </c>
    </row>
    <row r="8" spans="1:13" x14ac:dyDescent="0.25">
      <c r="D8">
        <v>11</v>
      </c>
      <c r="E8">
        <v>1</v>
      </c>
      <c r="F8">
        <f t="shared" si="0"/>
        <v>4.5885348075273864E-6</v>
      </c>
      <c r="G8">
        <f t="shared" si="1"/>
        <v>2.2942674037636931E-4</v>
      </c>
      <c r="J8">
        <v>11</v>
      </c>
      <c r="K8">
        <v>1</v>
      </c>
      <c r="L8">
        <f t="shared" si="2"/>
        <v>2.2942674037636931E-4</v>
      </c>
      <c r="M8">
        <f t="shared" si="3"/>
        <v>4356.6900593895543</v>
      </c>
    </row>
    <row r="9" spans="1:13" x14ac:dyDescent="0.25">
      <c r="D9">
        <v>12</v>
      </c>
      <c r="E9">
        <v>4</v>
      </c>
      <c r="F9">
        <f t="shared" si="0"/>
        <v>6.4526270730853874E-4</v>
      </c>
      <c r="G9">
        <f t="shared" si="1"/>
        <v>3.2263135365426937E-2</v>
      </c>
      <c r="J9">
        <v>12</v>
      </c>
      <c r="K9">
        <v>4</v>
      </c>
      <c r="L9">
        <f t="shared" si="2"/>
        <v>3.2263135365426937E-2</v>
      </c>
      <c r="M9">
        <f t="shared" si="3"/>
        <v>487.95430601113458</v>
      </c>
    </row>
    <row r="10" spans="1:13" x14ac:dyDescent="0.25">
      <c r="D10">
        <v>13</v>
      </c>
      <c r="E10">
        <v>6</v>
      </c>
      <c r="F10">
        <f t="shared" si="0"/>
        <v>4.8394703048140406E-3</v>
      </c>
      <c r="G10">
        <f t="shared" si="1"/>
        <v>0.24197351524070204</v>
      </c>
      <c r="J10">
        <v>13</v>
      </c>
      <c r="K10">
        <v>6</v>
      </c>
      <c r="L10">
        <f t="shared" si="2"/>
        <v>0.24197351524070204</v>
      </c>
      <c r="M10">
        <f t="shared" si="3"/>
        <v>137.01858637797142</v>
      </c>
    </row>
    <row r="11" spans="1:13" x14ac:dyDescent="0.25">
      <c r="D11">
        <v>14</v>
      </c>
      <c r="E11">
        <v>5</v>
      </c>
      <c r="F11">
        <f t="shared" si="0"/>
        <v>1.9357881219256162E-3</v>
      </c>
      <c r="G11">
        <f t="shared" si="1"/>
        <v>9.6789406096280811E-2</v>
      </c>
      <c r="J11">
        <v>14</v>
      </c>
      <c r="K11">
        <v>5</v>
      </c>
      <c r="L11">
        <f t="shared" si="2"/>
        <v>9.6789406096280811E-2</v>
      </c>
      <c r="M11">
        <f t="shared" si="3"/>
        <v>248.3895200705594</v>
      </c>
    </row>
    <row r="12" spans="1:13" x14ac:dyDescent="0.25">
      <c r="D12">
        <v>15</v>
      </c>
      <c r="E12">
        <v>6</v>
      </c>
      <c r="F12">
        <f t="shared" si="0"/>
        <v>4.8394703048140406E-3</v>
      </c>
      <c r="G12">
        <f t="shared" si="1"/>
        <v>0.24197351524070204</v>
      </c>
      <c r="J12">
        <v>15</v>
      </c>
      <c r="K12">
        <v>6</v>
      </c>
      <c r="L12">
        <f t="shared" si="2"/>
        <v>0.24197351524070204</v>
      </c>
      <c r="M12">
        <f t="shared" si="3"/>
        <v>137.01858637797142</v>
      </c>
    </row>
    <row r="13" spans="1:13" x14ac:dyDescent="0.25">
      <c r="D13">
        <v>16</v>
      </c>
      <c r="E13">
        <v>6</v>
      </c>
      <c r="F13">
        <f t="shared" si="0"/>
        <v>4.8394703048140406E-3</v>
      </c>
      <c r="G13">
        <f t="shared" si="1"/>
        <v>0.24197351524070204</v>
      </c>
      <c r="J13">
        <v>16</v>
      </c>
      <c r="K13">
        <v>6</v>
      </c>
      <c r="L13">
        <f t="shared" si="2"/>
        <v>0.24197351524070204</v>
      </c>
      <c r="M13">
        <f t="shared" si="3"/>
        <v>137.01858637797142</v>
      </c>
    </row>
    <row r="14" spans="1:13" x14ac:dyDescent="0.25">
      <c r="D14">
        <v>17</v>
      </c>
      <c r="E14">
        <v>4</v>
      </c>
      <c r="F14">
        <f t="shared" si="0"/>
        <v>6.4526270730853874E-4</v>
      </c>
      <c r="G14">
        <f t="shared" si="1"/>
        <v>3.2263135365426937E-2</v>
      </c>
      <c r="J14">
        <v>17</v>
      </c>
      <c r="K14">
        <v>4</v>
      </c>
      <c r="L14">
        <f t="shared" si="2"/>
        <v>3.2263135365426937E-2</v>
      </c>
      <c r="M14">
        <f t="shared" si="3"/>
        <v>487.95430601113458</v>
      </c>
    </row>
    <row r="15" spans="1:13" x14ac:dyDescent="0.25">
      <c r="D15">
        <v>18</v>
      </c>
      <c r="E15">
        <v>5</v>
      </c>
      <c r="F15">
        <f t="shared" si="0"/>
        <v>1.9357881219256162E-3</v>
      </c>
      <c r="G15">
        <f t="shared" si="1"/>
        <v>9.6789406096280811E-2</v>
      </c>
      <c r="J15">
        <v>18</v>
      </c>
      <c r="K15">
        <v>5</v>
      </c>
      <c r="L15">
        <f t="shared" si="2"/>
        <v>9.6789406096280811E-2</v>
      </c>
      <c r="M15">
        <f t="shared" si="3"/>
        <v>248.3895200705594</v>
      </c>
    </row>
    <row r="16" spans="1:13" x14ac:dyDescent="0.25">
      <c r="D16">
        <v>19</v>
      </c>
      <c r="E16">
        <v>1</v>
      </c>
      <c r="F16">
        <f t="shared" si="0"/>
        <v>4.5885348075273864E-6</v>
      </c>
      <c r="G16">
        <f t="shared" si="1"/>
        <v>2.2942674037636931E-4</v>
      </c>
      <c r="J16">
        <v>19</v>
      </c>
      <c r="K16">
        <v>1</v>
      </c>
      <c r="L16">
        <f t="shared" si="2"/>
        <v>2.2942674037636931E-4</v>
      </c>
      <c r="M16">
        <f t="shared" si="3"/>
        <v>4356.6900593895543</v>
      </c>
    </row>
    <row r="17" spans="2:13" x14ac:dyDescent="0.25">
      <c r="D17">
        <v>20</v>
      </c>
      <c r="E17">
        <v>3</v>
      </c>
      <c r="F17">
        <f t="shared" si="0"/>
        <v>1.7207005528227699E-4</v>
      </c>
      <c r="G17">
        <f t="shared" si="1"/>
        <v>8.6035027641138493E-3</v>
      </c>
      <c r="J17">
        <v>20</v>
      </c>
      <c r="K17">
        <v>3</v>
      </c>
      <c r="L17">
        <f t="shared" si="2"/>
        <v>8.6035027641138493E-3</v>
      </c>
      <c r="M17">
        <f t="shared" si="3"/>
        <v>1040.0941626938395</v>
      </c>
    </row>
    <row r="18" spans="2:13" x14ac:dyDescent="0.25">
      <c r="D18">
        <v>21</v>
      </c>
      <c r="E18">
        <v>1</v>
      </c>
      <c r="F18">
        <f t="shared" si="0"/>
        <v>4.5885348075273864E-6</v>
      </c>
      <c r="G18">
        <f t="shared" si="1"/>
        <v>2.2942674037636931E-4</v>
      </c>
      <c r="J18">
        <v>21</v>
      </c>
      <c r="K18">
        <v>1</v>
      </c>
      <c r="L18">
        <f t="shared" si="2"/>
        <v>2.2942674037636931E-4</v>
      </c>
      <c r="M18">
        <f t="shared" si="3"/>
        <v>4356.6900593895543</v>
      </c>
    </row>
    <row r="19" spans="2:13" x14ac:dyDescent="0.25">
      <c r="D19">
        <v>23</v>
      </c>
      <c r="E19">
        <v>1</v>
      </c>
      <c r="F19">
        <f t="shared" si="0"/>
        <v>4.5885348075273864E-6</v>
      </c>
      <c r="G19">
        <f t="shared" si="1"/>
        <v>2.2942674037636931E-4</v>
      </c>
      <c r="J19">
        <v>23</v>
      </c>
      <c r="K19">
        <v>1</v>
      </c>
      <c r="L19">
        <f t="shared" si="2"/>
        <v>2.2942674037636931E-4</v>
      </c>
      <c r="M19">
        <f t="shared" si="3"/>
        <v>4356.6900593895543</v>
      </c>
    </row>
    <row r="20" spans="2:13" x14ac:dyDescent="0.25">
      <c r="D20">
        <v>24</v>
      </c>
      <c r="E20">
        <v>1</v>
      </c>
      <c r="F20">
        <f t="shared" si="0"/>
        <v>4.5885348075273864E-6</v>
      </c>
      <c r="G20">
        <f t="shared" si="1"/>
        <v>2.2942674037636931E-4</v>
      </c>
      <c r="J20">
        <v>24</v>
      </c>
      <c r="K20">
        <v>1</v>
      </c>
      <c r="L20">
        <f t="shared" si="2"/>
        <v>2.2942674037636931E-4</v>
      </c>
      <c r="M20">
        <f t="shared" si="3"/>
        <v>4356.6900593895543</v>
      </c>
    </row>
    <row r="21" spans="2:13" x14ac:dyDescent="0.25">
      <c r="E21">
        <f>SUM(E4:E20)</f>
        <v>50</v>
      </c>
    </row>
    <row r="23" spans="2:13" x14ac:dyDescent="0.25">
      <c r="B23" s="18">
        <v>42571</v>
      </c>
      <c r="D23" s="19">
        <v>98610</v>
      </c>
      <c r="E23" s="19">
        <v>98220</v>
      </c>
      <c r="F23" t="s">
        <v>55</v>
      </c>
      <c r="H23" s="19">
        <v>98680</v>
      </c>
      <c r="J23" s="19">
        <v>97140</v>
      </c>
    </row>
    <row r="25" spans="2:13" x14ac:dyDescent="0.25">
      <c r="B25" s="18">
        <v>42570</v>
      </c>
      <c r="D25" s="19">
        <v>99770</v>
      </c>
      <c r="E25" s="19">
        <v>99470</v>
      </c>
      <c r="F25" t="s">
        <v>56</v>
      </c>
      <c r="H25" s="19">
        <v>99980</v>
      </c>
      <c r="J25" s="19">
        <v>99370</v>
      </c>
    </row>
    <row r="27" spans="2:13" x14ac:dyDescent="0.25">
      <c r="B27" s="18">
        <v>42569</v>
      </c>
      <c r="D27" s="19">
        <v>100000</v>
      </c>
      <c r="E27" s="19">
        <v>100150</v>
      </c>
      <c r="F27" t="s">
        <v>57</v>
      </c>
      <c r="H27" s="19">
        <v>100700</v>
      </c>
      <c r="J27" s="19">
        <v>99890</v>
      </c>
    </row>
    <row r="29" spans="2:13" x14ac:dyDescent="0.25">
      <c r="B29" s="18">
        <v>42566</v>
      </c>
      <c r="D29" s="19">
        <v>100470</v>
      </c>
      <c r="E29" s="19">
        <v>99800</v>
      </c>
      <c r="F29" t="s">
        <v>50</v>
      </c>
      <c r="H29" s="19">
        <v>100470</v>
      </c>
      <c r="J29" s="19">
        <v>99550</v>
      </c>
    </row>
    <row r="31" spans="2:13" x14ac:dyDescent="0.25">
      <c r="B31" s="18">
        <v>42565</v>
      </c>
      <c r="D31" s="19">
        <v>100520</v>
      </c>
      <c r="E31" s="19">
        <v>99970</v>
      </c>
      <c r="F31" t="s">
        <v>58</v>
      </c>
      <c r="H31" s="19">
        <v>100800</v>
      </c>
      <c r="J31" s="19">
        <v>99680</v>
      </c>
    </row>
    <row r="33" spans="2:10" x14ac:dyDescent="0.25">
      <c r="B33" s="18">
        <v>42564</v>
      </c>
      <c r="D33" s="19">
        <v>100650</v>
      </c>
      <c r="E33" s="19">
        <v>99880</v>
      </c>
      <c r="F33" t="s">
        <v>59</v>
      </c>
      <c r="H33" s="19">
        <v>100800</v>
      </c>
      <c r="J33" s="19">
        <v>99850</v>
      </c>
    </row>
    <row r="35" spans="2:10" x14ac:dyDescent="0.25">
      <c r="B35" s="18">
        <v>42563</v>
      </c>
      <c r="D35" s="19">
        <v>100250</v>
      </c>
      <c r="E35" s="19">
        <v>100200</v>
      </c>
      <c r="F35" t="s">
        <v>60</v>
      </c>
      <c r="H35" s="19">
        <v>100780</v>
      </c>
      <c r="J35" s="19">
        <v>100000</v>
      </c>
    </row>
    <row r="37" spans="2:10" x14ac:dyDescent="0.25">
      <c r="B37" s="18">
        <v>42562</v>
      </c>
      <c r="D37" s="19">
        <v>99900</v>
      </c>
      <c r="E37" s="19">
        <v>99980</v>
      </c>
      <c r="F37" t="s">
        <v>61</v>
      </c>
      <c r="H37" s="19">
        <v>100350</v>
      </c>
      <c r="J37" s="19">
        <v>99410</v>
      </c>
    </row>
    <row r="39" spans="2:10" x14ac:dyDescent="0.25">
      <c r="B39" s="18">
        <v>42559</v>
      </c>
      <c r="D39" t="s">
        <v>51</v>
      </c>
      <c r="E39" t="s">
        <v>51</v>
      </c>
      <c r="F39" t="s">
        <v>52</v>
      </c>
      <c r="H39" t="s">
        <v>51</v>
      </c>
      <c r="J39" t="s">
        <v>51</v>
      </c>
    </row>
    <row r="41" spans="2:10" x14ac:dyDescent="0.25">
      <c r="B41" s="18">
        <v>42558</v>
      </c>
      <c r="D41" s="19">
        <v>97590</v>
      </c>
      <c r="E41" s="19">
        <v>98410</v>
      </c>
      <c r="F41" t="s">
        <v>62</v>
      </c>
      <c r="H41" s="19">
        <v>98470</v>
      </c>
      <c r="J41" s="19">
        <v>97580</v>
      </c>
    </row>
    <row r="43" spans="2:10" x14ac:dyDescent="0.25">
      <c r="B43" s="18">
        <v>42557</v>
      </c>
      <c r="D43" s="19">
        <v>97000</v>
      </c>
      <c r="E43" s="19">
        <v>98450</v>
      </c>
      <c r="F43" t="s">
        <v>63</v>
      </c>
      <c r="H43" s="19">
        <v>98520</v>
      </c>
      <c r="J43" s="19">
        <v>96760</v>
      </c>
    </row>
    <row r="45" spans="2:10" x14ac:dyDescent="0.25">
      <c r="B45" s="18">
        <v>42556</v>
      </c>
      <c r="D45" s="19">
        <v>97760</v>
      </c>
      <c r="E45" s="19">
        <v>97660</v>
      </c>
      <c r="F45" t="s">
        <v>64</v>
      </c>
      <c r="H45" s="19">
        <v>98000</v>
      </c>
      <c r="J45" s="19">
        <v>97170</v>
      </c>
    </row>
    <row r="47" spans="2:10" x14ac:dyDescent="0.25">
      <c r="B47" s="18">
        <v>42552</v>
      </c>
      <c r="D47" s="19">
        <v>97720</v>
      </c>
      <c r="E47" s="19">
        <v>98030</v>
      </c>
      <c r="F47" t="s">
        <v>53</v>
      </c>
      <c r="H47" s="19">
        <v>98630</v>
      </c>
      <c r="J47" s="19">
        <v>97710</v>
      </c>
    </row>
    <row r="49" spans="2:10" x14ac:dyDescent="0.25">
      <c r="B49" s="18">
        <v>42551</v>
      </c>
      <c r="D49" s="19">
        <v>97050</v>
      </c>
      <c r="E49" s="19">
        <v>97820</v>
      </c>
      <c r="F49" t="s">
        <v>65</v>
      </c>
      <c r="H49" s="19">
        <v>98070</v>
      </c>
      <c r="J49" s="19">
        <v>96880</v>
      </c>
    </row>
    <row r="51" spans="2:10" x14ac:dyDescent="0.25">
      <c r="B51" s="18">
        <v>42550</v>
      </c>
      <c r="D51" s="19">
        <v>96900</v>
      </c>
      <c r="E51" s="19">
        <v>96980</v>
      </c>
      <c r="F51" t="s">
        <v>66</v>
      </c>
      <c r="H51" s="19">
        <v>97290</v>
      </c>
      <c r="J51" s="19">
        <v>96280</v>
      </c>
    </row>
    <row r="53" spans="2:10" x14ac:dyDescent="0.25">
      <c r="B53" s="18">
        <v>42549</v>
      </c>
      <c r="D53" s="19">
        <v>95440</v>
      </c>
      <c r="E53" s="19">
        <v>96050</v>
      </c>
      <c r="F53" t="s">
        <v>67</v>
      </c>
      <c r="H53" s="19">
        <v>96280</v>
      </c>
      <c r="J53" s="19">
        <v>95140</v>
      </c>
    </row>
    <row r="55" spans="2:10" x14ac:dyDescent="0.25">
      <c r="B55" s="18">
        <v>42548</v>
      </c>
      <c r="D55" s="19">
        <v>95000</v>
      </c>
      <c r="E55" s="19">
        <v>94380</v>
      </c>
      <c r="F55" t="s">
        <v>68</v>
      </c>
      <c r="H55" s="19">
        <v>95230</v>
      </c>
      <c r="J55" s="19">
        <v>94000</v>
      </c>
    </row>
    <row r="57" spans="2:10" x14ac:dyDescent="0.25">
      <c r="B57" s="18">
        <v>42545</v>
      </c>
      <c r="D57" s="19">
        <v>95850</v>
      </c>
      <c r="E57" s="19">
        <v>95720</v>
      </c>
      <c r="F57" t="s">
        <v>69</v>
      </c>
      <c r="H57" s="19">
        <v>97260</v>
      </c>
      <c r="J57" s="19">
        <v>95140</v>
      </c>
    </row>
    <row r="59" spans="2:10" x14ac:dyDescent="0.25">
      <c r="B59" s="18">
        <v>42544</v>
      </c>
      <c r="D59" s="19">
        <v>99440</v>
      </c>
      <c r="E59" s="19">
        <v>99020</v>
      </c>
      <c r="F59" t="s">
        <v>70</v>
      </c>
      <c r="H59" s="19">
        <v>99620</v>
      </c>
      <c r="J59" s="19">
        <v>98610</v>
      </c>
    </row>
    <row r="61" spans="2:10" x14ac:dyDescent="0.25">
      <c r="B61" s="18">
        <v>42543</v>
      </c>
      <c r="D61" s="19">
        <v>98850</v>
      </c>
      <c r="E61" s="19">
        <v>98790</v>
      </c>
      <c r="F61" t="s">
        <v>71</v>
      </c>
      <c r="H61" s="19">
        <v>99620</v>
      </c>
      <c r="J61" s="19">
        <v>98700</v>
      </c>
    </row>
    <row r="63" spans="2:10" x14ac:dyDescent="0.25">
      <c r="B63" s="18">
        <v>42542</v>
      </c>
      <c r="D63" s="19">
        <v>99770</v>
      </c>
      <c r="E63" s="19">
        <v>98820</v>
      </c>
      <c r="F63" t="s">
        <v>72</v>
      </c>
      <c r="H63" s="19">
        <v>99780</v>
      </c>
      <c r="J63" s="19">
        <v>98770</v>
      </c>
    </row>
    <row r="65" spans="2:10" x14ac:dyDescent="0.25">
      <c r="B65" s="18">
        <v>42541</v>
      </c>
      <c r="D65" t="s">
        <v>51</v>
      </c>
      <c r="E65" t="s">
        <v>51</v>
      </c>
      <c r="F65" t="s">
        <v>52</v>
      </c>
      <c r="H65" t="s">
        <v>51</v>
      </c>
      <c r="J65" t="s">
        <v>51</v>
      </c>
    </row>
    <row r="67" spans="2:10" x14ac:dyDescent="0.25">
      <c r="B67" s="18">
        <v>42537</v>
      </c>
      <c r="D67" s="19">
        <v>97650</v>
      </c>
      <c r="E67" s="19">
        <v>98380</v>
      </c>
      <c r="F67" t="s">
        <v>73</v>
      </c>
      <c r="H67" s="19">
        <v>98620</v>
      </c>
      <c r="J67" s="19">
        <v>96860</v>
      </c>
    </row>
    <row r="69" spans="2:10" x14ac:dyDescent="0.25">
      <c r="B69" s="18">
        <v>42536</v>
      </c>
      <c r="D69" s="19">
        <v>98390</v>
      </c>
      <c r="E69" s="19">
        <v>98270</v>
      </c>
      <c r="F69" t="s">
        <v>74</v>
      </c>
      <c r="H69" s="19">
        <v>99000</v>
      </c>
      <c r="J69" s="19">
        <v>98200</v>
      </c>
    </row>
    <row r="71" spans="2:10" x14ac:dyDescent="0.25">
      <c r="B71" s="18">
        <v>42535</v>
      </c>
      <c r="D71" s="19">
        <v>97390</v>
      </c>
      <c r="E71" s="19">
        <v>98400</v>
      </c>
      <c r="F71" t="s">
        <v>54</v>
      </c>
      <c r="H71" s="19">
        <v>98550</v>
      </c>
      <c r="J71" s="19">
        <v>97390</v>
      </c>
    </row>
    <row r="73" spans="2:10" x14ac:dyDescent="0.25">
      <c r="B73" s="18">
        <v>42534</v>
      </c>
      <c r="D73" s="19">
        <v>96820</v>
      </c>
      <c r="E73" s="19">
        <v>97570</v>
      </c>
      <c r="F73" t="s">
        <v>75</v>
      </c>
      <c r="H73" s="19">
        <v>98980</v>
      </c>
      <c r="J73" s="19">
        <v>96700</v>
      </c>
    </row>
    <row r="75" spans="2:10" x14ac:dyDescent="0.25">
      <c r="B75" s="18">
        <v>42531</v>
      </c>
      <c r="D75" s="19">
        <v>97030</v>
      </c>
      <c r="E75" s="19">
        <v>97340</v>
      </c>
      <c r="F75" t="s">
        <v>76</v>
      </c>
      <c r="H75" s="19">
        <v>97710</v>
      </c>
      <c r="J75" s="19">
        <v>96780</v>
      </c>
    </row>
    <row r="77" spans="2:10" x14ac:dyDescent="0.25">
      <c r="B77" s="18">
        <v>42530</v>
      </c>
      <c r="D77" s="19">
        <v>97710</v>
      </c>
      <c r="E77" s="19">
        <v>97840</v>
      </c>
      <c r="F77" t="s">
        <v>77</v>
      </c>
      <c r="H77" s="19">
        <v>97920</v>
      </c>
      <c r="J77" s="19">
        <v>97100</v>
      </c>
    </row>
    <row r="79" spans="2:10" x14ac:dyDescent="0.25">
      <c r="B79" s="18">
        <v>42529</v>
      </c>
      <c r="D79" s="19">
        <v>98490</v>
      </c>
      <c r="E79" s="19">
        <v>98040</v>
      </c>
      <c r="F79" t="s">
        <v>59</v>
      </c>
      <c r="H79" s="19">
        <v>98820</v>
      </c>
      <c r="J79" s="19">
        <v>97700</v>
      </c>
    </row>
    <row r="81" spans="2:10" x14ac:dyDescent="0.25">
      <c r="B81" s="18">
        <v>42528</v>
      </c>
      <c r="D81" s="19">
        <v>99000</v>
      </c>
      <c r="E81" s="19">
        <v>98350</v>
      </c>
      <c r="F81" t="s">
        <v>78</v>
      </c>
      <c r="H81" s="19">
        <v>99030</v>
      </c>
      <c r="J81" s="19">
        <v>98330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16</vt:i4>
      </vt:variant>
    </vt:vector>
  </HeadingPairs>
  <TitlesOfParts>
    <vt:vector size="20" baseType="lpstr">
      <vt:lpstr>Muestra 1</vt:lpstr>
      <vt:lpstr>Muestra 2</vt:lpstr>
      <vt:lpstr>Muestra 3</vt:lpstr>
      <vt:lpstr>Muestra 4</vt:lpstr>
      <vt:lpstr>Desv</vt:lpstr>
      <vt:lpstr>L</vt:lpstr>
      <vt:lpstr>LA</vt:lpstr>
      <vt:lpstr>Lambda</vt:lpstr>
      <vt:lpstr>Lamda</vt:lpstr>
      <vt:lpstr>M</vt:lpstr>
      <vt:lpstr>max</vt:lpstr>
      <vt:lpstr>ME</vt:lpstr>
      <vt:lpstr>Media</vt:lpstr>
      <vt:lpstr>MediaExp</vt:lpstr>
      <vt:lpstr>MediaN</vt:lpstr>
      <vt:lpstr>min</vt:lpstr>
      <vt:lpstr>N</vt:lpstr>
      <vt:lpstr>NN</vt:lpstr>
      <vt:lpstr>NUM</vt:lpstr>
      <vt:lpstr>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Luciano Gil</cp:lastModifiedBy>
  <dcterms:created xsi:type="dcterms:W3CDTF">2017-04-02T20:45:16Z</dcterms:created>
  <dcterms:modified xsi:type="dcterms:W3CDTF">2017-04-09T21:13:54Z</dcterms:modified>
</cp:coreProperties>
</file>