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38268b8bda0420/Documentos/3 uni/BD2/TRABAJO/Data/"/>
    </mc:Choice>
  </mc:AlternateContent>
  <xr:revisionPtr revIDLastSave="0" documentId="8_{8845C46B-BD8E-493B-8C2A-19BD9859CC32}" xr6:coauthVersionLast="47" xr6:coauthVersionMax="47" xr10:uidLastSave="{00000000-0000-0000-0000-000000000000}"/>
  <bookViews>
    <workbookView xWindow="-120" yWindow="-120" windowWidth="29040" windowHeight="15720" activeTab="1" xr2:uid="{9CCB16AF-F2D0-49C5-8FBF-128DD90B40E9}"/>
  </bookViews>
  <sheets>
    <sheet name="C_Data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I14" i="1"/>
  <c r="D22" i="1"/>
  <c r="D21" i="1"/>
  <c r="D20" i="1"/>
  <c r="D19" i="1"/>
  <c r="F3" i="2"/>
  <c r="H22" i="2"/>
  <c r="D23" i="1" s="1"/>
  <c r="H17" i="2"/>
  <c r="H12" i="2"/>
  <c r="H7" i="2"/>
  <c r="H2" i="2"/>
  <c r="G17" i="2"/>
  <c r="D12" i="1" s="1"/>
  <c r="J13" i="1" s="1"/>
  <c r="F4" i="2"/>
  <c r="G2" i="2" s="1"/>
  <c r="D9" i="1" s="1"/>
  <c r="J10" i="1" s="1"/>
  <c r="F5" i="2"/>
  <c r="F6" i="2"/>
  <c r="F7" i="2"/>
  <c r="G7" i="2" s="1"/>
  <c r="D10" i="1" s="1"/>
  <c r="J11" i="1" s="1"/>
  <c r="F8" i="2"/>
  <c r="F9" i="2"/>
  <c r="F10" i="2"/>
  <c r="F11" i="2"/>
  <c r="F12" i="2"/>
  <c r="F13" i="2"/>
  <c r="F14" i="2"/>
  <c r="F15" i="2"/>
  <c r="G12" i="2" s="1"/>
  <c r="D11" i="1" s="1"/>
  <c r="J12" i="1" s="1"/>
  <c r="F16" i="2"/>
  <c r="F17" i="2"/>
  <c r="F18" i="2"/>
  <c r="F19" i="2"/>
  <c r="F20" i="2"/>
  <c r="F21" i="2"/>
  <c r="F22" i="2"/>
  <c r="G22" i="2" s="1"/>
  <c r="D13" i="1" s="1"/>
  <c r="J14" i="1" s="1"/>
  <c r="F23" i="2"/>
  <c r="F24" i="2"/>
  <c r="F25" i="2"/>
  <c r="F26" i="2"/>
  <c r="F2" i="2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<sst xmlns="http://schemas.openxmlformats.org/spreadsheetml/2006/main" count="22" uniqueCount="17">
  <si>
    <t>Size</t>
  </si>
  <si>
    <t>Python</t>
  </si>
  <si>
    <t>Time Execution (ms/op)</t>
  </si>
  <si>
    <t>Memory Usage (KB)</t>
  </si>
  <si>
    <t>Java</t>
  </si>
  <si>
    <t>Matrix Size</t>
  </si>
  <si>
    <t>Round</t>
  </si>
  <si>
    <t>Iteration</t>
  </si>
  <si>
    <t xml:space="preserve"> TimeElapsed(sec)</t>
  </si>
  <si>
    <t>Mean TimeElapsed (ms)</t>
  </si>
  <si>
    <t>TimeElapsed(ms)</t>
  </si>
  <si>
    <t>Mean Memory Usage</t>
  </si>
  <si>
    <t>C</t>
  </si>
  <si>
    <t>SpeedUps</t>
  </si>
  <si>
    <t>SpeedUp(Python/Java)</t>
  </si>
  <si>
    <t>SpeedUp(Python/C)</t>
  </si>
  <si>
    <t xml:space="preserve"> Maximum RSS (kbytes)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</si>
</sst>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40FF-4FE6-4C48-9EFB-040A4A232EDE}">
  <dimension ref="A1:H26"/>
  <sheetViews>
    <sheetView zoomScaleNormal="100" workbookViewId="0">
      <selection activeCell="F38" sqref="F38"/>
    </sheetView>
  </sheetViews>
  <sheetFormatPr baseColWidth="10" defaultRowHeight="15" x14ac:dyDescent="0.25"/>
  <cols>
    <col min="4" max="4" width="22.42578125" customWidth="1"/>
    <col min="5" max="5" width="22.140625" customWidth="1"/>
    <col min="6" max="6" width="34.140625" customWidth="1"/>
    <col min="7" max="7" width="22.42578125" customWidth="1"/>
    <col min="8" max="8" width="23.140625" customWidth="1"/>
  </cols>
  <sheetData>
    <row r="1" spans="1:8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16</v>
      </c>
      <c r="F1" s="1" t="s">
        <v>10</v>
      </c>
      <c r="G1" s="1" t="s">
        <v>9</v>
      </c>
      <c r="H1" s="1" t="s">
        <v>11</v>
      </c>
    </row>
    <row r="2" spans="1:8" x14ac:dyDescent="0.25">
      <c r="A2" s="1">
        <v>10</v>
      </c>
      <c r="B2" s="1">
        <v>1</v>
      </c>
      <c r="C2" s="1">
        <v>1</v>
      </c>
      <c r="D2" s="1">
        <v>9.0535500000000005E-4</v>
      </c>
      <c r="E2" s="1">
        <v>1212</v>
      </c>
      <c r="F2" s="1">
        <f>D2*1000</f>
        <v>0.90535500000000002</v>
      </c>
      <c r="G2" s="1">
        <f>(F2+F3+F4+F5+F6)/5</f>
        <v>2.0587080000000002</v>
      </c>
      <c r="H2" s="1">
        <f>(E2+E3+E4+E5+E6)/5</f>
        <v>1186.4000000000001</v>
      </c>
    </row>
    <row r="3" spans="1:8" x14ac:dyDescent="0.25">
      <c r="A3" s="1">
        <v>10</v>
      </c>
      <c r="B3" s="1">
        <v>1</v>
      </c>
      <c r="C3" s="1">
        <v>2</v>
      </c>
      <c r="D3" s="1">
        <v>2.3053069999999999E-3</v>
      </c>
      <c r="E3" s="1">
        <v>1148</v>
      </c>
      <c r="F3" s="1">
        <f>D3*1000</f>
        <v>2.305307</v>
      </c>
      <c r="G3" s="1"/>
      <c r="H3" s="1"/>
    </row>
    <row r="4" spans="1:8" x14ac:dyDescent="0.25">
      <c r="A4" s="1">
        <v>10</v>
      </c>
      <c r="B4" s="1">
        <v>1</v>
      </c>
      <c r="C4" s="1">
        <v>3</v>
      </c>
      <c r="D4" s="1">
        <v>3.154708E-3</v>
      </c>
      <c r="E4" s="1">
        <v>1148</v>
      </c>
      <c r="F4" s="1">
        <f t="shared" ref="F4:F26" si="0">D4*1000</f>
        <v>3.1547079999999998</v>
      </c>
      <c r="G4" s="1"/>
      <c r="H4" s="1"/>
    </row>
    <row r="5" spans="1:8" x14ac:dyDescent="0.25">
      <c r="A5" s="1">
        <v>10</v>
      </c>
      <c r="B5" s="1">
        <v>1</v>
      </c>
      <c r="C5" s="1">
        <v>4</v>
      </c>
      <c r="D5" s="1">
        <v>1.657169E-3</v>
      </c>
      <c r="E5" s="1">
        <v>1212</v>
      </c>
      <c r="F5" s="1">
        <f t="shared" si="0"/>
        <v>1.6571690000000001</v>
      </c>
      <c r="G5" s="1"/>
      <c r="H5" s="1"/>
    </row>
    <row r="6" spans="1:8" x14ac:dyDescent="0.25">
      <c r="A6" s="1">
        <v>10</v>
      </c>
      <c r="B6" s="1">
        <v>1</v>
      </c>
      <c r="C6" s="1">
        <v>5</v>
      </c>
      <c r="D6" s="1">
        <v>2.2710009999999999E-3</v>
      </c>
      <c r="E6" s="1">
        <v>1212</v>
      </c>
      <c r="F6" s="1">
        <f t="shared" si="0"/>
        <v>2.271001</v>
      </c>
      <c r="G6" s="1"/>
      <c r="H6" s="1"/>
    </row>
    <row r="7" spans="1:8" x14ac:dyDescent="0.25">
      <c r="A7" s="1">
        <v>100</v>
      </c>
      <c r="B7" s="1">
        <v>1</v>
      </c>
      <c r="C7" s="1">
        <v>1</v>
      </c>
      <c r="D7" s="1">
        <v>8.8256470000000007E-3</v>
      </c>
      <c r="E7" s="1">
        <v>1388</v>
      </c>
      <c r="F7" s="1">
        <f t="shared" si="0"/>
        <v>8.825647</v>
      </c>
      <c r="G7" s="1">
        <f>(F7+F8+F9+F10+F11)/5</f>
        <v>4.1812102000000007</v>
      </c>
      <c r="H7" s="1">
        <f>(E7+E8+E9+E10+E11)/5</f>
        <v>1377.6</v>
      </c>
    </row>
    <row r="8" spans="1:8" x14ac:dyDescent="0.25">
      <c r="A8" s="1">
        <v>100</v>
      </c>
      <c r="B8" s="1">
        <v>1</v>
      </c>
      <c r="C8" s="1">
        <v>2</v>
      </c>
      <c r="D8" s="1">
        <v>3.0608509999999998E-3</v>
      </c>
      <c r="E8" s="1">
        <v>1360</v>
      </c>
      <c r="F8" s="1">
        <f t="shared" si="0"/>
        <v>3.060851</v>
      </c>
      <c r="G8" s="1"/>
      <c r="H8" s="1"/>
    </row>
    <row r="9" spans="1:8" x14ac:dyDescent="0.25">
      <c r="A9" s="1">
        <v>100</v>
      </c>
      <c r="B9" s="1">
        <v>1</v>
      </c>
      <c r="C9" s="1">
        <v>3</v>
      </c>
      <c r="D9" s="1">
        <v>3.079591E-3</v>
      </c>
      <c r="E9" s="1">
        <v>1412</v>
      </c>
      <c r="F9" s="1">
        <f t="shared" si="0"/>
        <v>3.0795910000000002</v>
      </c>
      <c r="G9" s="1"/>
      <c r="H9" s="1"/>
    </row>
    <row r="10" spans="1:8" x14ac:dyDescent="0.25">
      <c r="A10" s="1">
        <v>100</v>
      </c>
      <c r="B10" s="1">
        <v>1</v>
      </c>
      <c r="C10" s="1">
        <v>4</v>
      </c>
      <c r="D10" s="1">
        <v>3.557251E-3</v>
      </c>
      <c r="E10" s="1">
        <v>1368</v>
      </c>
      <c r="F10" s="1">
        <f t="shared" si="0"/>
        <v>3.5572509999999999</v>
      </c>
      <c r="G10" s="1"/>
      <c r="H10" s="1"/>
    </row>
    <row r="11" spans="1:8" x14ac:dyDescent="0.25">
      <c r="A11" s="1">
        <v>100</v>
      </c>
      <c r="B11" s="1">
        <v>1</v>
      </c>
      <c r="C11" s="1">
        <v>5</v>
      </c>
      <c r="D11" s="1">
        <v>2.382711E-3</v>
      </c>
      <c r="E11" s="1">
        <v>1360</v>
      </c>
      <c r="F11" s="1">
        <f t="shared" si="0"/>
        <v>2.382711</v>
      </c>
      <c r="G11" s="1"/>
      <c r="H11" s="1"/>
    </row>
    <row r="12" spans="1:8" x14ac:dyDescent="0.25">
      <c r="A12" s="1">
        <v>300</v>
      </c>
      <c r="B12" s="1">
        <v>1</v>
      </c>
      <c r="C12" s="1">
        <v>1</v>
      </c>
      <c r="D12" s="1">
        <v>3.4837545999999997E-2</v>
      </c>
      <c r="E12" s="1">
        <v>3208</v>
      </c>
      <c r="F12" s="1">
        <f t="shared" si="0"/>
        <v>34.837545999999996</v>
      </c>
      <c r="G12" s="1">
        <f>(F12+F13+F14+F15+F16)/5</f>
        <v>30.480083799999999</v>
      </c>
      <c r="H12" s="1">
        <f>(E12+E13+E14+E15+E16)/5</f>
        <v>3243.2</v>
      </c>
    </row>
    <row r="13" spans="1:8" x14ac:dyDescent="0.25">
      <c r="A13" s="1">
        <v>300</v>
      </c>
      <c r="B13" s="1">
        <v>1</v>
      </c>
      <c r="C13" s="1">
        <v>2</v>
      </c>
      <c r="D13" s="1">
        <v>3.8348530999999998E-2</v>
      </c>
      <c r="E13" s="1">
        <v>3188</v>
      </c>
      <c r="F13" s="1">
        <f t="shared" si="0"/>
        <v>38.348531000000001</v>
      </c>
      <c r="G13" s="1"/>
      <c r="H13" s="1"/>
    </row>
    <row r="14" spans="1:8" x14ac:dyDescent="0.25">
      <c r="A14" s="1">
        <v>300</v>
      </c>
      <c r="B14" s="1">
        <v>1</v>
      </c>
      <c r="C14" s="1">
        <v>3</v>
      </c>
      <c r="D14" s="1">
        <v>2.5808357000000001E-2</v>
      </c>
      <c r="E14" s="1">
        <v>3316</v>
      </c>
      <c r="F14" s="1">
        <f t="shared" si="0"/>
        <v>25.808357000000001</v>
      </c>
      <c r="G14" s="1"/>
      <c r="H14" s="1"/>
    </row>
    <row r="15" spans="1:8" x14ac:dyDescent="0.25">
      <c r="A15" s="1">
        <v>300</v>
      </c>
      <c r="B15" s="1">
        <v>1</v>
      </c>
      <c r="C15" s="1">
        <v>4</v>
      </c>
      <c r="D15" s="1">
        <v>3.0667040999999999E-2</v>
      </c>
      <c r="E15" s="1">
        <v>3316</v>
      </c>
      <c r="F15" s="1">
        <f t="shared" si="0"/>
        <v>30.667040999999998</v>
      </c>
      <c r="G15" s="1"/>
      <c r="H15" s="1"/>
    </row>
    <row r="16" spans="1:8" x14ac:dyDescent="0.25">
      <c r="A16" s="1">
        <v>300</v>
      </c>
      <c r="B16" s="1">
        <v>1</v>
      </c>
      <c r="C16" s="1">
        <v>5</v>
      </c>
      <c r="D16" s="1">
        <v>2.2738944000000001E-2</v>
      </c>
      <c r="E16" s="1">
        <v>3188</v>
      </c>
      <c r="F16" s="1">
        <f t="shared" si="0"/>
        <v>22.738944</v>
      </c>
      <c r="G16" s="1"/>
      <c r="H16" s="1"/>
    </row>
    <row r="17" spans="1:8" x14ac:dyDescent="0.25">
      <c r="A17" s="1">
        <v>500</v>
      </c>
      <c r="B17" s="1">
        <v>1</v>
      </c>
      <c r="C17" s="1">
        <v>1</v>
      </c>
      <c r="D17" s="1">
        <v>0.13275903</v>
      </c>
      <c r="E17" s="1">
        <v>6984</v>
      </c>
      <c r="F17" s="1">
        <f t="shared" si="0"/>
        <v>132.75903</v>
      </c>
      <c r="G17" s="1">
        <f>(F17+F18+F19+F20+F21)/5</f>
        <v>130.3018438</v>
      </c>
      <c r="H17" s="1">
        <f>(E17+E18+E19+E20+E21)/5</f>
        <v>7004</v>
      </c>
    </row>
    <row r="18" spans="1:8" x14ac:dyDescent="0.25">
      <c r="A18" s="1">
        <v>500</v>
      </c>
      <c r="B18" s="1">
        <v>1</v>
      </c>
      <c r="C18" s="1">
        <v>2</v>
      </c>
      <c r="D18" s="1">
        <v>0.117526509</v>
      </c>
      <c r="E18" s="1">
        <v>6992</v>
      </c>
      <c r="F18" s="1">
        <f t="shared" si="0"/>
        <v>117.526509</v>
      </c>
      <c r="G18" s="1"/>
      <c r="H18" s="1"/>
    </row>
    <row r="19" spans="1:8" x14ac:dyDescent="0.25">
      <c r="A19" s="1">
        <v>500</v>
      </c>
      <c r="B19" s="1">
        <v>1</v>
      </c>
      <c r="C19" s="1">
        <v>3</v>
      </c>
      <c r="D19" s="1">
        <v>0.12748853299999999</v>
      </c>
      <c r="E19" s="1">
        <v>6992</v>
      </c>
      <c r="F19" s="1">
        <f t="shared" si="0"/>
        <v>127.48853299999999</v>
      </c>
      <c r="G19" s="1"/>
      <c r="H19" s="1"/>
    </row>
    <row r="20" spans="1:8" x14ac:dyDescent="0.25">
      <c r="A20" s="1">
        <v>500</v>
      </c>
      <c r="B20" s="1">
        <v>1</v>
      </c>
      <c r="C20" s="1">
        <v>4</v>
      </c>
      <c r="D20" s="1">
        <v>0.13192595300000001</v>
      </c>
      <c r="E20" s="1">
        <v>7032</v>
      </c>
      <c r="F20" s="1">
        <f t="shared" si="0"/>
        <v>131.92595300000002</v>
      </c>
      <c r="G20" s="1"/>
      <c r="H20" s="1"/>
    </row>
    <row r="21" spans="1:8" x14ac:dyDescent="0.25">
      <c r="A21" s="1">
        <v>500</v>
      </c>
      <c r="B21" s="1">
        <v>1</v>
      </c>
      <c r="C21" s="1">
        <v>5</v>
      </c>
      <c r="D21" s="1">
        <v>0.141809194</v>
      </c>
      <c r="E21" s="1">
        <v>7020</v>
      </c>
      <c r="F21" s="1">
        <f t="shared" si="0"/>
        <v>141.80919399999999</v>
      </c>
      <c r="G21" s="1"/>
      <c r="H21" s="1"/>
    </row>
    <row r="22" spans="1:8" x14ac:dyDescent="0.25">
      <c r="A22" s="1">
        <v>1000</v>
      </c>
      <c r="B22" s="1">
        <v>1</v>
      </c>
      <c r="C22" s="1">
        <v>1</v>
      </c>
      <c r="D22" s="1">
        <v>1.5562837359999999</v>
      </c>
      <c r="E22" s="1">
        <v>24656</v>
      </c>
      <c r="F22" s="1">
        <f t="shared" si="0"/>
        <v>1556.2837359999999</v>
      </c>
      <c r="G22" s="1">
        <f>(F22+F23+F24+F25+F26)/5</f>
        <v>1564.5821129999999</v>
      </c>
      <c r="H22" s="1">
        <f>(E22+E23+E24+E25+E26)/5</f>
        <v>24668.799999999999</v>
      </c>
    </row>
    <row r="23" spans="1:8" x14ac:dyDescent="0.25">
      <c r="A23" s="1">
        <v>1000</v>
      </c>
      <c r="B23" s="1">
        <v>1</v>
      </c>
      <c r="C23" s="1">
        <v>2</v>
      </c>
      <c r="D23" s="1">
        <v>1.4917260189999999</v>
      </c>
      <c r="E23" s="1">
        <v>24584</v>
      </c>
      <c r="F23" s="1">
        <f t="shared" si="0"/>
        <v>1491.726019</v>
      </c>
      <c r="G23" s="1"/>
      <c r="H23" s="1"/>
    </row>
    <row r="24" spans="1:8" x14ac:dyDescent="0.25">
      <c r="A24" s="1">
        <v>1000</v>
      </c>
      <c r="B24" s="1">
        <v>1</v>
      </c>
      <c r="C24" s="1">
        <v>3</v>
      </c>
      <c r="D24" s="1">
        <v>1.543739824</v>
      </c>
      <c r="E24" s="1">
        <v>24708</v>
      </c>
      <c r="F24" s="1">
        <f t="shared" si="0"/>
        <v>1543.739824</v>
      </c>
      <c r="G24" s="1"/>
      <c r="H24" s="1"/>
    </row>
    <row r="25" spans="1:8" x14ac:dyDescent="0.25">
      <c r="A25" s="1">
        <v>1000</v>
      </c>
      <c r="B25" s="1">
        <v>1</v>
      </c>
      <c r="C25" s="1">
        <v>4</v>
      </c>
      <c r="D25" s="1">
        <v>1.552480114</v>
      </c>
      <c r="E25" s="1">
        <v>24704</v>
      </c>
      <c r="F25" s="1">
        <f t="shared" si="0"/>
        <v>1552.480114</v>
      </c>
      <c r="G25" s="1"/>
      <c r="H25" s="1"/>
    </row>
    <row r="26" spans="1:8" x14ac:dyDescent="0.25">
      <c r="A26" s="1">
        <v>1000</v>
      </c>
      <c r="B26" s="1">
        <v>1</v>
      </c>
      <c r="C26" s="1">
        <v>5</v>
      </c>
      <c r="D26" s="1">
        <v>1.6786808719999999</v>
      </c>
      <c r="E26" s="1">
        <v>24692</v>
      </c>
      <c r="F26" s="1">
        <f t="shared" si="0"/>
        <v>1678.6808719999999</v>
      </c>
      <c r="G26" s="1"/>
      <c r="H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8F3A-6805-4668-B4EB-7874A69CB429}">
  <dimension ref="A6:J23"/>
  <sheetViews>
    <sheetView tabSelected="1" zoomScale="91" workbookViewId="0">
      <selection activeCell="H7" sqref="H7"/>
    </sheetView>
  </sheetViews>
  <sheetFormatPr baseColWidth="10" defaultRowHeight="15" x14ac:dyDescent="0.25"/>
  <cols>
    <col min="1" max="1" width="21" customWidth="1"/>
    <col min="2" max="2" width="12.85546875" bestFit="1" customWidth="1"/>
    <col min="3" max="3" width="11.5703125" bestFit="1" customWidth="1"/>
    <col min="4" max="4" width="12" bestFit="1" customWidth="1"/>
    <col min="8" max="8" width="11.5703125" bestFit="1" customWidth="1"/>
    <col min="9" max="9" width="22.140625" customWidth="1"/>
    <col min="10" max="10" width="22.28515625" customWidth="1"/>
  </cols>
  <sheetData>
    <row r="6" spans="1:10" x14ac:dyDescent="0.25">
      <c r="A6" s="4" t="s">
        <v>2</v>
      </c>
    </row>
    <row r="7" spans="1:10" x14ac:dyDescent="0.25">
      <c r="H7" s="4" t="s">
        <v>13</v>
      </c>
    </row>
    <row r="8" spans="1:10" x14ac:dyDescent="0.25">
      <c r="A8" s="1" t="s">
        <v>0</v>
      </c>
      <c r="B8" s="1" t="s">
        <v>1</v>
      </c>
      <c r="C8" s="1" t="s">
        <v>4</v>
      </c>
      <c r="D8" s="1" t="s">
        <v>12</v>
      </c>
    </row>
    <row r="9" spans="1:10" x14ac:dyDescent="0.25">
      <c r="A9" s="1">
        <v>10</v>
      </c>
      <c r="B9" s="2">
        <f>129.76/1000</f>
        <v>0.12975999999999999</v>
      </c>
      <c r="C9" s="1">
        <v>8.9999999999999993E-3</v>
      </c>
      <c r="D9" s="1">
        <f>C_Data!G2</f>
        <v>2.0587080000000002</v>
      </c>
      <c r="H9" s="1" t="s">
        <v>0</v>
      </c>
      <c r="I9" s="1" t="s">
        <v>14</v>
      </c>
      <c r="J9" s="1" t="s">
        <v>15</v>
      </c>
    </row>
    <row r="10" spans="1:10" x14ac:dyDescent="0.25">
      <c r="A10" s="1">
        <v>100</v>
      </c>
      <c r="B10" s="3">
        <f>125448.54/1000</f>
        <v>125.44853999999999</v>
      </c>
      <c r="C10" s="1">
        <v>2.5950000000000002</v>
      </c>
      <c r="D10" s="1">
        <f>C_Data!G7</f>
        <v>4.1812102000000007</v>
      </c>
      <c r="H10" s="1">
        <v>10</v>
      </c>
      <c r="I10" s="2">
        <f>B9/C9</f>
        <v>14.417777777777777</v>
      </c>
      <c r="J10" s="1">
        <f>B9/D9</f>
        <v>6.302982258775891E-2</v>
      </c>
    </row>
    <row r="11" spans="1:10" x14ac:dyDescent="0.25">
      <c r="A11" s="1">
        <v>300</v>
      </c>
      <c r="B11" s="3">
        <f>3331083.3/1000</f>
        <v>3331.0832999999998</v>
      </c>
      <c r="C11" s="1">
        <v>98.414000000000001</v>
      </c>
      <c r="D11" s="1">
        <f>C_Data!G12</f>
        <v>30.480083799999999</v>
      </c>
      <c r="H11" s="1">
        <v>100</v>
      </c>
      <c r="I11" s="2">
        <f>B10/C10</f>
        <v>48.342404624277449</v>
      </c>
      <c r="J11" s="1">
        <f t="shared" ref="J11:J14" si="0">B10/D10</f>
        <v>30.002925947133672</v>
      </c>
    </row>
    <row r="12" spans="1:10" x14ac:dyDescent="0.25">
      <c r="A12" s="1">
        <v>500</v>
      </c>
      <c r="B12" s="3">
        <f>16426655.6/1000</f>
        <v>16426.655599999998</v>
      </c>
      <c r="C12" s="1">
        <v>283.447</v>
      </c>
      <c r="D12" s="1">
        <f>C_Data!G17</f>
        <v>130.3018438</v>
      </c>
      <c r="H12" s="1">
        <v>300</v>
      </c>
      <c r="I12" s="2">
        <f>B11/C11</f>
        <v>33.847656837441825</v>
      </c>
      <c r="J12" s="1">
        <f t="shared" si="0"/>
        <v>109.28720937440467</v>
      </c>
    </row>
    <row r="13" spans="1:10" x14ac:dyDescent="0.25">
      <c r="A13" s="1">
        <v>1000</v>
      </c>
      <c r="B13" s="1">
        <f>146711624.72/1000</f>
        <v>146711.62471999999</v>
      </c>
      <c r="C13" s="1">
        <v>3717.596</v>
      </c>
      <c r="D13" s="1">
        <f>C_Data!G22</f>
        <v>1564.5821129999999</v>
      </c>
      <c r="H13" s="1">
        <v>500</v>
      </c>
      <c r="I13" s="2">
        <f t="shared" ref="I11:I14" si="1">B12/C12</f>
        <v>57.953182076367007</v>
      </c>
      <c r="J13" s="1">
        <f t="shared" si="0"/>
        <v>126.06617927228439</v>
      </c>
    </row>
    <row r="14" spans="1:10" x14ac:dyDescent="0.25">
      <c r="H14" s="1">
        <v>1000</v>
      </c>
      <c r="I14" s="2">
        <f t="shared" si="1"/>
        <v>39.464111947613453</v>
      </c>
      <c r="J14" s="1">
        <f t="shared" si="0"/>
        <v>93.770485742476339</v>
      </c>
    </row>
    <row r="16" spans="1:10" x14ac:dyDescent="0.25">
      <c r="A16" s="4" t="s">
        <v>3</v>
      </c>
    </row>
    <row r="18" spans="1:4" x14ac:dyDescent="0.25">
      <c r="A18" s="1" t="s">
        <v>0</v>
      </c>
      <c r="B18" s="1" t="s">
        <v>1</v>
      </c>
      <c r="C18" s="1" t="s">
        <v>4</v>
      </c>
      <c r="D18" s="1" t="s">
        <v>12</v>
      </c>
    </row>
    <row r="19" spans="1:4" x14ac:dyDescent="0.25">
      <c r="A19" s="1">
        <v>10</v>
      </c>
      <c r="B19" s="1">
        <v>4</v>
      </c>
      <c r="C19" s="1">
        <v>218</v>
      </c>
      <c r="D19" s="1">
        <f>C_Data!H2</f>
        <v>1186.4000000000001</v>
      </c>
    </row>
    <row r="20" spans="1:4" x14ac:dyDescent="0.25">
      <c r="A20" s="1">
        <v>100</v>
      </c>
      <c r="B20" s="1">
        <v>520</v>
      </c>
      <c r="C20" s="1">
        <v>775</v>
      </c>
      <c r="D20" s="1">
        <f>C_Data!H7</f>
        <v>1377.6</v>
      </c>
    </row>
    <row r="21" spans="1:4" x14ac:dyDescent="0.25">
      <c r="A21" s="1">
        <v>300</v>
      </c>
      <c r="B21" s="1">
        <v>3052</v>
      </c>
      <c r="C21" s="1">
        <v>2039</v>
      </c>
      <c r="D21" s="1">
        <f>C_Data!H12</f>
        <v>3243.2</v>
      </c>
    </row>
    <row r="22" spans="1:4" x14ac:dyDescent="0.25">
      <c r="A22" s="1">
        <v>500</v>
      </c>
      <c r="B22" s="1">
        <v>8880</v>
      </c>
      <c r="C22" s="1">
        <v>3787</v>
      </c>
      <c r="D22" s="1">
        <f>C_Data!H17</f>
        <v>7004</v>
      </c>
    </row>
    <row r="23" spans="1:4" x14ac:dyDescent="0.25">
      <c r="A23" s="1">
        <v>1000</v>
      </c>
      <c r="B23" s="1">
        <v>40952</v>
      </c>
      <c r="C23" s="1">
        <v>8658</v>
      </c>
      <c r="D23" s="1">
        <f>C_Data!H22</f>
        <v>24668.799999999999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Afonso Medina</dc:creator>
  <cp:lastModifiedBy>Lucía Afonso Medina</cp:lastModifiedBy>
  <dcterms:created xsi:type="dcterms:W3CDTF">2024-10-17T07:04:34Z</dcterms:created>
  <dcterms:modified xsi:type="dcterms:W3CDTF">2024-10-18T16:12:09Z</dcterms:modified>
</cp:coreProperties>
</file>