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Data/"/>
    </mc:Choice>
  </mc:AlternateContent>
  <xr:revisionPtr revIDLastSave="0" documentId="13_ncr:1_{61395366-1A85-7544-9334-0C2374DA6CC9}" xr6:coauthVersionLast="47" xr6:coauthVersionMax="47" xr10:uidLastSave="{00000000-0000-0000-0000-000000000000}"/>
  <bookViews>
    <workbookView xWindow="320" yWindow="500" windowWidth="24940" windowHeight="14500" xr2:uid="{D1CCE032-D4C6-E248-B493-B8F51102D7E9}"/>
  </bookViews>
  <sheets>
    <sheet name="Planilha1" sheetId="1" r:id="rId1"/>
    <sheet name="Planilha3" sheetId="3" state="hidden" r:id="rId2"/>
    <sheet name="QUESTIONARIO" sheetId="2" r:id="rId3"/>
  </sheets>
  <definedNames>
    <definedName name="rendimento">Planilha1!$D$11</definedName>
    <definedName name="salario">Planilha1!$D$10</definedName>
  </definedNames>
  <calcPr calcId="19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B5" i="2" l="1"/>
  <c r="B6" i="2"/>
  <c r="B7" i="2"/>
  <c r="B10" i="2"/>
  <c r="B11" i="2"/>
  <c r="B12" i="2"/>
  <c r="B15" i="2"/>
  <c r="B16" i="2"/>
  <c r="B17" i="2"/>
  <c r="B20" i="2"/>
  <c r="B21" i="2"/>
  <c r="B22" i="2"/>
  <c r="B25" i="2"/>
  <c r="B26" i="2"/>
  <c r="B27" i="2"/>
  <c r="B30" i="2"/>
  <c r="B31" i="2"/>
  <c r="B32" i="2"/>
  <c r="B35" i="2"/>
  <c r="B36" i="2"/>
  <c r="B37" i="2"/>
  <c r="B40" i="2"/>
  <c r="B41" i="2"/>
  <c r="B42" i="2"/>
  <c r="B45" i="2"/>
  <c r="B46" i="2"/>
  <c r="B47" i="2"/>
  <c r="B50" i="2"/>
  <c r="B51" i="2"/>
  <c r="B52" i="2"/>
  <c r="C31" i="1"/>
  <c r="C35" i="1"/>
  <c r="C36" i="1"/>
  <c r="C37" i="1"/>
  <c r="C38" i="1"/>
  <c r="C39" i="1"/>
  <c r="C34" i="1"/>
  <c r="E16" i="1"/>
  <c r="B9" i="3" s="1"/>
  <c r="C9" i="3" s="1"/>
  <c r="B23" i="1"/>
  <c r="B24" i="1"/>
  <c r="B25" i="1"/>
  <c r="B26" i="1"/>
  <c r="C26" i="1"/>
  <c r="D26" i="1" s="1"/>
  <c r="C25" i="1"/>
  <c r="D25" i="1" s="1"/>
  <c r="C24" i="1"/>
  <c r="D24" i="1" s="1"/>
  <c r="C23" i="1"/>
  <c r="D23" i="1" s="1"/>
  <c r="C22" i="1"/>
  <c r="D22" i="1" s="1"/>
  <c r="D18" i="1"/>
  <c r="D19" i="1" s="1"/>
  <c r="B22" i="1"/>
  <c r="D12" i="1"/>
  <c r="D34" i="1" l="1"/>
  <c r="D38" i="1"/>
  <c r="D39" i="1"/>
  <c r="D35" i="1"/>
  <c r="D37" i="1"/>
  <c r="D36" i="1"/>
  <c r="L3" i="2"/>
  <c r="L1" i="2"/>
  <c r="L2" i="2"/>
  <c r="B360" i="3"/>
  <c r="C360" i="3" s="1"/>
  <c r="B344" i="3"/>
  <c r="C344" i="3" s="1"/>
  <c r="B316" i="3"/>
  <c r="C316" i="3" s="1"/>
  <c r="B284" i="3"/>
  <c r="C284" i="3" s="1"/>
  <c r="B252" i="3"/>
  <c r="C252" i="3" s="1"/>
  <c r="B220" i="3"/>
  <c r="C220" i="3" s="1"/>
  <c r="B188" i="3"/>
  <c r="C188" i="3" s="1"/>
  <c r="B156" i="3"/>
  <c r="C156" i="3" s="1"/>
  <c r="B124" i="3"/>
  <c r="C124" i="3" s="1"/>
  <c r="B92" i="3"/>
  <c r="C92" i="3" s="1"/>
  <c r="B356" i="3"/>
  <c r="C356" i="3" s="1"/>
  <c r="B340" i="3"/>
  <c r="C340" i="3" s="1"/>
  <c r="B308" i="3"/>
  <c r="C308" i="3" s="1"/>
  <c r="B276" i="3"/>
  <c r="C276" i="3" s="1"/>
  <c r="B244" i="3"/>
  <c r="C244" i="3" s="1"/>
  <c r="B212" i="3"/>
  <c r="C212" i="3" s="1"/>
  <c r="B180" i="3"/>
  <c r="C180" i="3" s="1"/>
  <c r="B148" i="3"/>
  <c r="C148" i="3" s="1"/>
  <c r="B116" i="3"/>
  <c r="C116" i="3" s="1"/>
  <c r="B84" i="3"/>
  <c r="C84" i="3" s="1"/>
  <c r="B352" i="3"/>
  <c r="C352" i="3" s="1"/>
  <c r="B332" i="3"/>
  <c r="C332" i="3" s="1"/>
  <c r="B300" i="3"/>
  <c r="C300" i="3" s="1"/>
  <c r="B268" i="3"/>
  <c r="C268" i="3" s="1"/>
  <c r="B236" i="3"/>
  <c r="C236" i="3" s="1"/>
  <c r="B204" i="3"/>
  <c r="C204" i="3" s="1"/>
  <c r="B172" i="3"/>
  <c r="C172" i="3" s="1"/>
  <c r="B140" i="3"/>
  <c r="C140" i="3" s="1"/>
  <c r="B108" i="3"/>
  <c r="C108" i="3" s="1"/>
  <c r="B76" i="3"/>
  <c r="C76" i="3" s="1"/>
  <c r="B348" i="3"/>
  <c r="C348" i="3" s="1"/>
  <c r="B324" i="3"/>
  <c r="C324" i="3" s="1"/>
  <c r="B292" i="3"/>
  <c r="C292" i="3" s="1"/>
  <c r="B260" i="3"/>
  <c r="C260" i="3" s="1"/>
  <c r="B228" i="3"/>
  <c r="C228" i="3" s="1"/>
  <c r="B196" i="3"/>
  <c r="C196" i="3" s="1"/>
  <c r="B164" i="3"/>
  <c r="C164" i="3" s="1"/>
  <c r="B132" i="3"/>
  <c r="C132" i="3" s="1"/>
  <c r="B100" i="3"/>
  <c r="C100" i="3" s="1"/>
  <c r="B68" i="3"/>
  <c r="C68" i="3" s="1"/>
  <c r="B60" i="3"/>
  <c r="C60" i="3" s="1"/>
  <c r="B52" i="3"/>
  <c r="C52" i="3" s="1"/>
  <c r="B44" i="3"/>
  <c r="C44" i="3" s="1"/>
  <c r="B36" i="3"/>
  <c r="C36" i="3" s="1"/>
  <c r="B28" i="3"/>
  <c r="C28" i="3" s="1"/>
  <c r="B20" i="3"/>
  <c r="C20" i="3" s="1"/>
  <c r="B12" i="3"/>
  <c r="C12" i="3" s="1"/>
  <c r="B359" i="3"/>
  <c r="C359" i="3" s="1"/>
  <c r="B355" i="3"/>
  <c r="C355" i="3" s="1"/>
  <c r="B351" i="3"/>
  <c r="C351" i="3" s="1"/>
  <c r="B347" i="3"/>
  <c r="C347" i="3" s="1"/>
  <c r="B343" i="3"/>
  <c r="C343" i="3" s="1"/>
  <c r="B337" i="3"/>
  <c r="C337" i="3" s="1"/>
  <c r="B329" i="3"/>
  <c r="C329" i="3" s="1"/>
  <c r="B321" i="3"/>
  <c r="C321" i="3" s="1"/>
  <c r="B313" i="3"/>
  <c r="C313" i="3" s="1"/>
  <c r="B305" i="3"/>
  <c r="C305" i="3" s="1"/>
  <c r="B297" i="3"/>
  <c r="C297" i="3" s="1"/>
  <c r="B289" i="3"/>
  <c r="C289" i="3" s="1"/>
  <c r="B281" i="3"/>
  <c r="C281" i="3" s="1"/>
  <c r="B273" i="3"/>
  <c r="C273" i="3" s="1"/>
  <c r="B265" i="3"/>
  <c r="C265" i="3" s="1"/>
  <c r="B257" i="3"/>
  <c r="C257" i="3" s="1"/>
  <c r="B249" i="3"/>
  <c r="C249" i="3" s="1"/>
  <c r="B241" i="3"/>
  <c r="C241" i="3" s="1"/>
  <c r="B233" i="3"/>
  <c r="C233" i="3" s="1"/>
  <c r="B225" i="3"/>
  <c r="C225" i="3" s="1"/>
  <c r="B217" i="3"/>
  <c r="C217" i="3" s="1"/>
  <c r="B209" i="3"/>
  <c r="C209" i="3" s="1"/>
  <c r="B201" i="3"/>
  <c r="C201" i="3" s="1"/>
  <c r="B193" i="3"/>
  <c r="C193" i="3" s="1"/>
  <c r="B185" i="3"/>
  <c r="C185" i="3" s="1"/>
  <c r="B177" i="3"/>
  <c r="C177" i="3" s="1"/>
  <c r="B169" i="3"/>
  <c r="C169" i="3" s="1"/>
  <c r="B161" i="3"/>
  <c r="C161" i="3" s="1"/>
  <c r="B153" i="3"/>
  <c r="C153" i="3" s="1"/>
  <c r="B145" i="3"/>
  <c r="C145" i="3" s="1"/>
  <c r="B137" i="3"/>
  <c r="C137" i="3" s="1"/>
  <c r="B129" i="3"/>
  <c r="C129" i="3" s="1"/>
  <c r="B121" i="3"/>
  <c r="C121" i="3" s="1"/>
  <c r="B113" i="3"/>
  <c r="C113" i="3" s="1"/>
  <c r="B105" i="3"/>
  <c r="C105" i="3" s="1"/>
  <c r="B97" i="3"/>
  <c r="C97" i="3" s="1"/>
  <c r="B89" i="3"/>
  <c r="C89" i="3" s="1"/>
  <c r="B81" i="3"/>
  <c r="C81" i="3" s="1"/>
  <c r="B73" i="3"/>
  <c r="C73" i="3" s="1"/>
  <c r="B65" i="3"/>
  <c r="C65" i="3" s="1"/>
  <c r="B57" i="3"/>
  <c r="C57" i="3" s="1"/>
  <c r="B49" i="3"/>
  <c r="C49" i="3" s="1"/>
  <c r="B41" i="3"/>
  <c r="C41" i="3" s="1"/>
  <c r="B33" i="3"/>
  <c r="C33" i="3" s="1"/>
  <c r="B25" i="3"/>
  <c r="C25" i="3" s="1"/>
  <c r="B17" i="3"/>
  <c r="C17" i="3" s="1"/>
  <c r="B2" i="3"/>
  <c r="C2" i="3" s="1"/>
  <c r="B6" i="3"/>
  <c r="C6" i="3" s="1"/>
  <c r="B10" i="3"/>
  <c r="C10" i="3" s="1"/>
  <c r="B14" i="3"/>
  <c r="C14" i="3" s="1"/>
  <c r="B18" i="3"/>
  <c r="C18" i="3" s="1"/>
  <c r="B22" i="3"/>
  <c r="C22" i="3" s="1"/>
  <c r="B26" i="3"/>
  <c r="C26" i="3" s="1"/>
  <c r="B30" i="3"/>
  <c r="C30" i="3" s="1"/>
  <c r="B34" i="3"/>
  <c r="C34" i="3" s="1"/>
  <c r="B38" i="3"/>
  <c r="C38" i="3" s="1"/>
  <c r="B42" i="3"/>
  <c r="C42" i="3" s="1"/>
  <c r="B46" i="3"/>
  <c r="C46" i="3" s="1"/>
  <c r="B50" i="3"/>
  <c r="C50" i="3" s="1"/>
  <c r="B54" i="3"/>
  <c r="C54" i="3" s="1"/>
  <c r="B58" i="3"/>
  <c r="C58" i="3" s="1"/>
  <c r="B62" i="3"/>
  <c r="C62" i="3" s="1"/>
  <c r="B66" i="3"/>
  <c r="C66" i="3" s="1"/>
  <c r="B70" i="3"/>
  <c r="C70" i="3" s="1"/>
  <c r="B74" i="3"/>
  <c r="C74" i="3" s="1"/>
  <c r="B78" i="3"/>
  <c r="C78" i="3" s="1"/>
  <c r="B82" i="3"/>
  <c r="C82" i="3" s="1"/>
  <c r="B86" i="3"/>
  <c r="C86" i="3" s="1"/>
  <c r="B90" i="3"/>
  <c r="C90" i="3" s="1"/>
  <c r="B94" i="3"/>
  <c r="C94" i="3" s="1"/>
  <c r="B98" i="3"/>
  <c r="C98" i="3" s="1"/>
  <c r="B102" i="3"/>
  <c r="C102" i="3" s="1"/>
  <c r="B106" i="3"/>
  <c r="C106" i="3" s="1"/>
  <c r="B110" i="3"/>
  <c r="C110" i="3" s="1"/>
  <c r="B114" i="3"/>
  <c r="C114" i="3" s="1"/>
  <c r="B118" i="3"/>
  <c r="C118" i="3" s="1"/>
  <c r="B122" i="3"/>
  <c r="C122" i="3" s="1"/>
  <c r="B126" i="3"/>
  <c r="C126" i="3" s="1"/>
  <c r="B130" i="3"/>
  <c r="C130" i="3" s="1"/>
  <c r="B134" i="3"/>
  <c r="C134" i="3" s="1"/>
  <c r="B138" i="3"/>
  <c r="C138" i="3" s="1"/>
  <c r="B142" i="3"/>
  <c r="C142" i="3" s="1"/>
  <c r="B146" i="3"/>
  <c r="C146" i="3" s="1"/>
  <c r="B150" i="3"/>
  <c r="C150" i="3" s="1"/>
  <c r="B154" i="3"/>
  <c r="C154" i="3" s="1"/>
  <c r="B158" i="3"/>
  <c r="C158" i="3" s="1"/>
  <c r="B162" i="3"/>
  <c r="C162" i="3" s="1"/>
  <c r="B166" i="3"/>
  <c r="C166" i="3" s="1"/>
  <c r="B170" i="3"/>
  <c r="C170" i="3" s="1"/>
  <c r="B174" i="3"/>
  <c r="C174" i="3" s="1"/>
  <c r="B178" i="3"/>
  <c r="C178" i="3" s="1"/>
  <c r="B182" i="3"/>
  <c r="C182" i="3" s="1"/>
  <c r="B186" i="3"/>
  <c r="C186" i="3" s="1"/>
  <c r="B190" i="3"/>
  <c r="C190" i="3" s="1"/>
  <c r="B194" i="3"/>
  <c r="C194" i="3" s="1"/>
  <c r="B198" i="3"/>
  <c r="C198" i="3" s="1"/>
  <c r="B202" i="3"/>
  <c r="C202" i="3" s="1"/>
  <c r="B206" i="3"/>
  <c r="C206" i="3" s="1"/>
  <c r="B210" i="3"/>
  <c r="C210" i="3" s="1"/>
  <c r="B214" i="3"/>
  <c r="C214" i="3" s="1"/>
  <c r="B218" i="3"/>
  <c r="C218" i="3" s="1"/>
  <c r="B222" i="3"/>
  <c r="C222" i="3" s="1"/>
  <c r="B226" i="3"/>
  <c r="C226" i="3" s="1"/>
  <c r="B230" i="3"/>
  <c r="C230" i="3" s="1"/>
  <c r="B234" i="3"/>
  <c r="C234" i="3" s="1"/>
  <c r="B238" i="3"/>
  <c r="C238" i="3" s="1"/>
  <c r="B242" i="3"/>
  <c r="C242" i="3" s="1"/>
  <c r="B246" i="3"/>
  <c r="C246" i="3" s="1"/>
  <c r="B250" i="3"/>
  <c r="C250" i="3" s="1"/>
  <c r="B254" i="3"/>
  <c r="C254" i="3" s="1"/>
  <c r="B258" i="3"/>
  <c r="C258" i="3" s="1"/>
  <c r="B262" i="3"/>
  <c r="C262" i="3" s="1"/>
  <c r="B266" i="3"/>
  <c r="C266" i="3" s="1"/>
  <c r="B270" i="3"/>
  <c r="C270" i="3" s="1"/>
  <c r="B274" i="3"/>
  <c r="C274" i="3" s="1"/>
  <c r="B278" i="3"/>
  <c r="C278" i="3" s="1"/>
  <c r="B282" i="3"/>
  <c r="C282" i="3" s="1"/>
  <c r="B286" i="3"/>
  <c r="C286" i="3" s="1"/>
  <c r="B290" i="3"/>
  <c r="C290" i="3" s="1"/>
  <c r="B294" i="3"/>
  <c r="C294" i="3" s="1"/>
  <c r="B298" i="3"/>
  <c r="C298" i="3" s="1"/>
  <c r="B302" i="3"/>
  <c r="C302" i="3" s="1"/>
  <c r="B306" i="3"/>
  <c r="C306" i="3" s="1"/>
  <c r="B310" i="3"/>
  <c r="C310" i="3" s="1"/>
  <c r="B314" i="3"/>
  <c r="C314" i="3" s="1"/>
  <c r="B318" i="3"/>
  <c r="C318" i="3" s="1"/>
  <c r="B322" i="3"/>
  <c r="C322" i="3" s="1"/>
  <c r="B326" i="3"/>
  <c r="C326" i="3" s="1"/>
  <c r="B330" i="3"/>
  <c r="C330" i="3" s="1"/>
  <c r="B334" i="3"/>
  <c r="C334" i="3" s="1"/>
  <c r="B338" i="3"/>
  <c r="C338" i="3" s="1"/>
  <c r="B3" i="3"/>
  <c r="C3" i="3" s="1"/>
  <c r="B7" i="3"/>
  <c r="C7" i="3" s="1"/>
  <c r="B11" i="3"/>
  <c r="C11" i="3" s="1"/>
  <c r="B15" i="3"/>
  <c r="C15" i="3" s="1"/>
  <c r="B19" i="3"/>
  <c r="C19" i="3" s="1"/>
  <c r="B23" i="3"/>
  <c r="C23" i="3" s="1"/>
  <c r="B27" i="3"/>
  <c r="C27" i="3" s="1"/>
  <c r="B31" i="3"/>
  <c r="C31" i="3" s="1"/>
  <c r="B35" i="3"/>
  <c r="C35" i="3" s="1"/>
  <c r="B39" i="3"/>
  <c r="C39" i="3" s="1"/>
  <c r="B43" i="3"/>
  <c r="C43" i="3" s="1"/>
  <c r="B47" i="3"/>
  <c r="C47" i="3" s="1"/>
  <c r="B51" i="3"/>
  <c r="C51" i="3" s="1"/>
  <c r="B55" i="3"/>
  <c r="C55" i="3" s="1"/>
  <c r="B59" i="3"/>
  <c r="C59" i="3" s="1"/>
  <c r="B63" i="3"/>
  <c r="C63" i="3" s="1"/>
  <c r="B67" i="3"/>
  <c r="C67" i="3" s="1"/>
  <c r="B71" i="3"/>
  <c r="C71" i="3" s="1"/>
  <c r="B75" i="3"/>
  <c r="C75" i="3" s="1"/>
  <c r="B79" i="3"/>
  <c r="C79" i="3" s="1"/>
  <c r="B83" i="3"/>
  <c r="C83" i="3" s="1"/>
  <c r="B87" i="3"/>
  <c r="C87" i="3" s="1"/>
  <c r="B91" i="3"/>
  <c r="C91" i="3" s="1"/>
  <c r="B95" i="3"/>
  <c r="C95" i="3" s="1"/>
  <c r="B99" i="3"/>
  <c r="C99" i="3" s="1"/>
  <c r="B103" i="3"/>
  <c r="C103" i="3" s="1"/>
  <c r="B107" i="3"/>
  <c r="C107" i="3" s="1"/>
  <c r="B111" i="3"/>
  <c r="C111" i="3" s="1"/>
  <c r="B115" i="3"/>
  <c r="C115" i="3" s="1"/>
  <c r="B119" i="3"/>
  <c r="C119" i="3" s="1"/>
  <c r="B123" i="3"/>
  <c r="C123" i="3" s="1"/>
  <c r="B127" i="3"/>
  <c r="C127" i="3" s="1"/>
  <c r="B131" i="3"/>
  <c r="C131" i="3" s="1"/>
  <c r="B135" i="3"/>
  <c r="C135" i="3" s="1"/>
  <c r="B139" i="3"/>
  <c r="C139" i="3" s="1"/>
  <c r="B143" i="3"/>
  <c r="C143" i="3" s="1"/>
  <c r="B147" i="3"/>
  <c r="C147" i="3" s="1"/>
  <c r="B151" i="3"/>
  <c r="C151" i="3" s="1"/>
  <c r="B155" i="3"/>
  <c r="C155" i="3" s="1"/>
  <c r="B159" i="3"/>
  <c r="C159" i="3" s="1"/>
  <c r="B163" i="3"/>
  <c r="C163" i="3" s="1"/>
  <c r="B167" i="3"/>
  <c r="C167" i="3" s="1"/>
  <c r="B171" i="3"/>
  <c r="C171" i="3" s="1"/>
  <c r="B175" i="3"/>
  <c r="C175" i="3" s="1"/>
  <c r="B179" i="3"/>
  <c r="C179" i="3" s="1"/>
  <c r="B183" i="3"/>
  <c r="C183" i="3" s="1"/>
  <c r="B187" i="3"/>
  <c r="C187" i="3" s="1"/>
  <c r="B191" i="3"/>
  <c r="C191" i="3" s="1"/>
  <c r="B195" i="3"/>
  <c r="C195" i="3" s="1"/>
  <c r="B199" i="3"/>
  <c r="C199" i="3" s="1"/>
  <c r="B203" i="3"/>
  <c r="C203" i="3" s="1"/>
  <c r="B207" i="3"/>
  <c r="C207" i="3" s="1"/>
  <c r="B211" i="3"/>
  <c r="C211" i="3" s="1"/>
  <c r="B215" i="3"/>
  <c r="C215" i="3" s="1"/>
  <c r="B219" i="3"/>
  <c r="C219" i="3" s="1"/>
  <c r="B223" i="3"/>
  <c r="C223" i="3" s="1"/>
  <c r="B227" i="3"/>
  <c r="C227" i="3" s="1"/>
  <c r="B231" i="3"/>
  <c r="C231" i="3" s="1"/>
  <c r="B235" i="3"/>
  <c r="C235" i="3" s="1"/>
  <c r="B239" i="3"/>
  <c r="C239" i="3" s="1"/>
  <c r="B243" i="3"/>
  <c r="C243" i="3" s="1"/>
  <c r="B247" i="3"/>
  <c r="C247" i="3" s="1"/>
  <c r="B251" i="3"/>
  <c r="C251" i="3" s="1"/>
  <c r="B255" i="3"/>
  <c r="C255" i="3" s="1"/>
  <c r="B259" i="3"/>
  <c r="C259" i="3" s="1"/>
  <c r="B263" i="3"/>
  <c r="C263" i="3" s="1"/>
  <c r="B267" i="3"/>
  <c r="C267" i="3" s="1"/>
  <c r="B271" i="3"/>
  <c r="C271" i="3" s="1"/>
  <c r="B275" i="3"/>
  <c r="C275" i="3" s="1"/>
  <c r="B279" i="3"/>
  <c r="C279" i="3" s="1"/>
  <c r="B283" i="3"/>
  <c r="C283" i="3" s="1"/>
  <c r="B287" i="3"/>
  <c r="C287" i="3" s="1"/>
  <c r="B291" i="3"/>
  <c r="C291" i="3" s="1"/>
  <c r="B295" i="3"/>
  <c r="C295" i="3" s="1"/>
  <c r="B299" i="3"/>
  <c r="C299" i="3" s="1"/>
  <c r="B303" i="3"/>
  <c r="C303" i="3" s="1"/>
  <c r="B307" i="3"/>
  <c r="C307" i="3" s="1"/>
  <c r="B311" i="3"/>
  <c r="C311" i="3" s="1"/>
  <c r="B315" i="3"/>
  <c r="C315" i="3" s="1"/>
  <c r="B319" i="3"/>
  <c r="C319" i="3" s="1"/>
  <c r="B323" i="3"/>
  <c r="C323" i="3" s="1"/>
  <c r="B327" i="3"/>
  <c r="C327" i="3" s="1"/>
  <c r="B331" i="3"/>
  <c r="C331" i="3" s="1"/>
  <c r="B335" i="3"/>
  <c r="C335" i="3" s="1"/>
  <c r="B339" i="3"/>
  <c r="C339" i="3" s="1"/>
  <c r="B4" i="3"/>
  <c r="C4" i="3" s="1"/>
  <c r="B358" i="3"/>
  <c r="C358" i="3" s="1"/>
  <c r="B354" i="3"/>
  <c r="C354" i="3" s="1"/>
  <c r="B350" i="3"/>
  <c r="C350" i="3" s="1"/>
  <c r="B346" i="3"/>
  <c r="C346" i="3" s="1"/>
  <c r="B342" i="3"/>
  <c r="C342" i="3" s="1"/>
  <c r="B336" i="3"/>
  <c r="C336" i="3" s="1"/>
  <c r="B328" i="3"/>
  <c r="C328" i="3" s="1"/>
  <c r="B320" i="3"/>
  <c r="C320" i="3" s="1"/>
  <c r="B312" i="3"/>
  <c r="C312" i="3" s="1"/>
  <c r="B304" i="3"/>
  <c r="C304" i="3" s="1"/>
  <c r="B296" i="3"/>
  <c r="C296" i="3" s="1"/>
  <c r="B288" i="3"/>
  <c r="C288" i="3" s="1"/>
  <c r="B280" i="3"/>
  <c r="C280" i="3" s="1"/>
  <c r="B272" i="3"/>
  <c r="C272" i="3" s="1"/>
  <c r="B264" i="3"/>
  <c r="C264" i="3" s="1"/>
  <c r="B256" i="3"/>
  <c r="C256" i="3" s="1"/>
  <c r="B248" i="3"/>
  <c r="C248" i="3" s="1"/>
  <c r="B240" i="3"/>
  <c r="C240" i="3" s="1"/>
  <c r="B232" i="3"/>
  <c r="C232" i="3" s="1"/>
  <c r="B224" i="3"/>
  <c r="C224" i="3" s="1"/>
  <c r="B216" i="3"/>
  <c r="C216" i="3" s="1"/>
  <c r="B208" i="3"/>
  <c r="C208" i="3" s="1"/>
  <c r="B200" i="3"/>
  <c r="C200" i="3" s="1"/>
  <c r="B192" i="3"/>
  <c r="C192" i="3" s="1"/>
  <c r="B184" i="3"/>
  <c r="C184" i="3" s="1"/>
  <c r="B176" i="3"/>
  <c r="C176" i="3" s="1"/>
  <c r="B168" i="3"/>
  <c r="C168" i="3" s="1"/>
  <c r="B160" i="3"/>
  <c r="C160" i="3" s="1"/>
  <c r="B152" i="3"/>
  <c r="C152" i="3" s="1"/>
  <c r="B144" i="3"/>
  <c r="C144" i="3" s="1"/>
  <c r="B136" i="3"/>
  <c r="C136" i="3" s="1"/>
  <c r="B128" i="3"/>
  <c r="C128" i="3" s="1"/>
  <c r="B120" i="3"/>
  <c r="C120" i="3" s="1"/>
  <c r="B112" i="3"/>
  <c r="C112" i="3" s="1"/>
  <c r="B104" i="3"/>
  <c r="C104" i="3" s="1"/>
  <c r="B96" i="3"/>
  <c r="C96" i="3" s="1"/>
  <c r="B88" i="3"/>
  <c r="C88" i="3" s="1"/>
  <c r="B80" i="3"/>
  <c r="C80" i="3" s="1"/>
  <c r="B72" i="3"/>
  <c r="C72" i="3" s="1"/>
  <c r="B64" i="3"/>
  <c r="C64" i="3" s="1"/>
  <c r="B56" i="3"/>
  <c r="C56" i="3" s="1"/>
  <c r="B48" i="3"/>
  <c r="C48" i="3" s="1"/>
  <c r="B40" i="3"/>
  <c r="C40" i="3" s="1"/>
  <c r="B32" i="3"/>
  <c r="C32" i="3" s="1"/>
  <c r="B24" i="3"/>
  <c r="C24" i="3" s="1"/>
  <c r="B16" i="3"/>
  <c r="C16" i="3" s="1"/>
  <c r="B8" i="3"/>
  <c r="C8" i="3" s="1"/>
  <c r="B361" i="3"/>
  <c r="C361" i="3" s="1"/>
  <c r="B357" i="3"/>
  <c r="C357" i="3" s="1"/>
  <c r="B353" i="3"/>
  <c r="C353" i="3" s="1"/>
  <c r="B349" i="3"/>
  <c r="C349" i="3" s="1"/>
  <c r="B345" i="3"/>
  <c r="C345" i="3" s="1"/>
  <c r="B341" i="3"/>
  <c r="C341" i="3" s="1"/>
  <c r="B333" i="3"/>
  <c r="C333" i="3" s="1"/>
  <c r="B325" i="3"/>
  <c r="C325" i="3" s="1"/>
  <c r="B317" i="3"/>
  <c r="C317" i="3" s="1"/>
  <c r="B309" i="3"/>
  <c r="C309" i="3" s="1"/>
  <c r="B301" i="3"/>
  <c r="C301" i="3" s="1"/>
  <c r="B293" i="3"/>
  <c r="C293" i="3" s="1"/>
  <c r="B285" i="3"/>
  <c r="C285" i="3" s="1"/>
  <c r="B277" i="3"/>
  <c r="C277" i="3" s="1"/>
  <c r="B269" i="3"/>
  <c r="C269" i="3" s="1"/>
  <c r="B261" i="3"/>
  <c r="C261" i="3" s="1"/>
  <c r="B253" i="3"/>
  <c r="C253" i="3" s="1"/>
  <c r="B245" i="3"/>
  <c r="C245" i="3" s="1"/>
  <c r="B237" i="3"/>
  <c r="C237" i="3" s="1"/>
  <c r="B229" i="3"/>
  <c r="C229" i="3" s="1"/>
  <c r="B221" i="3"/>
  <c r="C221" i="3" s="1"/>
  <c r="B213" i="3"/>
  <c r="C213" i="3" s="1"/>
  <c r="B205" i="3"/>
  <c r="C205" i="3" s="1"/>
  <c r="B197" i="3"/>
  <c r="C197" i="3" s="1"/>
  <c r="B189" i="3"/>
  <c r="C189" i="3" s="1"/>
  <c r="B181" i="3"/>
  <c r="C181" i="3" s="1"/>
  <c r="B173" i="3"/>
  <c r="C173" i="3" s="1"/>
  <c r="B165" i="3"/>
  <c r="C165" i="3" s="1"/>
  <c r="B157" i="3"/>
  <c r="C157" i="3" s="1"/>
  <c r="B149" i="3"/>
  <c r="C149" i="3" s="1"/>
  <c r="B141" i="3"/>
  <c r="C141" i="3" s="1"/>
  <c r="B133" i="3"/>
  <c r="C133" i="3" s="1"/>
  <c r="B125" i="3"/>
  <c r="C125" i="3" s="1"/>
  <c r="B117" i="3"/>
  <c r="C117" i="3" s="1"/>
  <c r="B109" i="3"/>
  <c r="C109" i="3" s="1"/>
  <c r="B101" i="3"/>
  <c r="C101" i="3" s="1"/>
  <c r="B93" i="3"/>
  <c r="C93" i="3" s="1"/>
  <c r="B85" i="3"/>
  <c r="C85" i="3" s="1"/>
  <c r="B77" i="3"/>
  <c r="C77" i="3" s="1"/>
  <c r="B69" i="3"/>
  <c r="C69" i="3" s="1"/>
  <c r="B61" i="3"/>
  <c r="C61" i="3" s="1"/>
  <c r="B53" i="3"/>
  <c r="C53" i="3" s="1"/>
  <c r="B45" i="3"/>
  <c r="C45" i="3" s="1"/>
  <c r="B37" i="3"/>
  <c r="C37" i="3" s="1"/>
  <c r="B29" i="3"/>
  <c r="C29" i="3" s="1"/>
  <c r="B21" i="3"/>
  <c r="C21" i="3" s="1"/>
  <c r="B13" i="3"/>
  <c r="C13" i="3" s="1"/>
  <c r="B5" i="3"/>
  <c r="C5" i="3" s="1"/>
  <c r="D40" i="1" l="1"/>
  <c r="O2" i="2"/>
  <c r="O1" i="2"/>
  <c r="G2" i="2"/>
  <c r="B29" i="1" s="1"/>
  <c r="H2" i="2"/>
  <c r="O3" i="2"/>
</calcChain>
</file>

<file path=xl/sharedStrings.xml><?xml version="1.0" encoding="utf-8"?>
<sst xmlns="http://schemas.openxmlformats.org/spreadsheetml/2006/main" count="115" uniqueCount="96">
  <si>
    <t>DESCUBRA SEU PERFIL DE INVESTIDOR</t>
  </si>
  <si>
    <t xml:space="preserve">A) Preservar meu capital, evitando riscos.  </t>
  </si>
  <si>
    <t xml:space="preserve">B) Crescer meu patrimônio, assumindo riscos moderados.  </t>
  </si>
  <si>
    <t xml:space="preserve">C) Maximizar ganhos, mesmo com alta volatilidade.  </t>
  </si>
  <si>
    <t xml:space="preserve">A) Venderia tudo para evitar mais perdas.  </t>
  </si>
  <si>
    <t xml:space="preserve">B) Aguardaria algum tempo para ver se o mercado se recupera.  </t>
  </si>
  <si>
    <t xml:space="preserve">C) Aproveitaria para comprar mais, já que está barato.  </t>
  </si>
  <si>
    <t xml:space="preserve">A) Até 2 anos (curto prazo).  </t>
  </si>
  <si>
    <t xml:space="preserve">B) Entre 2 e 5 anos (médio prazo).  </t>
  </si>
  <si>
    <t xml:space="preserve">C) Mais de 5 anos (longo prazo).  </t>
  </si>
  <si>
    <t xml:space="preserve">A) Poupança, CDB ou Tesouro Direto.  </t>
  </si>
  <si>
    <t xml:space="preserve">B) Fundos de renda fixa e ações estáveis.  </t>
  </si>
  <si>
    <t xml:space="preserve">C) Ações individuais, criptomoedas ou derivativos.  </t>
  </si>
  <si>
    <t xml:space="preserve">A) Até 10%, com baixo risco.  </t>
  </si>
  <si>
    <t xml:space="preserve">B) Entre 10% e 20%, aceitando algum risco.  </t>
  </si>
  <si>
    <t xml:space="preserve">C) Mais de 20%, mesmo com volatilidade.  </t>
  </si>
  <si>
    <t xml:space="preserve">A) Nenhuma ou pouca (prefiro segurança).  </t>
  </si>
  <si>
    <t xml:space="preserve">B) Moderada (já invisto há algum tempo).  </t>
  </si>
  <si>
    <t xml:space="preserve">C) Avançada (entendo bem o mercado).  </t>
  </si>
  <si>
    <t xml:space="preserve">A) Nenhuma – não suporto ver meu dinheiro diminuir.  </t>
  </si>
  <si>
    <t xml:space="preserve">B) Até 10% do valor investido.  </t>
  </si>
  <si>
    <t xml:space="preserve">C) Mais de 20%, se houver potencial de retorno.  </t>
  </si>
  <si>
    <t xml:space="preserve">A) Liquidez e segurança acima de tudo.  </t>
  </si>
  <si>
    <t xml:space="preserve">B) Equilíbrio entre segurança e retorno.  </t>
  </si>
  <si>
    <t xml:space="preserve">C) Alto retorno, mesmo com incertezas.  </t>
  </si>
  <si>
    <t xml:space="preserve">A) Um risco que preciso me proteger (invisto em ativos seguros).  </t>
  </si>
  <si>
    <t xml:space="preserve">B) Um fator a considerar, mas não o único.  </t>
  </si>
  <si>
    <t xml:space="preserve">C) Oportunidade para investir em ativos de alto crescimento.  </t>
  </si>
  <si>
    <t xml:space="preserve">A) Retirar meu dinheiro e aplicar em opções conservadoras.  </t>
  </si>
  <si>
    <t xml:space="preserve">B) Manter parte investida e reavaliar aos poucos.  </t>
  </si>
  <si>
    <t xml:space="preserve">C) Aumentar exposição a ativos de risco para aproveitar oportunidades.  </t>
  </si>
  <si>
    <t>A</t>
  </si>
  <si>
    <t>B</t>
  </si>
  <si>
    <t>C</t>
  </si>
  <si>
    <t>CONSERVADOR</t>
  </si>
  <si>
    <t>MODERADO</t>
  </si>
  <si>
    <t>AGRESSIVO</t>
  </si>
  <si>
    <t>Salário</t>
  </si>
  <si>
    <t>Rendimento Carteira</t>
  </si>
  <si>
    <t>Sugestão de investimento (30%)</t>
  </si>
  <si>
    <t>CONFIGURAÇÕES</t>
  </si>
  <si>
    <t>INVESTIMENTO MENSAL</t>
  </si>
  <si>
    <t>Quanto investir por mês?</t>
  </si>
  <si>
    <t>Quantos anos pretende deixar investido?</t>
  </si>
  <si>
    <t>Taxa de rendimento mensal?</t>
  </si>
  <si>
    <t>Patrimônio acumulado ao final.</t>
  </si>
  <si>
    <t>Dividendos mensais.</t>
  </si>
  <si>
    <t>CENÁRIOS</t>
  </si>
  <si>
    <t>Coluna3</t>
  </si>
  <si>
    <t>Rótulos de Linha</t>
  </si>
  <si>
    <t>Total Geral</t>
  </si>
  <si>
    <t>sim</t>
  </si>
  <si>
    <t>Soma de Coluna2</t>
  </si>
  <si>
    <t>MÊS</t>
  </si>
  <si>
    <t>VF</t>
  </si>
  <si>
    <t>FILTRO</t>
  </si>
  <si>
    <t>PERFIL</t>
  </si>
  <si>
    <t>PAPEL</t>
  </si>
  <si>
    <t>TIJOLO</t>
  </si>
  <si>
    <t>HÍBRIDO</t>
  </si>
  <si>
    <t>FOFs</t>
  </si>
  <si>
    <t>DESENVOLVIMENTO</t>
  </si>
  <si>
    <t>HOTELARIA</t>
  </si>
  <si>
    <t>conservador_PAPEL</t>
  </si>
  <si>
    <t>conservador_TIJOLO</t>
  </si>
  <si>
    <t>conservador_HÍBRIDO</t>
  </si>
  <si>
    <t>conservador_FOFs</t>
  </si>
  <si>
    <t>conservador_DESENVOLVIMENTO</t>
  </si>
  <si>
    <t>conservador_HOTELARIA</t>
  </si>
  <si>
    <t>moderado_PAPEL</t>
  </si>
  <si>
    <t>moderado_TIJOLO</t>
  </si>
  <si>
    <t>moderado_HÍBRIDO</t>
  </si>
  <si>
    <t>moderado_FOFs</t>
  </si>
  <si>
    <t>moderado_DESENVOLVIMENTO</t>
  </si>
  <si>
    <t>moderado_HOTELARIA</t>
  </si>
  <si>
    <t>agressivo_PAPEL</t>
  </si>
  <si>
    <t>agressivo_TIJOLO</t>
  </si>
  <si>
    <t>agressivo_HÍBRIDO</t>
  </si>
  <si>
    <t>agressivo_FOFs</t>
  </si>
  <si>
    <t>agressivo_DESENVOLVIMENTO</t>
  </si>
  <si>
    <t>agressivo_HOTELARIA</t>
  </si>
  <si>
    <t>investimento mensal</t>
  </si>
  <si>
    <t>TIPO DE FII</t>
  </si>
  <si>
    <t>%</t>
  </si>
  <si>
    <t>VALOR</t>
  </si>
  <si>
    <t>Questionário: Identifique seu Perfil de Investidor</t>
  </si>
  <si>
    <t>4. Qual tipo de investimento você prefere?</t>
  </si>
  <si>
    <t>1. Qual seu objetivo principal ao investir?</t>
  </si>
  <si>
    <t>2. Como você reagiria a uma queda de 15% no valor dos seus investimentos em um mês?</t>
  </si>
  <si>
    <t>3. Por quanto tempo você pretende deixar seu dinheiro investido?</t>
  </si>
  <si>
    <t>5. Qual porcentagem da sua renda você está disposto a investir?</t>
  </si>
  <si>
    <t>6. Qual sua experiência com investimentos?</t>
  </si>
  <si>
    <t>7. Qual sua tolerância a perdas temporárias?</t>
  </si>
  <si>
    <t>8. O que você busca em um investimento?</t>
  </si>
  <si>
    <t>9. Como você enxerga a inflação?</t>
  </si>
  <si>
    <t>10. Qual seria sua estratégia em um cenário de crise econômica?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</si>
</sst>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R$-416]\ * #,##0.00_-;\-[$R$-416]\ * #,##0.00_-;_-[$R$-416]\ * &quot;-&quot;??_-;_-@_-"/>
    <numFmt numFmtId="165" formatCode="[$R$-416]\ #,##0.00"/>
    <numFmt numFmtId="166" formatCode="0.0%"/>
  </numFmts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rgb="FFFF0000"/>
      <name val="Bernard MT Condensed"/>
      <family val="1"/>
      <charset val="1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color rgb="FFFF0000"/>
      <name val="Aptos Narrow"/>
      <family val="2"/>
      <scheme val="minor"/>
    </font>
    <font>
      <u/>
      <sz val="12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6" fillId="0" borderId="0" xfId="0" applyFont="1"/>
    <xf numFmtId="0" fontId="4" fillId="0" borderId="0" xfId="0" applyFont="1"/>
    <xf numFmtId="0" fontId="3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0" borderId="0" xfId="0" applyFont="1"/>
    <xf numFmtId="9" fontId="7" fillId="0" borderId="0" xfId="2" applyFont="1"/>
    <xf numFmtId="9" fontId="4" fillId="0" borderId="0" xfId="2" applyFont="1"/>
    <xf numFmtId="164" fontId="0" fillId="0" borderId="0" xfId="0" applyNumberFormat="1"/>
    <xf numFmtId="164" fontId="0" fillId="0" borderId="7" xfId="0" applyNumberFormat="1" applyBorder="1"/>
    <xf numFmtId="10" fontId="0" fillId="0" borderId="7" xfId="2" applyNumberFormat="1" applyFont="1" applyBorder="1"/>
    <xf numFmtId="164" fontId="0" fillId="4" borderId="10" xfId="0" applyNumberFormat="1" applyFill="1" applyBorder="1"/>
    <xf numFmtId="1" fontId="0" fillId="0" borderId="7" xfId="1" applyNumberFormat="1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64" fontId="0" fillId="4" borderId="7" xfId="0" applyNumberFormat="1" applyFill="1" applyBorder="1"/>
    <xf numFmtId="164" fontId="0" fillId="4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4" borderId="11" xfId="0" applyFill="1" applyBorder="1" applyAlignment="1">
      <alignment horizontal="left" indent="1"/>
    </xf>
    <xf numFmtId="0" fontId="0" fillId="4" borderId="12" xfId="0" applyFill="1" applyBorder="1" applyAlignment="1">
      <alignment horizontal="left" indent="1"/>
    </xf>
    <xf numFmtId="0" fontId="0" fillId="4" borderId="13" xfId="0" applyFill="1" applyBorder="1" applyAlignment="1">
      <alignment horizontal="left" indent="1"/>
    </xf>
    <xf numFmtId="0" fontId="0" fillId="4" borderId="14" xfId="0" applyFill="1" applyBorder="1" applyAlignment="1">
      <alignment horizontal="left" inden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5" fillId="3" borderId="0" xfId="0" applyFont="1" applyFill="1" applyAlignment="1">
      <alignment horizontal="left"/>
    </xf>
    <xf numFmtId="0" fontId="0" fillId="4" borderId="5" xfId="0" applyFill="1" applyBorder="1"/>
    <xf numFmtId="164" fontId="0" fillId="4" borderId="6" xfId="0" applyNumberFormat="1" applyFill="1" applyBorder="1"/>
    <xf numFmtId="0" fontId="0" fillId="4" borderId="8" xfId="0" applyFill="1" applyBorder="1"/>
    <xf numFmtId="164" fontId="0" fillId="4" borderId="9" xfId="0" applyNumberFormat="1" applyFill="1" applyBorder="1"/>
    <xf numFmtId="0" fontId="3" fillId="0" borderId="0" xfId="0" applyFont="1" applyFill="1" applyBorder="1"/>
    <xf numFmtId="0" fontId="4" fillId="2" borderId="0" xfId="3"/>
    <xf numFmtId="9" fontId="0" fillId="0" borderId="0" xfId="2" applyFont="1"/>
    <xf numFmtId="0" fontId="0" fillId="0" borderId="15" xfId="0" applyBorder="1"/>
    <xf numFmtId="9" fontId="0" fillId="0" borderId="15" xfId="2" applyFont="1" applyBorder="1"/>
    <xf numFmtId="0" fontId="3" fillId="0" borderId="0" xfId="0" applyFont="1"/>
    <xf numFmtId="0" fontId="4" fillId="2" borderId="0" xfId="3" applyAlignment="1">
      <alignment horizontal="center"/>
    </xf>
    <xf numFmtId="164" fontId="4" fillId="2" borderId="0" xfId="3" applyNumberFormat="1" applyAlignment="1">
      <alignment horizontal="center"/>
    </xf>
    <xf numFmtId="0" fontId="0" fillId="5" borderId="0" xfId="0" applyFill="1"/>
    <xf numFmtId="164" fontId="10" fillId="5" borderId="0" xfId="0" applyNumberFormat="1" applyFont="1" applyFill="1"/>
    <xf numFmtId="9" fontId="0" fillId="0" borderId="0" xfId="2" applyFont="1" applyAlignment="1">
      <alignment horizontal="center"/>
    </xf>
    <xf numFmtId="0" fontId="10" fillId="0" borderId="0" xfId="0" applyFont="1" applyAlignment="1">
      <alignment horizontal="left" indent="2"/>
    </xf>
    <xf numFmtId="0" fontId="2" fillId="6" borderId="0" xfId="3" applyFont="1" applyFill="1" applyAlignment="1">
      <alignment horizontal="center"/>
    </xf>
    <xf numFmtId="166" fontId="11" fillId="0" borderId="0" xfId="2" applyNumberFormat="1" applyFont="1" applyAlignment="1">
      <alignment horizontal="left" vertical="center"/>
    </xf>
    <xf numFmtId="0" fontId="12" fillId="2" borderId="0" xfId="4" applyFont="1" applyFill="1" applyAlignment="1">
      <alignment horizontal="center"/>
    </xf>
  </cellXfs>
  <cellStyles count="5">
    <cellStyle name="Ênfase1" xfId="3" builtinId="29"/>
    <cellStyle name="Hiperlink" xfId="4" builtinId="8"/>
    <cellStyle name="Normal" xfId="0" builtinId="0"/>
    <cellStyle name="Porcentagem" xfId="2" builtinId="5"/>
    <cellStyle name="Vírgula" xfId="1" builtinId="3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164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Planilha1!$C$34:$C$39</c:f>
              <c:numCache>
                <c:formatCode>0%</c:formatCode>
                <c:ptCount val="6"/>
                <c:pt idx="0">
                  <c:v>0</c:v>
                </c:pt>
                <c:pt idx="1">
                  <c:v>0.45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C-714F-BC24-DCBE47E81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QUESTIONARIO!$N$1:$N$3</c:f>
              <c:strCache>
                <c:ptCount val="3"/>
                <c:pt idx="0">
                  <c:v>CONSERVADOR</c:v>
                </c:pt>
                <c:pt idx="1">
                  <c:v>MODERADO</c:v>
                </c:pt>
                <c:pt idx="2">
                  <c:v>AGRESSIVO</c:v>
                </c:pt>
              </c:strCache>
            </c:strRef>
          </c:cat>
          <c:val>
            <c:numRef>
              <c:f>QUESTIONARIO!$O$1:$O$3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8-6B4E-8423-DA71DDF1E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330200</xdr:colOff>
      <xdr:row>1</xdr:row>
      <xdr:rowOff>95250</xdr:rowOff>
    </xdr:from>
    <xdr:to>
      <xdr:col>5</xdr:col>
      <xdr:colOff>50800</xdr:colOff>
      <xdr:row>5</xdr:row>
      <xdr:rowOff>196850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C7CCBF24-8C17-0E01-224D-7D5355BCB694}"/>
            </a:ext>
          </a:extLst>
        </xdr:cNvPr>
        <xdr:cNvGrpSpPr/>
      </xdr:nvGrpSpPr>
      <xdr:grpSpPr>
        <a:xfrm>
          <a:off x="330200" y="296956"/>
          <a:ext cx="5502835" cy="908423"/>
          <a:chOff x="3251200" y="819150"/>
          <a:chExt cx="5499100" cy="914400"/>
        </a:xfrm>
      </xdr:grpSpPr>
      <xdr:sp macro="" textlink="">
        <xdr:nvSpPr>
          <xdr:cNvPr id="2" name="Retângulo Arredondado 1">
            <a:extLst>
              <a:ext uri="{FF2B5EF4-FFF2-40B4-BE49-F238E27FC236}">
                <a16:creationId xmlns:a16="http://schemas.microsoft.com/office/drawing/2014/main" id="{CDEC41C3-7AC6-5C75-8C07-339224F53C3B}"/>
              </a:ext>
            </a:extLst>
          </xdr:cNvPr>
          <xdr:cNvSpPr/>
        </xdr:nvSpPr>
        <xdr:spPr>
          <a:xfrm>
            <a:off x="3263900" y="819150"/>
            <a:ext cx="5486400" cy="914400"/>
          </a:xfrm>
          <a:prstGeom prst="roundRect">
            <a:avLst/>
          </a:prstGeom>
          <a:solidFill>
            <a:schemeClr val="tx2"/>
          </a:solidFill>
          <a:ln w="53975" cmpd="dbl">
            <a:solidFill>
              <a:schemeClr val="accent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Gráfico 3" descr="Gráfico de barras com tendência ascendente com preenchimento sólido">
            <a:extLst>
              <a:ext uri="{FF2B5EF4-FFF2-40B4-BE49-F238E27FC236}">
                <a16:creationId xmlns:a16="http://schemas.microsoft.com/office/drawing/2014/main" id="{810775A4-EB7E-D5D4-DE0B-1D48AFD7B3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251200" y="819150"/>
            <a:ext cx="914400" cy="914400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E083BD52-51CB-8D58-4B9E-4814A37111A1}"/>
              </a:ext>
            </a:extLst>
          </xdr:cNvPr>
          <xdr:cNvSpPr txBox="1"/>
        </xdr:nvSpPr>
        <xdr:spPr>
          <a:xfrm>
            <a:off x="4267200" y="930518"/>
            <a:ext cx="3608360" cy="6916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3200" b="1">
                <a:solidFill>
                  <a:schemeClr val="bg1"/>
                </a:solidFill>
                <a:latin typeface="Bauhaus 93" pitchFamily="82" charset="77"/>
              </a:rPr>
              <a:t>INVEST SIMULATOR</a:t>
            </a:r>
          </a:p>
        </xdr:txBody>
      </xdr:sp>
    </xdr:grpSp>
    <xdr:clientData/>
  </xdr:twoCellAnchor>
  <xdr:twoCellAnchor>
    <xdr:from>
      <xdr:col>3</xdr:col>
      <xdr:colOff>1231900</xdr:colOff>
      <xdr:row>28</xdr:row>
      <xdr:rowOff>38100</xdr:rowOff>
    </xdr:from>
    <xdr:to>
      <xdr:col>7</xdr:col>
      <xdr:colOff>254000</xdr:colOff>
      <xdr:row>44</xdr:row>
      <xdr:rowOff>170180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8B77BD-623C-9589-9B36-2C6B30AB8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6</xdr:row>
      <xdr:rowOff>101606</xdr:rowOff>
    </xdr:from>
    <xdr:to>
      <xdr:col>9</xdr:col>
      <xdr:colOff>660400</xdr:colOff>
      <xdr:row>17</xdr:row>
      <xdr:rowOff>190506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4982D7-3CB2-7EED-8310-8E3DC8615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ano Curcio" refreshedDate="45796.927742476852" createdVersion="8" refreshedVersion="8" minRefreshableVersion="3" recordCount="360" xr:uid="{DE8752B8-978E-834A-8A89-4AB9BF470820}">
  <cacheSource type="worksheet">
    <worksheetSource name="Tabela1"/>
  </cacheSource>
  <cacheFields count="3">
    <cacheField name="Coluna1" numFmtId="0">
      <sharedItems containsSemiMixedTypes="0" containsString="0" containsNumber="1" containsInteger="1" minValue="1" maxValue="360" count="3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</sharedItems>
    </cacheField>
    <cacheField name="Coluna2" numFmtId="164">
      <sharedItems containsMixedTypes="1" containsNumber="1" minValue="1260.0000000000093" maxValue="306538.10778801696"/>
    </cacheField>
    <cacheField name="Coluna3" numFmtId="0">
      <sharedItems count="2">
        <s v="sim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1260.0000000000093"/>
    <x v="0"/>
  </r>
  <r>
    <x v="1"/>
    <n v="2533.5954000000197"/>
    <x v="0"/>
  </r>
  <r>
    <x v="2"/>
    <n v="3820.932894366028"/>
    <x v="0"/>
  </r>
  <r>
    <x v="3"/>
    <n v="5122.1607602962613"/>
    <x v="0"/>
  </r>
  <r>
    <x v="4"/>
    <n v="6437.428874899867"/>
    <x v="0"/>
  </r>
  <r>
    <x v="5"/>
    <n v="7766.8887324600391"/>
    <x v="0"/>
  </r>
  <r>
    <x v="6"/>
    <n v="9110.6934618832911"/>
    <x v="0"/>
  </r>
  <r>
    <x v="7"/>
    <n v="10468.997844337044"/>
    <x v="0"/>
  </r>
  <r>
    <x v="8"/>
    <n v="11841.958331077443"/>
    <x v="0"/>
  </r>
  <r>
    <x v="9"/>
    <n v="13229.733061469775"/>
    <x v="0"/>
  </r>
  <r>
    <x v="10"/>
    <n v="14632.481881203059"/>
    <x v="0"/>
  </r>
  <r>
    <x v="11"/>
    <n v="16050.366360701264"/>
    <x v="0"/>
  </r>
  <r>
    <x v="12"/>
    <n v="17483.549813733236"/>
    <x v="0"/>
  </r>
  <r>
    <x v="13"/>
    <n v="18932.197316223414"/>
    <x v="0"/>
  </r>
  <r>
    <x v="14"/>
    <n v="20396.475725265478"/>
    <x v="0"/>
  </r>
  <r>
    <x v="15"/>
    <n v="21876.553698341133"/>
    <x v="0"/>
  </r>
  <r>
    <x v="16"/>
    <n v="23372.601712746233"/>
    <x v="0"/>
  </r>
  <r>
    <x v="17"/>
    <n v="24884.792085226793"/>
    <x v="0"/>
  </r>
  <r>
    <x v="18"/>
    <n v="26413.298991826396"/>
    <x v="0"/>
  </r>
  <r>
    <x v="19"/>
    <n v="27958.298487948225"/>
    <x v="0"/>
  </r>
  <r>
    <x v="20"/>
    <n v="29519.968528633206"/>
    <x v="0"/>
  </r>
  <r>
    <x v="21"/>
    <n v="31098.488989057161"/>
    <x v="0"/>
  </r>
  <r>
    <x v="22"/>
    <n v="32694.0416852491"/>
    <x v="0"/>
  </r>
  <r>
    <x v="23"/>
    <n v="34306.810395032975"/>
    <x v="0"/>
  </r>
  <r>
    <x v="24"/>
    <n v="35936.980879195391"/>
    <x v="0"/>
  </r>
  <r>
    <x v="25"/>
    <n v="37584.740902881895"/>
    <x v="0"/>
  </r>
  <r>
    <x v="26"/>
    <n v="39250.28025722404"/>
    <x v="0"/>
  </r>
  <r>
    <x v="27"/>
    <n v="40933.790781199503"/>
    <x v="0"/>
  </r>
  <r>
    <x v="28"/>
    <n v="42635.466383728635"/>
    <x v="0"/>
  </r>
  <r>
    <x v="29"/>
    <n v="44355.503066009071"/>
    <x v="0"/>
  </r>
  <r>
    <x v="30"/>
    <n v="46094.098944091325"/>
    <x v="0"/>
  </r>
  <r>
    <x v="31"/>
    <n v="47851.45427169813"/>
    <x v="0"/>
  </r>
  <r>
    <x v="32"/>
    <n v="49627.77146328977"/>
    <x v="0"/>
  </r>
  <r>
    <x v="33"/>
    <n v="51423.255117378671"/>
    <x v="0"/>
  </r>
  <r>
    <x v="34"/>
    <n v="53238.11204009522"/>
    <x v="0"/>
  </r>
  <r>
    <x v="35"/>
    <n v="55072.551269007861"/>
    <x v="0"/>
  </r>
  <r>
    <x v="36"/>
    <n v="56926.784097200456"/>
    <x v="0"/>
  </r>
  <r>
    <x v="37"/>
    <n v="58801.024097609283"/>
    <x v="0"/>
  </r>
  <r>
    <x v="38"/>
    <n v="60695.487147622494"/>
    <x v="0"/>
  </r>
  <r>
    <x v="39"/>
    <n v="62610.391453945369"/>
    <x v="0"/>
  </r>
  <r>
    <x v="40"/>
    <n v="64545.957577733461"/>
    <x v="0"/>
  </r>
  <r>
    <x v="41"/>
    <n v="66502.408459997212"/>
    <x v="0"/>
  </r>
  <r>
    <x v="42"/>
    <n v="68479.9694472806"/>
    <x v="0"/>
  </r>
  <r>
    <x v="43"/>
    <n v="70478.868317616812"/>
    <x v="0"/>
  </r>
  <r>
    <x v="44"/>
    <n v="72499.335306763882"/>
    <x v="0"/>
  </r>
  <r>
    <x v="45"/>
    <n v="74541.60313472386"/>
    <x v="0"/>
  </r>
  <r>
    <x v="46"/>
    <n v="76605.907032547577"/>
    <x v="0"/>
  </r>
  <r>
    <x v="47"/>
    <n v="78692.484769428804"/>
    <x v="0"/>
  </r>
  <r>
    <x v="48"/>
    <n v="80801.576680090933"/>
    <x v="0"/>
  </r>
  <r>
    <x v="49"/>
    <n v="82933.425692469158"/>
    <x v="0"/>
  </r>
  <r>
    <x v="50"/>
    <n v="85088.277355690923"/>
    <x v="0"/>
  </r>
  <r>
    <x v="51"/>
    <n v="87266.379868358868"/>
    <x v="0"/>
  </r>
  <r>
    <x v="52"/>
    <n v="89467.984107138473"/>
    <x v="0"/>
  </r>
  <r>
    <x v="53"/>
    <n v="91693.343655654506"/>
    <x v="0"/>
  </r>
  <r>
    <x v="54"/>
    <n v="93942.714833699036"/>
    <x v="0"/>
  </r>
  <r>
    <x v="55"/>
    <n v="96216.356726754704"/>
    <x v="0"/>
  </r>
  <r>
    <x v="56"/>
    <n v="98514.531215836381"/>
    <x v="0"/>
  </r>
  <r>
    <x v="57"/>
    <n v="100837.50300765524"/>
    <x v="0"/>
  </r>
  <r>
    <x v="58"/>
    <n v="103185.53966510792"/>
    <x v="0"/>
  </r>
  <r>
    <x v="59"/>
    <n v="105558.91163809443"/>
    <x v="0"/>
  </r>
  <r>
    <x v="60"/>
    <n v="107957.89229466949"/>
    <x v="0"/>
  </r>
  <r>
    <x v="61"/>
    <n v="110382.75795252896"/>
    <x v="0"/>
  </r>
  <r>
    <x v="62"/>
    <n v="112833.78791083678"/>
    <x v="0"/>
  </r>
  <r>
    <x v="63"/>
    <n v="115311.26448239479"/>
    <x v="0"/>
  </r>
  <r>
    <x v="64"/>
    <n v="117815.47302615983"/>
    <x v="0"/>
  </r>
  <r>
    <x v="65"/>
    <n v="120346.70198011214"/>
    <x v="0"/>
  </r>
  <r>
    <x v="66"/>
    <n v="122905.24289447755"/>
    <x v="0"/>
  </r>
  <r>
    <x v="67"/>
    <n v="125491.39046530903"/>
    <x v="0"/>
  </r>
  <r>
    <x v="68"/>
    <n v="128105.4425684297"/>
    <x v="0"/>
  </r>
  <r>
    <x v="69"/>
    <n v="130747.70029374305"/>
    <x v="0"/>
  </r>
  <r>
    <x v="70"/>
    <n v="133418.46797991259"/>
    <x v="0"/>
  </r>
  <r>
    <x v="71"/>
    <n v="136118.05324941591"/>
    <x v="0"/>
  </r>
  <r>
    <x v="72"/>
    <n v="138846.76704397707"/>
    <x v="0"/>
  </r>
  <r>
    <x v="73"/>
    <n v="141604.92366038164"/>
    <x v="0"/>
  </r>
  <r>
    <x v="74"/>
    <n v="144392.84078667717"/>
    <x v="0"/>
  </r>
  <r>
    <x v="75"/>
    <n v="147210.83953876552"/>
    <x v="0"/>
  </r>
  <r>
    <x v="76"/>
    <n v="150059.24449738878"/>
    <x v="0"/>
  </r>
  <r>
    <x v="77"/>
    <n v="152938.3837455156"/>
    <x v="0"/>
  </r>
  <r>
    <x v="78"/>
    <n v="155848.58890612973"/>
    <x v="0"/>
  </r>
  <r>
    <x v="79"/>
    <n v="158790.19518042696"/>
    <x v="0"/>
  </r>
  <r>
    <x v="80"/>
    <n v="161763.54138642375"/>
    <x v="0"/>
  </r>
  <r>
    <x v="81"/>
    <n v="164768.96999798337"/>
    <x v="0"/>
  </r>
  <r>
    <x v="82"/>
    <n v="167806.82718426161"/>
    <x v="0"/>
  </r>
  <r>
    <x v="83"/>
    <n v="170877.46284957984"/>
    <x v="0"/>
  </r>
  <r>
    <x v="84"/>
    <n v="173981.23067372682"/>
    <x v="0"/>
  </r>
  <r>
    <x v="85"/>
    <n v="177118.48815269631"/>
    <x v="0"/>
  </r>
  <r>
    <x v="86"/>
    <n v="180289.59663986397"/>
    <x v="0"/>
  </r>
  <r>
    <x v="87"/>
    <n v="183494.92138760816"/>
    <x v="0"/>
  </r>
  <r>
    <x v="88"/>
    <n v="186734.83158938048"/>
    <x v="0"/>
  </r>
  <r>
    <x v="89"/>
    <n v="190009.70042222983"/>
    <x v="0"/>
  </r>
  <r>
    <x v="90"/>
    <n v="193319.90508978581"/>
    <x v="0"/>
  </r>
  <r>
    <x v="91"/>
    <n v="196665.82686570467"/>
    <x v="0"/>
  </r>
  <r>
    <x v="92"/>
    <n v="200047.85113758556"/>
    <x v="0"/>
  </r>
  <r>
    <x v="93"/>
    <n v="203466.36745136013"/>
    <x v="0"/>
  </r>
  <r>
    <x v="94"/>
    <n v="206921.76955616032"/>
    <x v="0"/>
  </r>
  <r>
    <x v="95"/>
    <n v="210414.45544967146"/>
    <x v="0"/>
  </r>
  <r>
    <x v="96"/>
    <n v="213944.82742397345"/>
    <x v="0"/>
  </r>
  <r>
    <x v="97"/>
    <n v="217513.29211187811"/>
    <x v="0"/>
  </r>
  <r>
    <x v="98"/>
    <n v="221120.26053376531"/>
    <x v="0"/>
  </r>
  <r>
    <x v="99"/>
    <n v="224766.14814492469"/>
    <x v="0"/>
  </r>
  <r>
    <x v="100"/>
    <n v="228451.37488340843"/>
    <x v="0"/>
  </r>
  <r>
    <x v="101"/>
    <n v="232176.36521840046"/>
    <x v="0"/>
  </r>
  <r>
    <x v="102"/>
    <n v="235941.548199107"/>
    <x v="0"/>
  </r>
  <r>
    <x v="103"/>
    <n v="239747.35750417545"/>
    <x v="0"/>
  </r>
  <r>
    <x v="104"/>
    <n v="243594.23149164551"/>
    <x v="0"/>
  </r>
  <r>
    <x v="105"/>
    <n v="247482.61324944039"/>
    <x v="0"/>
  </r>
  <r>
    <x v="106"/>
    <n v="251412.95064640188"/>
    <x v="0"/>
  </r>
  <r>
    <x v="107"/>
    <n v="255385.69638387667"/>
    <x v="0"/>
  </r>
  <r>
    <x v="108"/>
    <n v="259401.30804785871"/>
    <x v="0"/>
  </r>
  <r>
    <x v="109"/>
    <n v="263460.24816169508"/>
    <x v="0"/>
  </r>
  <r>
    <x v="110"/>
    <n v="267562.98423935985"/>
    <x v="0"/>
  </r>
  <r>
    <x v="111"/>
    <n v="271709.98883930262"/>
    <x v="0"/>
  </r>
  <r>
    <x v="112"/>
    <n v="275901.73961887864"/>
    <x v="0"/>
  </r>
  <r>
    <x v="113"/>
    <n v="280138.71938936645"/>
    <x v="0"/>
  </r>
  <r>
    <x v="114"/>
    <n v="284421.41617157782"/>
    <x v="0"/>
  </r>
  <r>
    <x v="115"/>
    <n v="288750.32325206912"/>
    <x v="0"/>
  </r>
  <r>
    <x v="116"/>
    <n v="293125.93923995906"/>
    <x v="0"/>
  </r>
  <r>
    <x v="117"/>
    <n v="297548.76812435815"/>
    <x v="0"/>
  </r>
  <r>
    <x v="118"/>
    <n v="302019.31933242007"/>
    <x v="0"/>
  </r>
  <r>
    <x v="119"/>
    <n v="306538.10778801696"/>
    <x v="0"/>
  </r>
  <r>
    <x v="120"/>
    <s v=""/>
    <x v="1"/>
  </r>
  <r>
    <x v="121"/>
    <s v=""/>
    <x v="1"/>
  </r>
  <r>
    <x v="122"/>
    <s v=""/>
    <x v="1"/>
  </r>
  <r>
    <x v="123"/>
    <s v=""/>
    <x v="1"/>
  </r>
  <r>
    <x v="124"/>
    <s v=""/>
    <x v="1"/>
  </r>
  <r>
    <x v="125"/>
    <s v=""/>
    <x v="1"/>
  </r>
  <r>
    <x v="126"/>
    <s v=""/>
    <x v="1"/>
  </r>
  <r>
    <x v="127"/>
    <s v=""/>
    <x v="1"/>
  </r>
  <r>
    <x v="128"/>
    <s v=""/>
    <x v="1"/>
  </r>
  <r>
    <x v="129"/>
    <s v=""/>
    <x v="1"/>
  </r>
  <r>
    <x v="130"/>
    <s v=""/>
    <x v="1"/>
  </r>
  <r>
    <x v="131"/>
    <s v=""/>
    <x v="1"/>
  </r>
  <r>
    <x v="132"/>
    <s v=""/>
    <x v="1"/>
  </r>
  <r>
    <x v="133"/>
    <s v=""/>
    <x v="1"/>
  </r>
  <r>
    <x v="134"/>
    <s v=""/>
    <x v="1"/>
  </r>
  <r>
    <x v="135"/>
    <s v=""/>
    <x v="1"/>
  </r>
  <r>
    <x v="136"/>
    <s v=""/>
    <x v="1"/>
  </r>
  <r>
    <x v="137"/>
    <s v=""/>
    <x v="1"/>
  </r>
  <r>
    <x v="138"/>
    <s v=""/>
    <x v="1"/>
  </r>
  <r>
    <x v="139"/>
    <s v=""/>
    <x v="1"/>
  </r>
  <r>
    <x v="140"/>
    <s v=""/>
    <x v="1"/>
  </r>
  <r>
    <x v="141"/>
    <s v=""/>
    <x v="1"/>
  </r>
  <r>
    <x v="142"/>
    <s v=""/>
    <x v="1"/>
  </r>
  <r>
    <x v="143"/>
    <s v=""/>
    <x v="1"/>
  </r>
  <r>
    <x v="144"/>
    <s v=""/>
    <x v="1"/>
  </r>
  <r>
    <x v="145"/>
    <s v=""/>
    <x v="1"/>
  </r>
  <r>
    <x v="146"/>
    <s v=""/>
    <x v="1"/>
  </r>
  <r>
    <x v="147"/>
    <s v=""/>
    <x v="1"/>
  </r>
  <r>
    <x v="148"/>
    <s v=""/>
    <x v="1"/>
  </r>
  <r>
    <x v="149"/>
    <s v=""/>
    <x v="1"/>
  </r>
  <r>
    <x v="150"/>
    <s v=""/>
    <x v="1"/>
  </r>
  <r>
    <x v="151"/>
    <s v=""/>
    <x v="1"/>
  </r>
  <r>
    <x v="152"/>
    <s v=""/>
    <x v="1"/>
  </r>
  <r>
    <x v="153"/>
    <s v=""/>
    <x v="1"/>
  </r>
  <r>
    <x v="154"/>
    <s v=""/>
    <x v="1"/>
  </r>
  <r>
    <x v="155"/>
    <s v=""/>
    <x v="1"/>
  </r>
  <r>
    <x v="156"/>
    <s v=""/>
    <x v="1"/>
  </r>
  <r>
    <x v="157"/>
    <s v=""/>
    <x v="1"/>
  </r>
  <r>
    <x v="158"/>
    <s v=""/>
    <x v="1"/>
  </r>
  <r>
    <x v="159"/>
    <s v=""/>
    <x v="1"/>
  </r>
  <r>
    <x v="160"/>
    <s v=""/>
    <x v="1"/>
  </r>
  <r>
    <x v="161"/>
    <s v=""/>
    <x v="1"/>
  </r>
  <r>
    <x v="162"/>
    <s v=""/>
    <x v="1"/>
  </r>
  <r>
    <x v="163"/>
    <s v=""/>
    <x v="1"/>
  </r>
  <r>
    <x v="164"/>
    <s v=""/>
    <x v="1"/>
  </r>
  <r>
    <x v="165"/>
    <s v=""/>
    <x v="1"/>
  </r>
  <r>
    <x v="166"/>
    <s v=""/>
    <x v="1"/>
  </r>
  <r>
    <x v="167"/>
    <s v=""/>
    <x v="1"/>
  </r>
  <r>
    <x v="168"/>
    <s v=""/>
    <x v="1"/>
  </r>
  <r>
    <x v="169"/>
    <s v=""/>
    <x v="1"/>
  </r>
  <r>
    <x v="170"/>
    <s v=""/>
    <x v="1"/>
  </r>
  <r>
    <x v="171"/>
    <s v=""/>
    <x v="1"/>
  </r>
  <r>
    <x v="172"/>
    <s v=""/>
    <x v="1"/>
  </r>
  <r>
    <x v="173"/>
    <s v=""/>
    <x v="1"/>
  </r>
  <r>
    <x v="174"/>
    <s v=""/>
    <x v="1"/>
  </r>
  <r>
    <x v="175"/>
    <s v=""/>
    <x v="1"/>
  </r>
  <r>
    <x v="176"/>
    <s v=""/>
    <x v="1"/>
  </r>
  <r>
    <x v="177"/>
    <s v=""/>
    <x v="1"/>
  </r>
  <r>
    <x v="178"/>
    <s v=""/>
    <x v="1"/>
  </r>
  <r>
    <x v="179"/>
    <s v=""/>
    <x v="1"/>
  </r>
  <r>
    <x v="180"/>
    <s v=""/>
    <x v="1"/>
  </r>
  <r>
    <x v="181"/>
    <s v=""/>
    <x v="1"/>
  </r>
  <r>
    <x v="182"/>
    <s v=""/>
    <x v="1"/>
  </r>
  <r>
    <x v="183"/>
    <s v=""/>
    <x v="1"/>
  </r>
  <r>
    <x v="184"/>
    <s v=""/>
    <x v="1"/>
  </r>
  <r>
    <x v="185"/>
    <s v=""/>
    <x v="1"/>
  </r>
  <r>
    <x v="186"/>
    <s v=""/>
    <x v="1"/>
  </r>
  <r>
    <x v="187"/>
    <s v=""/>
    <x v="1"/>
  </r>
  <r>
    <x v="188"/>
    <s v=""/>
    <x v="1"/>
  </r>
  <r>
    <x v="189"/>
    <s v=""/>
    <x v="1"/>
  </r>
  <r>
    <x v="190"/>
    <s v=""/>
    <x v="1"/>
  </r>
  <r>
    <x v="191"/>
    <s v=""/>
    <x v="1"/>
  </r>
  <r>
    <x v="192"/>
    <s v=""/>
    <x v="1"/>
  </r>
  <r>
    <x v="193"/>
    <s v=""/>
    <x v="1"/>
  </r>
  <r>
    <x v="194"/>
    <s v=""/>
    <x v="1"/>
  </r>
  <r>
    <x v="195"/>
    <s v=""/>
    <x v="1"/>
  </r>
  <r>
    <x v="196"/>
    <s v=""/>
    <x v="1"/>
  </r>
  <r>
    <x v="197"/>
    <s v=""/>
    <x v="1"/>
  </r>
  <r>
    <x v="198"/>
    <s v=""/>
    <x v="1"/>
  </r>
  <r>
    <x v="199"/>
    <s v=""/>
    <x v="1"/>
  </r>
  <r>
    <x v="200"/>
    <s v=""/>
    <x v="1"/>
  </r>
  <r>
    <x v="201"/>
    <s v=""/>
    <x v="1"/>
  </r>
  <r>
    <x v="202"/>
    <s v=""/>
    <x v="1"/>
  </r>
  <r>
    <x v="203"/>
    <s v=""/>
    <x v="1"/>
  </r>
  <r>
    <x v="204"/>
    <s v=""/>
    <x v="1"/>
  </r>
  <r>
    <x v="205"/>
    <s v=""/>
    <x v="1"/>
  </r>
  <r>
    <x v="206"/>
    <s v=""/>
    <x v="1"/>
  </r>
  <r>
    <x v="207"/>
    <s v=""/>
    <x v="1"/>
  </r>
  <r>
    <x v="208"/>
    <s v=""/>
    <x v="1"/>
  </r>
  <r>
    <x v="209"/>
    <s v=""/>
    <x v="1"/>
  </r>
  <r>
    <x v="210"/>
    <s v=""/>
    <x v="1"/>
  </r>
  <r>
    <x v="211"/>
    <s v=""/>
    <x v="1"/>
  </r>
  <r>
    <x v="212"/>
    <s v=""/>
    <x v="1"/>
  </r>
  <r>
    <x v="213"/>
    <s v=""/>
    <x v="1"/>
  </r>
  <r>
    <x v="214"/>
    <s v=""/>
    <x v="1"/>
  </r>
  <r>
    <x v="215"/>
    <s v=""/>
    <x v="1"/>
  </r>
  <r>
    <x v="216"/>
    <s v=""/>
    <x v="1"/>
  </r>
  <r>
    <x v="217"/>
    <s v=""/>
    <x v="1"/>
  </r>
  <r>
    <x v="218"/>
    <s v=""/>
    <x v="1"/>
  </r>
  <r>
    <x v="219"/>
    <s v=""/>
    <x v="1"/>
  </r>
  <r>
    <x v="220"/>
    <s v=""/>
    <x v="1"/>
  </r>
  <r>
    <x v="221"/>
    <s v=""/>
    <x v="1"/>
  </r>
  <r>
    <x v="222"/>
    <s v=""/>
    <x v="1"/>
  </r>
  <r>
    <x v="223"/>
    <s v=""/>
    <x v="1"/>
  </r>
  <r>
    <x v="224"/>
    <s v=""/>
    <x v="1"/>
  </r>
  <r>
    <x v="225"/>
    <s v=""/>
    <x v="1"/>
  </r>
  <r>
    <x v="226"/>
    <s v=""/>
    <x v="1"/>
  </r>
  <r>
    <x v="227"/>
    <s v=""/>
    <x v="1"/>
  </r>
  <r>
    <x v="228"/>
    <s v=""/>
    <x v="1"/>
  </r>
  <r>
    <x v="229"/>
    <s v=""/>
    <x v="1"/>
  </r>
  <r>
    <x v="230"/>
    <s v=""/>
    <x v="1"/>
  </r>
  <r>
    <x v="231"/>
    <s v=""/>
    <x v="1"/>
  </r>
  <r>
    <x v="232"/>
    <s v=""/>
    <x v="1"/>
  </r>
  <r>
    <x v="233"/>
    <s v=""/>
    <x v="1"/>
  </r>
  <r>
    <x v="234"/>
    <s v=""/>
    <x v="1"/>
  </r>
  <r>
    <x v="235"/>
    <s v=""/>
    <x v="1"/>
  </r>
  <r>
    <x v="236"/>
    <s v=""/>
    <x v="1"/>
  </r>
  <r>
    <x v="237"/>
    <s v=""/>
    <x v="1"/>
  </r>
  <r>
    <x v="238"/>
    <s v=""/>
    <x v="1"/>
  </r>
  <r>
    <x v="239"/>
    <s v=""/>
    <x v="1"/>
  </r>
  <r>
    <x v="240"/>
    <s v=""/>
    <x v="1"/>
  </r>
  <r>
    <x v="241"/>
    <s v=""/>
    <x v="1"/>
  </r>
  <r>
    <x v="242"/>
    <s v=""/>
    <x v="1"/>
  </r>
  <r>
    <x v="243"/>
    <s v=""/>
    <x v="1"/>
  </r>
  <r>
    <x v="244"/>
    <s v=""/>
    <x v="1"/>
  </r>
  <r>
    <x v="245"/>
    <s v=""/>
    <x v="1"/>
  </r>
  <r>
    <x v="246"/>
    <s v=""/>
    <x v="1"/>
  </r>
  <r>
    <x v="247"/>
    <s v=""/>
    <x v="1"/>
  </r>
  <r>
    <x v="248"/>
    <s v=""/>
    <x v="1"/>
  </r>
  <r>
    <x v="249"/>
    <s v=""/>
    <x v="1"/>
  </r>
  <r>
    <x v="250"/>
    <s v=""/>
    <x v="1"/>
  </r>
  <r>
    <x v="251"/>
    <s v=""/>
    <x v="1"/>
  </r>
  <r>
    <x v="252"/>
    <s v=""/>
    <x v="1"/>
  </r>
  <r>
    <x v="253"/>
    <s v=""/>
    <x v="1"/>
  </r>
  <r>
    <x v="254"/>
    <s v=""/>
    <x v="1"/>
  </r>
  <r>
    <x v="255"/>
    <s v=""/>
    <x v="1"/>
  </r>
  <r>
    <x v="256"/>
    <s v=""/>
    <x v="1"/>
  </r>
  <r>
    <x v="257"/>
    <s v=""/>
    <x v="1"/>
  </r>
  <r>
    <x v="258"/>
    <s v=""/>
    <x v="1"/>
  </r>
  <r>
    <x v="259"/>
    <s v=""/>
    <x v="1"/>
  </r>
  <r>
    <x v="260"/>
    <s v=""/>
    <x v="1"/>
  </r>
  <r>
    <x v="261"/>
    <s v=""/>
    <x v="1"/>
  </r>
  <r>
    <x v="262"/>
    <s v=""/>
    <x v="1"/>
  </r>
  <r>
    <x v="263"/>
    <s v=""/>
    <x v="1"/>
  </r>
  <r>
    <x v="264"/>
    <s v=""/>
    <x v="1"/>
  </r>
  <r>
    <x v="265"/>
    <s v=""/>
    <x v="1"/>
  </r>
  <r>
    <x v="266"/>
    <s v=""/>
    <x v="1"/>
  </r>
  <r>
    <x v="267"/>
    <s v=""/>
    <x v="1"/>
  </r>
  <r>
    <x v="268"/>
    <s v=""/>
    <x v="1"/>
  </r>
  <r>
    <x v="269"/>
    <s v=""/>
    <x v="1"/>
  </r>
  <r>
    <x v="270"/>
    <s v=""/>
    <x v="1"/>
  </r>
  <r>
    <x v="271"/>
    <s v=""/>
    <x v="1"/>
  </r>
  <r>
    <x v="272"/>
    <s v=""/>
    <x v="1"/>
  </r>
  <r>
    <x v="273"/>
    <s v=""/>
    <x v="1"/>
  </r>
  <r>
    <x v="274"/>
    <s v=""/>
    <x v="1"/>
  </r>
  <r>
    <x v="275"/>
    <s v=""/>
    <x v="1"/>
  </r>
  <r>
    <x v="276"/>
    <s v=""/>
    <x v="1"/>
  </r>
  <r>
    <x v="277"/>
    <s v=""/>
    <x v="1"/>
  </r>
  <r>
    <x v="278"/>
    <s v=""/>
    <x v="1"/>
  </r>
  <r>
    <x v="279"/>
    <s v=""/>
    <x v="1"/>
  </r>
  <r>
    <x v="280"/>
    <s v=""/>
    <x v="1"/>
  </r>
  <r>
    <x v="281"/>
    <s v=""/>
    <x v="1"/>
  </r>
  <r>
    <x v="282"/>
    <s v=""/>
    <x v="1"/>
  </r>
  <r>
    <x v="283"/>
    <s v=""/>
    <x v="1"/>
  </r>
  <r>
    <x v="284"/>
    <s v=""/>
    <x v="1"/>
  </r>
  <r>
    <x v="285"/>
    <s v=""/>
    <x v="1"/>
  </r>
  <r>
    <x v="286"/>
    <s v=""/>
    <x v="1"/>
  </r>
  <r>
    <x v="287"/>
    <s v=""/>
    <x v="1"/>
  </r>
  <r>
    <x v="288"/>
    <s v=""/>
    <x v="1"/>
  </r>
  <r>
    <x v="289"/>
    <s v=""/>
    <x v="1"/>
  </r>
  <r>
    <x v="290"/>
    <s v=""/>
    <x v="1"/>
  </r>
  <r>
    <x v="291"/>
    <s v=""/>
    <x v="1"/>
  </r>
  <r>
    <x v="292"/>
    <s v=""/>
    <x v="1"/>
  </r>
  <r>
    <x v="293"/>
    <s v=""/>
    <x v="1"/>
  </r>
  <r>
    <x v="294"/>
    <s v=""/>
    <x v="1"/>
  </r>
  <r>
    <x v="295"/>
    <s v=""/>
    <x v="1"/>
  </r>
  <r>
    <x v="296"/>
    <s v=""/>
    <x v="1"/>
  </r>
  <r>
    <x v="297"/>
    <s v=""/>
    <x v="1"/>
  </r>
  <r>
    <x v="298"/>
    <s v=""/>
    <x v="1"/>
  </r>
  <r>
    <x v="299"/>
    <s v=""/>
    <x v="1"/>
  </r>
  <r>
    <x v="300"/>
    <s v=""/>
    <x v="1"/>
  </r>
  <r>
    <x v="301"/>
    <s v=""/>
    <x v="1"/>
  </r>
  <r>
    <x v="302"/>
    <s v=""/>
    <x v="1"/>
  </r>
  <r>
    <x v="303"/>
    <s v=""/>
    <x v="1"/>
  </r>
  <r>
    <x v="304"/>
    <s v=""/>
    <x v="1"/>
  </r>
  <r>
    <x v="305"/>
    <s v=""/>
    <x v="1"/>
  </r>
  <r>
    <x v="306"/>
    <s v=""/>
    <x v="1"/>
  </r>
  <r>
    <x v="307"/>
    <s v=""/>
    <x v="1"/>
  </r>
  <r>
    <x v="308"/>
    <s v=""/>
    <x v="1"/>
  </r>
  <r>
    <x v="309"/>
    <s v=""/>
    <x v="1"/>
  </r>
  <r>
    <x v="310"/>
    <s v=""/>
    <x v="1"/>
  </r>
  <r>
    <x v="311"/>
    <s v=""/>
    <x v="1"/>
  </r>
  <r>
    <x v="312"/>
    <s v=""/>
    <x v="1"/>
  </r>
  <r>
    <x v="313"/>
    <s v=""/>
    <x v="1"/>
  </r>
  <r>
    <x v="314"/>
    <s v=""/>
    <x v="1"/>
  </r>
  <r>
    <x v="315"/>
    <s v=""/>
    <x v="1"/>
  </r>
  <r>
    <x v="316"/>
    <s v=""/>
    <x v="1"/>
  </r>
  <r>
    <x v="317"/>
    <s v=""/>
    <x v="1"/>
  </r>
  <r>
    <x v="318"/>
    <s v=""/>
    <x v="1"/>
  </r>
  <r>
    <x v="319"/>
    <s v=""/>
    <x v="1"/>
  </r>
  <r>
    <x v="320"/>
    <s v=""/>
    <x v="1"/>
  </r>
  <r>
    <x v="321"/>
    <s v=""/>
    <x v="1"/>
  </r>
  <r>
    <x v="322"/>
    <s v=""/>
    <x v="1"/>
  </r>
  <r>
    <x v="323"/>
    <s v=""/>
    <x v="1"/>
  </r>
  <r>
    <x v="324"/>
    <s v=""/>
    <x v="1"/>
  </r>
  <r>
    <x v="325"/>
    <s v=""/>
    <x v="1"/>
  </r>
  <r>
    <x v="326"/>
    <s v=""/>
    <x v="1"/>
  </r>
  <r>
    <x v="327"/>
    <s v=""/>
    <x v="1"/>
  </r>
  <r>
    <x v="328"/>
    <s v=""/>
    <x v="1"/>
  </r>
  <r>
    <x v="329"/>
    <s v=""/>
    <x v="1"/>
  </r>
  <r>
    <x v="330"/>
    <s v=""/>
    <x v="1"/>
  </r>
  <r>
    <x v="331"/>
    <s v=""/>
    <x v="1"/>
  </r>
  <r>
    <x v="332"/>
    <s v=""/>
    <x v="1"/>
  </r>
  <r>
    <x v="333"/>
    <s v=""/>
    <x v="1"/>
  </r>
  <r>
    <x v="334"/>
    <s v=""/>
    <x v="1"/>
  </r>
  <r>
    <x v="335"/>
    <s v=""/>
    <x v="1"/>
  </r>
  <r>
    <x v="336"/>
    <s v=""/>
    <x v="1"/>
  </r>
  <r>
    <x v="337"/>
    <s v=""/>
    <x v="1"/>
  </r>
  <r>
    <x v="338"/>
    <s v=""/>
    <x v="1"/>
  </r>
  <r>
    <x v="339"/>
    <s v=""/>
    <x v="1"/>
  </r>
  <r>
    <x v="340"/>
    <s v=""/>
    <x v="1"/>
  </r>
  <r>
    <x v="341"/>
    <s v=""/>
    <x v="1"/>
  </r>
  <r>
    <x v="342"/>
    <s v=""/>
    <x v="1"/>
  </r>
  <r>
    <x v="343"/>
    <s v=""/>
    <x v="1"/>
  </r>
  <r>
    <x v="344"/>
    <s v=""/>
    <x v="1"/>
  </r>
  <r>
    <x v="345"/>
    <s v=""/>
    <x v="1"/>
  </r>
  <r>
    <x v="346"/>
    <s v=""/>
    <x v="1"/>
  </r>
  <r>
    <x v="347"/>
    <s v=""/>
    <x v="1"/>
  </r>
  <r>
    <x v="348"/>
    <s v=""/>
    <x v="1"/>
  </r>
  <r>
    <x v="349"/>
    <s v=""/>
    <x v="1"/>
  </r>
  <r>
    <x v="350"/>
    <s v=""/>
    <x v="1"/>
  </r>
  <r>
    <x v="351"/>
    <s v=""/>
    <x v="1"/>
  </r>
  <r>
    <x v="352"/>
    <s v=""/>
    <x v="1"/>
  </r>
  <r>
    <x v="353"/>
    <s v=""/>
    <x v="1"/>
  </r>
  <r>
    <x v="354"/>
    <s v=""/>
    <x v="1"/>
  </r>
  <r>
    <x v="355"/>
    <s v=""/>
    <x v="1"/>
  </r>
  <r>
    <x v="356"/>
    <s v=""/>
    <x v="1"/>
  </r>
  <r>
    <x v="357"/>
    <s v=""/>
    <x v="1"/>
  </r>
  <r>
    <x v="358"/>
    <s v=""/>
    <x v="1"/>
  </r>
  <r>
    <x v="359"/>
    <s v="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D6010-A8D3-9F4E-924E-4AE86908EA7E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4:H125" firstHeaderRow="1" firstDataRow="1" firstDataCol="1" rowPageCount="1" colPageCount="1"/>
  <pivotFields count="3">
    <pivotField axis="axisRow" showAll="0">
      <items count="3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  <pivotField dataField="1" showAll="0"/>
    <pivotField axis="axisPage" multipleItemSelectionAllowed="1" showAll="0">
      <items count="3">
        <item h="1" x="1"/>
        <item x="0"/>
        <item t="default"/>
      </items>
    </pivotField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Items count="1">
    <i/>
  </colItems>
  <pageFields count="1">
    <pageField fld="2" hier="-1"/>
  </pageFields>
  <dataFields count="1">
    <dataField name="Soma de Coluna2" fld="1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E0C9BF-C0AA-E340-9A64-4DC7A03CF2C4}" name="Tabela1" displayName="Tabela1" ref="A1:C361" totalsRowShown="0">
  <autoFilter ref="A1:C361" xr:uid="{A2E0C9BF-C0AA-E340-9A64-4DC7A03CF2C4}">
    <filterColumn colId="2">
      <customFilters>
        <customFilter operator="notEqual" val=" "/>
      </customFilters>
    </filterColumn>
  </autoFilter>
  <tableColumns count="3">
    <tableColumn id="1" xr3:uid="{F298179A-447B-5045-94D5-5C41BCC6EF06}" name="MÊS"/>
    <tableColumn id="2" xr3:uid="{76F679CC-C73B-3844-9F74-F99BD383BCC1}" name="VF" dataDxfId="21">
      <calculatedColumnFormula>IF(A2&lt;=Planilha1!$E$16,FV(Planilha1!$D$17,Planilha3!A2,Planilha1!$D$15*-1),"")</calculatedColumnFormula>
    </tableColumn>
    <tableColumn id="3" xr3:uid="{AB0D4524-A34E-6F46-9ADA-E0495E643E82}" name="FILTRO" dataDxfId="20">
      <calculatedColumnFormula>IF(Tabela1[[#This Row],[VF]]&lt;&gt;"","sim","")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92A1-2A15-F843-83B0-5CC16ECAD56A}">
  <dimension ref="A8:E40"/>
  <sheetViews>
    <sheetView showGridLines="0" tabSelected="1" topLeftCell="A27" zoomScale="170" zoomScaleNormal="170" workbookViewId="0">
      <selection activeCell="C30" sqref="C30"/>
    </sheetView>
  </sheetViews>
  <sheetFormatPr baseColWidth="10" defaultColWidth="0" defaultRowHeight="16" x14ac:dyDescent="0.2"/>
  <cols>
    <col min="1" max="1" width="5.5" customWidth="1"/>
    <col min="2" max="2" width="27.33203125" bestFit="1" customWidth="1"/>
    <col min="3" max="3" width="15.5" bestFit="1" customWidth="1"/>
    <col min="4" max="4" width="16.6640625" bestFit="1" customWidth="1"/>
    <col min="5" max="8" width="10.83203125" customWidth="1"/>
    <col min="9" max="16384" width="10.83203125" hidden="1"/>
  </cols>
  <sheetData>
    <row r="8" spans="2:5" ht="17" thickBot="1" x14ac:dyDescent="0.25"/>
    <row r="9" spans="2:5" x14ac:dyDescent="0.2">
      <c r="B9" s="22" t="s">
        <v>40</v>
      </c>
      <c r="C9" s="23"/>
      <c r="D9" s="24"/>
    </row>
    <row r="10" spans="2:5" x14ac:dyDescent="0.2">
      <c r="B10" s="18" t="s">
        <v>37</v>
      </c>
      <c r="C10" s="19"/>
      <c r="D10" s="8">
        <v>5000</v>
      </c>
    </row>
    <row r="11" spans="2:5" x14ac:dyDescent="0.2">
      <c r="B11" s="18" t="s">
        <v>38</v>
      </c>
      <c r="C11" s="19"/>
      <c r="D11" s="9">
        <v>6.0000000000000001E-3</v>
      </c>
    </row>
    <row r="12" spans="2:5" ht="17" thickBot="1" x14ac:dyDescent="0.25">
      <c r="B12" s="20" t="s">
        <v>39</v>
      </c>
      <c r="C12" s="21"/>
      <c r="D12" s="10">
        <f>D10*0.3</f>
        <v>1500</v>
      </c>
    </row>
    <row r="13" spans="2:5" ht="17" thickBot="1" x14ac:dyDescent="0.25"/>
    <row r="14" spans="2:5" x14ac:dyDescent="0.2">
      <c r="B14" s="22" t="s">
        <v>41</v>
      </c>
      <c r="C14" s="23"/>
      <c r="D14" s="24"/>
    </row>
    <row r="15" spans="2:5" x14ac:dyDescent="0.2">
      <c r="B15" s="18" t="s">
        <v>42</v>
      </c>
      <c r="C15" s="19"/>
      <c r="D15" s="8">
        <v>1000</v>
      </c>
      <c r="E15" s="43">
        <f>D15/salario</f>
        <v>0.2</v>
      </c>
    </row>
    <row r="16" spans="2:5" x14ac:dyDescent="0.2">
      <c r="B16" s="18" t="s">
        <v>43</v>
      </c>
      <c r="C16" s="19"/>
      <c r="D16" s="11">
        <v>20</v>
      </c>
      <c r="E16" s="2">
        <f>D16*12</f>
        <v>240</v>
      </c>
    </row>
    <row r="17" spans="1:5" x14ac:dyDescent="0.2">
      <c r="B17" s="18" t="s">
        <v>44</v>
      </c>
      <c r="C17" s="19"/>
      <c r="D17" s="12">
        <v>1.0789999999999999E-2</v>
      </c>
    </row>
    <row r="18" spans="1:5" x14ac:dyDescent="0.2">
      <c r="B18" s="18" t="s">
        <v>45</v>
      </c>
      <c r="C18" s="19"/>
      <c r="D18" s="13">
        <f>FV(D17,D16*12,D15*-1)</f>
        <v>1125198.4000970805</v>
      </c>
    </row>
    <row r="19" spans="1:5" ht="17" thickBot="1" x14ac:dyDescent="0.25">
      <c r="B19" s="20" t="s">
        <v>46</v>
      </c>
      <c r="C19" s="21"/>
      <c r="D19" s="14">
        <f>D18*rendimento</f>
        <v>6751.1904005824836</v>
      </c>
    </row>
    <row r="20" spans="1:5" ht="17" thickBot="1" x14ac:dyDescent="0.25"/>
    <row r="21" spans="1:5" x14ac:dyDescent="0.2">
      <c r="B21" s="22" t="s">
        <v>47</v>
      </c>
      <c r="C21" s="23"/>
      <c r="D21" s="24"/>
    </row>
    <row r="22" spans="1:5" x14ac:dyDescent="0.2">
      <c r="A22" s="2">
        <v>2</v>
      </c>
      <c r="B22" s="26" t="str">
        <f>"Valor ao final de "&amp;A22&amp;" anos"</f>
        <v>Valor ao final de 2 anos</v>
      </c>
      <c r="C22" s="27">
        <f>FV($D$17,A22*12,$D$15*-1)</f>
        <v>27227.627297645216</v>
      </c>
      <c r="D22" s="13">
        <f>C22*rendimento</f>
        <v>163.36576378587131</v>
      </c>
    </row>
    <row r="23" spans="1:5" x14ac:dyDescent="0.2">
      <c r="A23" s="2">
        <v>5</v>
      </c>
      <c r="B23" s="26" t="str">
        <f>"Valor ao final de "&amp;A23&amp;" anos"</f>
        <v>Valor ao final de 5 anos</v>
      </c>
      <c r="C23" s="27">
        <f>FV($D$17,A23*12,$D$15*-1)</f>
        <v>83776.913998487638</v>
      </c>
      <c r="D23" s="13">
        <f>C23*rendimento</f>
        <v>502.66148399092583</v>
      </c>
    </row>
    <row r="24" spans="1:5" x14ac:dyDescent="0.2">
      <c r="A24" s="2">
        <v>10</v>
      </c>
      <c r="B24" s="26" t="str">
        <f>"Valor ao final de "&amp;A24&amp;" anos"</f>
        <v>Valor ao final de 10 anos</v>
      </c>
      <c r="C24" s="27">
        <f>FV($D$17,A24*12,$D$15*-1)</f>
        <v>243284.2125301722</v>
      </c>
      <c r="D24" s="13">
        <f>C24*rendimento</f>
        <v>1459.7052751810331</v>
      </c>
    </row>
    <row r="25" spans="1:5" x14ac:dyDescent="0.2">
      <c r="A25" s="2">
        <v>20</v>
      </c>
      <c r="B25" s="26" t="str">
        <f>"Valor ao final de "&amp;A25&amp;" anos"</f>
        <v>Valor ao final de 20 anos</v>
      </c>
      <c r="C25" s="27">
        <f>FV($D$17,A25*12,$D$15*-1)</f>
        <v>1125198.4000970805</v>
      </c>
      <c r="D25" s="13">
        <f>C25*rendimento</f>
        <v>6751.1904005824836</v>
      </c>
    </row>
    <row r="26" spans="1:5" ht="17" thickBot="1" x14ac:dyDescent="0.25">
      <c r="A26" s="2">
        <v>30</v>
      </c>
      <c r="B26" s="28" t="str">
        <f>"Valor ao final de "&amp;A26&amp;" anos"</f>
        <v>Valor ao final de 30 anos</v>
      </c>
      <c r="C26" s="29">
        <f>FV($D$17,A26*12,$D$15*-1)</f>
        <v>4322169.6550047146</v>
      </c>
      <c r="D26" s="10">
        <f>C26*rendimento</f>
        <v>25933.017930028287</v>
      </c>
    </row>
    <row r="28" spans="1:5" x14ac:dyDescent="0.2">
      <c r="B28" s="44" t="s">
        <v>0</v>
      </c>
      <c r="C28" s="44"/>
      <c r="D28" s="44"/>
      <c r="E28" s="44"/>
    </row>
    <row r="29" spans="1:5" x14ac:dyDescent="0.2">
      <c r="B29" s="30" t="str">
        <f>IF(QUESTIONARIO!G2&lt;&gt;"","PERFIL SUGERIDO PELO QUESTIONÁRIO: "&amp;QUESTIONARIO!G2,"")</f>
        <v/>
      </c>
    </row>
    <row r="30" spans="1:5" x14ac:dyDescent="0.2">
      <c r="B30" s="31" t="s">
        <v>56</v>
      </c>
      <c r="C30" s="42" t="s">
        <v>35</v>
      </c>
    </row>
    <row r="31" spans="1:5" x14ac:dyDescent="0.2">
      <c r="B31" s="38" t="s">
        <v>81</v>
      </c>
      <c r="C31" s="39">
        <f>D15</f>
        <v>1000</v>
      </c>
    </row>
    <row r="33" spans="2:4" x14ac:dyDescent="0.2">
      <c r="B33" s="36" t="s">
        <v>82</v>
      </c>
      <c r="C33" s="36" t="s">
        <v>83</v>
      </c>
      <c r="D33" s="36" t="s">
        <v>84</v>
      </c>
    </row>
    <row r="34" spans="2:4" x14ac:dyDescent="0.2">
      <c r="B34" t="s">
        <v>57</v>
      </c>
      <c r="C34" s="40">
        <f>VLOOKUP($C$30&amp;"_"&amp;B34,Planilha3!$K$2:$M$19,3,0)</f>
        <v>0</v>
      </c>
      <c r="D34" s="7">
        <f>C34*$C$31</f>
        <v>0</v>
      </c>
    </row>
    <row r="35" spans="2:4" x14ac:dyDescent="0.2">
      <c r="B35" t="s">
        <v>58</v>
      </c>
      <c r="C35" s="40">
        <f>VLOOKUP($C$30&amp;"_"&amp;B35,Planilha3!$K$2:$M$19,3,0)</f>
        <v>0.45</v>
      </c>
      <c r="D35" s="7">
        <f t="shared" ref="D35:D39" si="0">C35*$C$31</f>
        <v>450</v>
      </c>
    </row>
    <row r="36" spans="2:4" x14ac:dyDescent="0.2">
      <c r="B36" t="s">
        <v>59</v>
      </c>
      <c r="C36" s="40">
        <f>VLOOKUP($C$30&amp;"_"&amp;B36,Planilha3!$K$2:$M$19,3,0)</f>
        <v>0.2</v>
      </c>
      <c r="D36" s="7">
        <f t="shared" si="0"/>
        <v>200</v>
      </c>
    </row>
    <row r="37" spans="2:4" x14ac:dyDescent="0.2">
      <c r="B37" t="s">
        <v>60</v>
      </c>
      <c r="C37" s="40">
        <f>VLOOKUP($C$30&amp;"_"&amp;B37,Planilha3!$K$2:$M$19,3,0)</f>
        <v>0.2</v>
      </c>
      <c r="D37" s="7">
        <f t="shared" si="0"/>
        <v>200</v>
      </c>
    </row>
    <row r="38" spans="2:4" x14ac:dyDescent="0.2">
      <c r="B38" t="s">
        <v>61</v>
      </c>
      <c r="C38" s="40">
        <f>VLOOKUP($C$30&amp;"_"&amp;B38,Planilha3!$K$2:$M$19,3,0)</f>
        <v>0.1</v>
      </c>
      <c r="D38" s="7">
        <f t="shared" si="0"/>
        <v>100</v>
      </c>
    </row>
    <row r="39" spans="2:4" x14ac:dyDescent="0.2">
      <c r="B39" s="33" t="s">
        <v>62</v>
      </c>
      <c r="C39" s="40">
        <f>VLOOKUP($C$30&amp;"_"&amp;B39,Planilha3!$K$2:$M$19,3,0)</f>
        <v>0.05</v>
      </c>
      <c r="D39" s="7">
        <f t="shared" si="0"/>
        <v>50</v>
      </c>
    </row>
    <row r="40" spans="2:4" x14ac:dyDescent="0.2">
      <c r="B40" s="36"/>
      <c r="C40" s="36"/>
      <c r="D40" s="37">
        <f>SUM(D34:D39)</f>
        <v>1000</v>
      </c>
    </row>
  </sheetData>
  <mergeCells count="12">
    <mergeCell ref="B21:D21"/>
    <mergeCell ref="B28:E28"/>
    <mergeCell ref="B9:D9"/>
    <mergeCell ref="B10:C10"/>
    <mergeCell ref="B11:C11"/>
    <mergeCell ref="B12:C12"/>
    <mergeCell ref="B14:D14"/>
    <mergeCell ref="B15:C15"/>
    <mergeCell ref="B16:C16"/>
    <mergeCell ref="B17:C17"/>
    <mergeCell ref="B18:C18"/>
    <mergeCell ref="B19:C19"/>
  </mergeCells>
  <hyperlinks>
    <hyperlink ref="B28:E28" location="QUESTIONARIO!A4" display="DESCUBRA SEU PERFIL DE INVESTIDOR" xr:uid="{C6A4C512-AA22-B944-83C4-51A8DD8A7040}"/>
  </hyperlink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2EB0D5-999D-DF49-88D0-E1F6F9AED807}">
          <x14:formula1>
            <xm:f>QUESTIONARIO!$N$1:$N$3</xm:f>
          </x14:formula1>
          <xm:sqref>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0CE9-A4D2-A346-82F4-6776BE552ECB}">
  <dimension ref="A1:M361"/>
  <sheetViews>
    <sheetView showGridLines="0" workbookViewId="0">
      <selection activeCell="L2" sqref="L2:L7"/>
    </sheetView>
  </sheetViews>
  <sheetFormatPr baseColWidth="10" defaultRowHeight="16" x14ac:dyDescent="0.2"/>
  <cols>
    <col min="2" max="2" width="14" style="7" bestFit="1" customWidth="1"/>
    <col min="7" max="7" width="17.33203125" bestFit="1" customWidth="1"/>
    <col min="8" max="8" width="15.33203125" bestFit="1" customWidth="1"/>
    <col min="11" max="11" width="28.83203125" bestFit="1" customWidth="1"/>
    <col min="12" max="12" width="17.6640625" bestFit="1" customWidth="1"/>
    <col min="13" max="13" width="10.83203125" style="32"/>
  </cols>
  <sheetData>
    <row r="1" spans="1:13" x14ac:dyDescent="0.2">
      <c r="A1" t="s">
        <v>53</v>
      </c>
      <c r="B1" s="7" t="s">
        <v>54</v>
      </c>
      <c r="C1" t="s">
        <v>55</v>
      </c>
    </row>
    <row r="2" spans="1:13" x14ac:dyDescent="0.2">
      <c r="A2">
        <v>1</v>
      </c>
      <c r="B2" s="7">
        <f>IF(A2&lt;=Planilha1!$E$16,FV(Planilha1!$D$17,Planilha3!A2,Planilha1!$D$15*-1),B1)</f>
        <v>1000.0000000000073</v>
      </c>
      <c r="C2" t="str">
        <f>IF(Tabela1[[#This Row],[VF]]&lt;&gt;"","sim","")</f>
        <v>sim</v>
      </c>
      <c r="G2" s="15" t="s">
        <v>48</v>
      </c>
      <c r="H2" t="s">
        <v>51</v>
      </c>
      <c r="K2" t="s">
        <v>63</v>
      </c>
      <c r="L2" t="s">
        <v>57</v>
      </c>
      <c r="M2" s="32">
        <v>0.1</v>
      </c>
    </row>
    <row r="3" spans="1:13" x14ac:dyDescent="0.2">
      <c r="A3">
        <v>2</v>
      </c>
      <c r="B3" s="7">
        <f>IF(A3&lt;=Planilha1!$E$16,FV(Planilha1!$D$17,Planilha3!A3,Planilha1!$D$15*-1),"")</f>
        <v>2010.7900000000157</v>
      </c>
      <c r="C3" t="str">
        <f>IF(Tabela1[[#This Row],[VF]]&lt;&gt;"","sim","")</f>
        <v>sim</v>
      </c>
      <c r="K3" t="s">
        <v>64</v>
      </c>
      <c r="L3" t="s">
        <v>58</v>
      </c>
      <c r="M3" s="32">
        <v>0.4</v>
      </c>
    </row>
    <row r="4" spans="1:13" x14ac:dyDescent="0.2">
      <c r="A4">
        <v>3</v>
      </c>
      <c r="B4" s="7">
        <f>IF(A4&lt;=Planilha1!$E$16,FV(Planilha1!$D$17,Planilha3!A4,Planilha1!$D$15*-1),"")</f>
        <v>3032.4864241000223</v>
      </c>
      <c r="C4" t="str">
        <f>IF(Tabela1[[#This Row],[VF]]&lt;&gt;"","sim","")</f>
        <v>sim</v>
      </c>
      <c r="G4" s="15" t="s">
        <v>49</v>
      </c>
      <c r="H4" t="s">
        <v>52</v>
      </c>
      <c r="K4" t="s">
        <v>65</v>
      </c>
      <c r="L4" t="s">
        <v>59</v>
      </c>
      <c r="M4" s="32">
        <v>0.2</v>
      </c>
    </row>
    <row r="5" spans="1:13" x14ac:dyDescent="0.2">
      <c r="A5">
        <v>4</v>
      </c>
      <c r="B5" s="7">
        <f>IF(A5&lt;=Planilha1!$E$16,FV(Planilha1!$D$17,Planilha3!A5,Planilha1!$D$15*-1),"")</f>
        <v>4065.2069526160803</v>
      </c>
      <c r="C5" t="str">
        <f>IF(Tabela1[[#This Row],[VF]]&lt;&gt;"","sim","")</f>
        <v>sim</v>
      </c>
      <c r="G5" s="16">
        <v>1</v>
      </c>
      <c r="H5" s="17">
        <v>1260.0000000000093</v>
      </c>
      <c r="K5" t="s">
        <v>66</v>
      </c>
      <c r="L5" t="s">
        <v>60</v>
      </c>
      <c r="M5" s="32">
        <v>0.2</v>
      </c>
    </row>
    <row r="6" spans="1:13" x14ac:dyDescent="0.2">
      <c r="A6">
        <v>5</v>
      </c>
      <c r="B6" s="7">
        <f>IF(A6&lt;=Planilha1!$E$16,FV(Planilha1!$D$17,Planilha3!A6,Planilha1!$D$15*-1),"")</f>
        <v>5109.0705356348144</v>
      </c>
      <c r="C6" t="str">
        <f>IF(Tabela1[[#This Row],[VF]]&lt;&gt;"","sim","")</f>
        <v>sim</v>
      </c>
      <c r="G6" s="16">
        <v>2</v>
      </c>
      <c r="H6" s="17">
        <v>2533.5954000000197</v>
      </c>
      <c r="K6" t="s">
        <v>67</v>
      </c>
      <c r="L6" t="s">
        <v>61</v>
      </c>
      <c r="M6" s="32">
        <v>0.05</v>
      </c>
    </row>
    <row r="7" spans="1:13" x14ac:dyDescent="0.2">
      <c r="A7">
        <v>6</v>
      </c>
      <c r="B7" s="7">
        <f>IF(A7&lt;=Planilha1!$E$16,FV(Planilha1!$D$17,Planilha3!A7,Planilha1!$D$15*-1),"")</f>
        <v>6164.1974067143174</v>
      </c>
      <c r="C7" t="str">
        <f>IF(Tabela1[[#This Row],[VF]]&lt;&gt;"","sim","")</f>
        <v>sim</v>
      </c>
      <c r="G7" s="16">
        <v>3</v>
      </c>
      <c r="H7" s="17">
        <v>3820.932894366028</v>
      </c>
      <c r="K7" s="33" t="s">
        <v>68</v>
      </c>
      <c r="L7" s="33" t="s">
        <v>62</v>
      </c>
      <c r="M7" s="34">
        <v>0.05</v>
      </c>
    </row>
    <row r="8" spans="1:13" x14ac:dyDescent="0.2">
      <c r="A8">
        <v>7</v>
      </c>
      <c r="B8" s="7">
        <f>IF(A8&lt;=Planilha1!$E$16,FV(Planilha1!$D$17,Planilha3!A8,Planilha1!$D$15*-1),"")</f>
        <v>7230.7090967327704</v>
      </c>
      <c r="C8" t="str">
        <f>IF(Tabela1[[#This Row],[VF]]&lt;&gt;"","sim","")</f>
        <v>sim</v>
      </c>
      <c r="G8" s="16">
        <v>4</v>
      </c>
      <c r="H8" s="17">
        <v>5122.1607602962613</v>
      </c>
      <c r="K8" t="s">
        <v>69</v>
      </c>
      <c r="L8" t="s">
        <v>57</v>
      </c>
      <c r="M8" s="32">
        <v>0</v>
      </c>
    </row>
    <row r="9" spans="1:13" x14ac:dyDescent="0.2">
      <c r="A9">
        <v>8</v>
      </c>
      <c r="B9" s="7">
        <f>IF(A9&lt;=Planilha1!$E$16,FV(Planilha1!$D$17,Planilha3!A9,Planilha1!$D$15*-1),"")</f>
        <v>8308.7284478865422</v>
      </c>
      <c r="C9" t="str">
        <f>IF(Tabela1[[#This Row],[VF]]&lt;&gt;"","sim","")</f>
        <v>sim</v>
      </c>
      <c r="G9" s="16">
        <v>5</v>
      </c>
      <c r="H9" s="17">
        <v>6437.428874899867</v>
      </c>
      <c r="K9" t="s">
        <v>70</v>
      </c>
      <c r="L9" t="s">
        <v>58</v>
      </c>
      <c r="M9" s="32">
        <v>0.45</v>
      </c>
    </row>
    <row r="10" spans="1:13" x14ac:dyDescent="0.2">
      <c r="A10">
        <v>9</v>
      </c>
      <c r="B10" s="7">
        <f>IF(A10&lt;=Planilha1!$E$16,FV(Planilha1!$D$17,Planilha3!A10,Planilha1!$D$15*-1),"")</f>
        <v>9398.3796278392401</v>
      </c>
      <c r="C10" t="str">
        <f>IF(Tabela1[[#This Row],[VF]]&lt;&gt;"","sim","")</f>
        <v>sim</v>
      </c>
      <c r="G10" s="16">
        <v>6</v>
      </c>
      <c r="H10" s="17">
        <v>7766.8887324600391</v>
      </c>
      <c r="K10" t="s">
        <v>71</v>
      </c>
      <c r="L10" t="s">
        <v>59</v>
      </c>
      <c r="M10" s="32">
        <v>0.2</v>
      </c>
    </row>
    <row r="11" spans="1:13" x14ac:dyDescent="0.2">
      <c r="A11">
        <v>10</v>
      </c>
      <c r="B11" s="7">
        <f>IF(A11&lt;=Planilha1!$E$16,FV(Planilha1!$D$17,Planilha3!A11,Planilha1!$D$15*-1),"")</f>
        <v>10499.788144023631</v>
      </c>
      <c r="C11" t="str">
        <f>IF(Tabela1[[#This Row],[VF]]&lt;&gt;"","sim","")</f>
        <v>sim</v>
      </c>
      <c r="G11" s="16">
        <v>7</v>
      </c>
      <c r="H11" s="17">
        <v>9110.6934618832911</v>
      </c>
      <c r="K11" t="s">
        <v>72</v>
      </c>
      <c r="L11" t="s">
        <v>60</v>
      </c>
      <c r="M11" s="32">
        <v>0.2</v>
      </c>
    </row>
    <row r="12" spans="1:13" x14ac:dyDescent="0.2">
      <c r="A12">
        <v>11</v>
      </c>
      <c r="B12" s="7">
        <f>IF(A12&lt;=Planilha1!$E$16,FV(Planilha1!$D$17,Planilha3!A12,Planilha1!$D$15*-1),"")</f>
        <v>11613.080858097666</v>
      </c>
      <c r="C12" t="str">
        <f>IF(Tabela1[[#This Row],[VF]]&lt;&gt;"","sim","")</f>
        <v>sim</v>
      </c>
      <c r="G12" s="16">
        <v>8</v>
      </c>
      <c r="H12" s="17">
        <v>10468.997844337044</v>
      </c>
      <c r="K12" t="s">
        <v>73</v>
      </c>
      <c r="L12" t="s">
        <v>61</v>
      </c>
      <c r="M12" s="32">
        <v>0.1</v>
      </c>
    </row>
    <row r="13" spans="1:13" x14ac:dyDescent="0.2">
      <c r="A13">
        <v>12</v>
      </c>
      <c r="B13" s="7">
        <f>IF(A13&lt;=Planilha1!$E$16,FV(Planilha1!$D$17,Planilha3!A13,Planilha1!$D$15*-1),"")</f>
        <v>12738.38600055656</v>
      </c>
      <c r="C13" t="str">
        <f>IF(Tabela1[[#This Row],[VF]]&lt;&gt;"","sim","")</f>
        <v>sim</v>
      </c>
      <c r="G13" s="16">
        <v>9</v>
      </c>
      <c r="H13" s="17">
        <v>11841.958331077443</v>
      </c>
      <c r="K13" s="33" t="s">
        <v>74</v>
      </c>
      <c r="L13" s="33" t="s">
        <v>62</v>
      </c>
      <c r="M13" s="34">
        <v>0.05</v>
      </c>
    </row>
    <row r="14" spans="1:13" x14ac:dyDescent="0.2">
      <c r="A14">
        <v>13</v>
      </c>
      <c r="B14" s="7">
        <f>IF(A14&lt;=Planilha1!$E$16,FV(Planilha1!$D$17,Planilha3!A14,Planilha1!$D$15*-1),"")</f>
        <v>13875.833185502568</v>
      </c>
      <c r="C14" t="str">
        <f>IF(Tabela1[[#This Row],[VF]]&lt;&gt;"","sim","")</f>
        <v>sim</v>
      </c>
      <c r="G14" s="16">
        <v>10</v>
      </c>
      <c r="H14" s="17">
        <v>13229.733061469775</v>
      </c>
      <c r="K14" t="s">
        <v>75</v>
      </c>
      <c r="L14" t="s">
        <v>57</v>
      </c>
      <c r="M14" s="32">
        <v>0</v>
      </c>
    </row>
    <row r="15" spans="1:13" x14ac:dyDescent="0.2">
      <c r="A15">
        <v>14</v>
      </c>
      <c r="B15" s="7">
        <f>IF(A15&lt;=Planilha1!$E$16,FV(Planilha1!$D$17,Planilha3!A15,Planilha1!$D$15*-1),"")</f>
        <v>15025.553425574137</v>
      </c>
      <c r="C15" t="str">
        <f>IF(Tabela1[[#This Row],[VF]]&lt;&gt;"","sim","")</f>
        <v>sim</v>
      </c>
      <c r="G15" s="16">
        <v>11</v>
      </c>
      <c r="H15" s="17">
        <v>14632.481881203059</v>
      </c>
      <c r="K15" t="s">
        <v>76</v>
      </c>
      <c r="L15" t="s">
        <v>58</v>
      </c>
      <c r="M15" s="32">
        <v>0.6</v>
      </c>
    </row>
    <row r="16" spans="1:13" x14ac:dyDescent="0.2">
      <c r="A16">
        <v>15</v>
      </c>
      <c r="B16" s="7">
        <f>IF(A16&lt;=Planilha1!$E$16,FV(Planilha1!$D$17,Planilha3!A16,Planilha1!$D$15*-1),"")</f>
        <v>16187.679147036093</v>
      </c>
      <c r="C16" t="str">
        <f>IF(Tabela1[[#This Row],[VF]]&lt;&gt;"","sim","")</f>
        <v>sim</v>
      </c>
      <c r="G16" s="16">
        <v>12</v>
      </c>
      <c r="H16" s="17">
        <v>16050.366360701264</v>
      </c>
      <c r="K16" t="s">
        <v>77</v>
      </c>
      <c r="L16" t="s">
        <v>59</v>
      </c>
      <c r="M16" s="32">
        <v>0.05</v>
      </c>
    </row>
    <row r="17" spans="1:13" x14ac:dyDescent="0.2">
      <c r="A17">
        <v>16</v>
      </c>
      <c r="B17" s="7">
        <f>IF(A17&lt;=Planilha1!$E$16,FV(Planilha1!$D$17,Planilha3!A17,Planilha1!$D$15*-1),"")</f>
        <v>17362.344205032645</v>
      </c>
      <c r="C17" t="str">
        <f>IF(Tabela1[[#This Row],[VF]]&lt;&gt;"","sim","")</f>
        <v>sim</v>
      </c>
      <c r="G17" s="16">
        <v>13</v>
      </c>
      <c r="H17" s="17">
        <v>17483.549813733236</v>
      </c>
      <c r="K17" t="s">
        <v>78</v>
      </c>
      <c r="L17" t="s">
        <v>60</v>
      </c>
      <c r="M17" s="32">
        <v>0.05</v>
      </c>
    </row>
    <row r="18" spans="1:13" x14ac:dyDescent="0.2">
      <c r="A18">
        <v>17</v>
      </c>
      <c r="B18" s="7">
        <f>IF(A18&lt;=Planilha1!$E$16,FV(Planilha1!$D$17,Planilha3!A18,Planilha1!$D$15*-1),"")</f>
        <v>18549.683899004947</v>
      </c>
      <c r="C18" t="str">
        <f>IF(Tabela1[[#This Row],[VF]]&lt;&gt;"","sim","")</f>
        <v>sim</v>
      </c>
      <c r="G18" s="16">
        <v>14</v>
      </c>
      <c r="H18" s="17">
        <v>18932.197316223414</v>
      </c>
      <c r="K18" t="s">
        <v>79</v>
      </c>
      <c r="L18" t="s">
        <v>61</v>
      </c>
      <c r="M18" s="32">
        <v>0.2</v>
      </c>
    </row>
    <row r="19" spans="1:13" x14ac:dyDescent="0.2">
      <c r="A19">
        <v>18</v>
      </c>
      <c r="B19" s="7">
        <f>IF(A19&lt;=Planilha1!$E$16,FV(Planilha1!$D$17,Planilha3!A19,Planilha1!$D$15*-1),"")</f>
        <v>19749.834988275234</v>
      </c>
      <c r="C19" t="str">
        <f>IF(Tabela1[[#This Row],[VF]]&lt;&gt;"","sim","")</f>
        <v>sim</v>
      </c>
      <c r="G19" s="16">
        <v>15</v>
      </c>
      <c r="H19" s="17">
        <v>20396.475725265478</v>
      </c>
      <c r="K19" s="33" t="s">
        <v>80</v>
      </c>
      <c r="L19" s="33" t="s">
        <v>62</v>
      </c>
      <c r="M19" s="34">
        <v>0.1</v>
      </c>
    </row>
    <row r="20" spans="1:13" x14ac:dyDescent="0.2">
      <c r="A20">
        <v>19</v>
      </c>
      <c r="B20" s="7">
        <f>IF(A20&lt;=Planilha1!$E$16,FV(Planilha1!$D$17,Planilha3!A20,Planilha1!$D$15*-1),"")</f>
        <v>20962.93570779873</v>
      </c>
      <c r="C20" t="str">
        <f>IF(Tabela1[[#This Row],[VF]]&lt;&gt;"","sim","")</f>
        <v>sim</v>
      </c>
      <c r="G20" s="16">
        <v>16</v>
      </c>
      <c r="H20" s="17">
        <v>21876.553698341133</v>
      </c>
    </row>
    <row r="21" spans="1:13" x14ac:dyDescent="0.2">
      <c r="A21">
        <v>20</v>
      </c>
      <c r="B21" s="7">
        <f>IF(A21&lt;=Planilha1!$E$16,FV(Planilha1!$D$17,Planilha3!A21,Planilha1!$D$15*-1),"")</f>
        <v>22189.125784085893</v>
      </c>
      <c r="C21" t="str">
        <f>IF(Tabela1[[#This Row],[VF]]&lt;&gt;"","sim","")</f>
        <v>sim</v>
      </c>
      <c r="G21" s="16">
        <v>17</v>
      </c>
      <c r="H21" s="17">
        <v>23372.601712746233</v>
      </c>
    </row>
    <row r="22" spans="1:13" x14ac:dyDescent="0.2">
      <c r="A22">
        <v>21</v>
      </c>
      <c r="B22" s="7">
        <f>IF(A22&lt;=Planilha1!$E$16,FV(Planilha1!$D$17,Planilha3!A22,Planilha1!$D$15*-1),"")</f>
        <v>23428.546451296195</v>
      </c>
      <c r="C22" t="str">
        <f>IF(Tabela1[[#This Row],[VF]]&lt;&gt;"","sim","")</f>
        <v>sim</v>
      </c>
      <c r="G22" s="16">
        <v>18</v>
      </c>
      <c r="H22" s="17">
        <v>24884.792085226793</v>
      </c>
    </row>
    <row r="23" spans="1:13" x14ac:dyDescent="0.2">
      <c r="A23">
        <v>22</v>
      </c>
      <c r="B23" s="7">
        <f>IF(A23&lt;=Planilha1!$E$16,FV(Planilha1!$D$17,Planilha3!A23,Planilha1!$D$15*-1),"")</f>
        <v>24681.340467505685</v>
      </c>
      <c r="C23" t="str">
        <f>IF(Tabela1[[#This Row],[VF]]&lt;&gt;"","sim","")</f>
        <v>sim</v>
      </c>
      <c r="G23" s="16">
        <v>19</v>
      </c>
      <c r="H23" s="17">
        <v>26413.298991826396</v>
      </c>
    </row>
    <row r="24" spans="1:13" x14ac:dyDescent="0.2">
      <c r="A24">
        <v>23</v>
      </c>
      <c r="B24" s="7">
        <f>IF(A24&lt;=Planilha1!$E$16,FV(Planilha1!$D$17,Planilha3!A24,Planilha1!$D$15*-1),"")</f>
        <v>25947.65213115008</v>
      </c>
      <c r="C24" t="str">
        <f>IF(Tabela1[[#This Row],[VF]]&lt;&gt;"","sim","")</f>
        <v>sim</v>
      </c>
      <c r="G24" s="16">
        <v>20</v>
      </c>
      <c r="H24" s="17">
        <v>27958.298487948225</v>
      </c>
    </row>
    <row r="25" spans="1:13" x14ac:dyDescent="0.2">
      <c r="A25">
        <v>24</v>
      </c>
      <c r="B25" s="7">
        <f>IF(A25&lt;=Planilha1!$E$16,FV(Planilha1!$D$17,Planilha3!A25,Planilha1!$D$15*-1),"")</f>
        <v>27227.627297645216</v>
      </c>
      <c r="C25" t="str">
        <f>IF(Tabela1[[#This Row],[VF]]&lt;&gt;"","sim","")</f>
        <v>sim</v>
      </c>
      <c r="G25" s="16">
        <v>21</v>
      </c>
      <c r="H25" s="17">
        <v>29519.968528633206</v>
      </c>
    </row>
    <row r="26" spans="1:13" x14ac:dyDescent="0.2">
      <c r="A26">
        <v>25</v>
      </c>
      <c r="B26" s="7">
        <f>IF(A26&lt;=Planilha1!$E$16,FV(Planilha1!$D$17,Planilha3!A26,Planilha1!$D$15*-1),"")</f>
        <v>28521.413396186817</v>
      </c>
      <c r="C26" t="str">
        <f>IF(Tabela1[[#This Row],[VF]]&lt;&gt;"","sim","")</f>
        <v>sim</v>
      </c>
      <c r="G26" s="16">
        <v>22</v>
      </c>
      <c r="H26" s="17">
        <v>31098.488989057161</v>
      </c>
    </row>
    <row r="27" spans="1:13" x14ac:dyDescent="0.2">
      <c r="A27">
        <v>26</v>
      </c>
      <c r="B27" s="7">
        <f>IF(A27&lt;=Planilha1!$E$16,FV(Planilha1!$D$17,Planilha3!A27,Planilha1!$D$15*-1),"")</f>
        <v>29829.159446731661</v>
      </c>
      <c r="C27" t="str">
        <f>IF(Tabela1[[#This Row],[VF]]&lt;&gt;"","sim","")</f>
        <v>sim</v>
      </c>
      <c r="G27" s="16">
        <v>23</v>
      </c>
      <c r="H27" s="17">
        <v>32694.0416852491</v>
      </c>
    </row>
    <row r="28" spans="1:13" x14ac:dyDescent="0.2">
      <c r="A28">
        <v>27</v>
      </c>
      <c r="B28" s="7">
        <f>IF(A28&lt;=Planilha1!$E$16,FV(Planilha1!$D$17,Planilha3!A28,Planilha1!$D$15*-1),"")</f>
        <v>31151.016077161934</v>
      </c>
      <c r="C28" t="str">
        <f>IF(Tabela1[[#This Row],[VF]]&lt;&gt;"","sim","")</f>
        <v>sim</v>
      </c>
      <c r="G28" s="16">
        <v>24</v>
      </c>
      <c r="H28" s="17">
        <v>34306.810395032975</v>
      </c>
    </row>
    <row r="29" spans="1:13" x14ac:dyDescent="0.2">
      <c r="A29">
        <v>28</v>
      </c>
      <c r="B29" s="7">
        <f>IF(A29&lt;=Planilha1!$E$16,FV(Planilha1!$D$17,Planilha3!A29,Planilha1!$D$15*-1),"")</f>
        <v>32487.135540634525</v>
      </c>
      <c r="C29" t="str">
        <f>IF(Tabela1[[#This Row],[VF]]&lt;&gt;"","sim","")</f>
        <v>sim</v>
      </c>
      <c r="G29" s="16">
        <v>25</v>
      </c>
      <c r="H29" s="17">
        <v>35936.980879195391</v>
      </c>
    </row>
    <row r="30" spans="1:13" x14ac:dyDescent="0.2">
      <c r="A30">
        <v>29</v>
      </c>
      <c r="B30" s="7">
        <f>IF(A30&lt;=Planilha1!$E$16,FV(Planilha1!$D$17,Planilha3!A30,Planilha1!$D$15*-1),"")</f>
        <v>33837.671733117968</v>
      </c>
      <c r="C30" t="str">
        <f>IF(Tabela1[[#This Row],[VF]]&lt;&gt;"","sim","")</f>
        <v>sim</v>
      </c>
      <c r="G30" s="16">
        <v>26</v>
      </c>
      <c r="H30" s="17">
        <v>37584.740902881895</v>
      </c>
    </row>
    <row r="31" spans="1:13" x14ac:dyDescent="0.2">
      <c r="A31">
        <v>30</v>
      </c>
      <c r="B31" s="7">
        <f>IF(A31&lt;=Planilha1!$E$16,FV(Planilha1!$D$17,Planilha3!A31,Planilha1!$D$15*-1),"")</f>
        <v>35202.780211118312</v>
      </c>
      <c r="C31" t="str">
        <f>IF(Tabela1[[#This Row],[VF]]&lt;&gt;"","sim","")</f>
        <v>sim</v>
      </c>
      <c r="G31" s="16">
        <v>27</v>
      </c>
      <c r="H31" s="17">
        <v>39250.28025722404</v>
      </c>
    </row>
    <row r="32" spans="1:13" x14ac:dyDescent="0.2">
      <c r="A32">
        <v>31</v>
      </c>
      <c r="B32" s="7">
        <f>IF(A32&lt;=Planilha1!$E$16,FV(Planilha1!$D$17,Planilha3!A32,Planilha1!$D$15*-1),"")</f>
        <v>36582.618209596294</v>
      </c>
      <c r="C32" t="str">
        <f>IF(Tabela1[[#This Row],[VF]]&lt;&gt;"","sim","")</f>
        <v>sim</v>
      </c>
      <c r="G32" s="16">
        <v>28</v>
      </c>
      <c r="H32" s="17">
        <v>40933.790781199503</v>
      </c>
    </row>
    <row r="33" spans="1:8" x14ac:dyDescent="0.2">
      <c r="A33">
        <v>32</v>
      </c>
      <c r="B33" s="7">
        <f>IF(A33&lt;=Planilha1!$E$16,FV(Planilha1!$D$17,Planilha3!A33,Planilha1!$D$15*-1),"")</f>
        <v>37977.344660077884</v>
      </c>
      <c r="C33" t="str">
        <f>IF(Tabela1[[#This Row],[VF]]&lt;&gt;"","sim","")</f>
        <v>sim</v>
      </c>
      <c r="G33" s="16">
        <v>29</v>
      </c>
      <c r="H33" s="17">
        <v>42635.466383728635</v>
      </c>
    </row>
    <row r="34" spans="1:8" x14ac:dyDescent="0.2">
      <c r="A34">
        <v>33</v>
      </c>
      <c r="B34" s="7">
        <f>IF(A34&lt;=Planilha1!$E$16,FV(Planilha1!$D$17,Planilha3!A34,Planilha1!$D$15*-1),"")</f>
        <v>39387.120208960136</v>
      </c>
      <c r="C34" t="str">
        <f>IF(Tabela1[[#This Row],[VF]]&lt;&gt;"","sim","")</f>
        <v>sim</v>
      </c>
      <c r="G34" s="16">
        <v>30</v>
      </c>
      <c r="H34" s="17">
        <v>44355.503066009071</v>
      </c>
    </row>
    <row r="35" spans="1:8" x14ac:dyDescent="0.2">
      <c r="A35">
        <v>34</v>
      </c>
      <c r="B35" s="7">
        <f>IF(A35&lt;=Planilha1!$E$16,FV(Planilha1!$D$17,Planilha3!A35,Planilha1!$D$15*-1),"")</f>
        <v>40812.107236014817</v>
      </c>
      <c r="C35" t="str">
        <f>IF(Tabela1[[#This Row],[VF]]&lt;&gt;"","sim","")</f>
        <v>sim</v>
      </c>
      <c r="G35" s="16">
        <v>31</v>
      </c>
      <c r="H35" s="17">
        <v>46094.098944091325</v>
      </c>
    </row>
    <row r="36" spans="1:8" x14ac:dyDescent="0.2">
      <c r="A36">
        <v>35</v>
      </c>
      <c r="B36" s="7">
        <f>IF(A36&lt;=Planilha1!$E$16,FV(Planilha1!$D$17,Planilha3!A36,Planilha1!$D$15*-1),"")</f>
        <v>42252.469873091439</v>
      </c>
      <c r="C36" t="str">
        <f>IF(Tabela1[[#This Row],[VF]]&lt;&gt;"","sim","")</f>
        <v>sim</v>
      </c>
      <c r="G36" s="16">
        <v>32</v>
      </c>
      <c r="H36" s="17">
        <v>47851.45427169813</v>
      </c>
    </row>
    <row r="37" spans="1:8" x14ac:dyDescent="0.2">
      <c r="A37">
        <v>36</v>
      </c>
      <c r="B37" s="7">
        <f>IF(A37&lt;=Planilha1!$E$16,FV(Planilha1!$D$17,Planilha3!A37,Planilha1!$D$15*-1),"")</f>
        <v>43708.374023022108</v>
      </c>
      <c r="C37" t="str">
        <f>IF(Tabela1[[#This Row],[VF]]&lt;&gt;"","sim","")</f>
        <v>sim</v>
      </c>
      <c r="G37" s="16">
        <v>33</v>
      </c>
      <c r="H37" s="17">
        <v>49627.77146328977</v>
      </c>
    </row>
    <row r="38" spans="1:8" x14ac:dyDescent="0.2">
      <c r="A38">
        <v>37</v>
      </c>
      <c r="B38" s="7">
        <f>IF(A38&lt;=Planilha1!$E$16,FV(Planilha1!$D$17,Planilha3!A38,Planilha1!$D$15*-1),"")</f>
        <v>45179.987378730526</v>
      </c>
      <c r="C38" t="str">
        <f>IF(Tabela1[[#This Row],[VF]]&lt;&gt;"","sim","")</f>
        <v>sim</v>
      </c>
      <c r="G38" s="16">
        <v>34</v>
      </c>
      <c r="H38" s="17">
        <v>51423.255117378671</v>
      </c>
    </row>
    <row r="39" spans="1:8" x14ac:dyDescent="0.2">
      <c r="A39">
        <v>38</v>
      </c>
      <c r="B39" s="7">
        <f>IF(A39&lt;=Planilha1!$E$16,FV(Planilha1!$D$17,Planilha3!A39,Planilha1!$D$15*-1),"")</f>
        <v>46667.479442547046</v>
      </c>
      <c r="C39" t="str">
        <f>IF(Tabela1[[#This Row],[VF]]&lt;&gt;"","sim","")</f>
        <v>sim</v>
      </c>
      <c r="G39" s="16">
        <v>35</v>
      </c>
      <c r="H39" s="17">
        <v>53238.11204009522</v>
      </c>
    </row>
    <row r="40" spans="1:8" x14ac:dyDescent="0.2">
      <c r="A40">
        <v>39</v>
      </c>
      <c r="B40" s="7">
        <f>IF(A40&lt;=Planilha1!$E$16,FV(Planilha1!$D$17,Planilha3!A40,Planilha1!$D$15*-1),"")</f>
        <v>48171.021545732139</v>
      </c>
      <c r="C40" t="str">
        <f>IF(Tabela1[[#This Row],[VF]]&lt;&gt;"","sim","")</f>
        <v>sim</v>
      </c>
      <c r="G40" s="16">
        <v>36</v>
      </c>
      <c r="H40" s="17">
        <v>55072.551269007861</v>
      </c>
    </row>
    <row r="41" spans="1:8" x14ac:dyDescent="0.2">
      <c r="A41">
        <v>40</v>
      </c>
      <c r="B41" s="7">
        <f>IF(A41&lt;=Planilha1!$E$16,FV(Planilha1!$D$17,Planilha3!A41,Planilha1!$D$15*-1),"")</f>
        <v>49690.786868210605</v>
      </c>
      <c r="C41" t="str">
        <f>IF(Tabela1[[#This Row],[VF]]&lt;&gt;"","sim","")</f>
        <v>sim</v>
      </c>
      <c r="G41" s="16">
        <v>37</v>
      </c>
      <c r="H41" s="17">
        <v>56926.784097200456</v>
      </c>
    </row>
    <row r="42" spans="1:8" x14ac:dyDescent="0.2">
      <c r="A42">
        <v>41</v>
      </c>
      <c r="B42" s="7">
        <f>IF(A42&lt;=Planilha1!$E$16,FV(Planilha1!$D$17,Planilha3!A42,Planilha1!$D$15*-1),"")</f>
        <v>51226.950458518622</v>
      </c>
      <c r="C42" t="str">
        <f>IF(Tabela1[[#This Row],[VF]]&lt;&gt;"","sim","")</f>
        <v>sim</v>
      </c>
      <c r="G42" s="16">
        <v>38</v>
      </c>
      <c r="H42" s="17">
        <v>58801.024097609283</v>
      </c>
    </row>
    <row r="43" spans="1:8" x14ac:dyDescent="0.2">
      <c r="A43">
        <v>42</v>
      </c>
      <c r="B43" s="7">
        <f>IF(A43&lt;=Planilha1!$E$16,FV(Planilha1!$D$17,Planilha3!A43,Planilha1!$D$15*-1),"")</f>
        <v>52779.68925396604</v>
      </c>
      <c r="C43" t="str">
        <f>IF(Tabela1[[#This Row],[VF]]&lt;&gt;"","sim","")</f>
        <v>sim</v>
      </c>
      <c r="G43" s="16">
        <v>39</v>
      </c>
      <c r="H43" s="17">
        <v>60695.487147622494</v>
      </c>
    </row>
    <row r="44" spans="1:8" x14ac:dyDescent="0.2">
      <c r="A44">
        <v>43</v>
      </c>
      <c r="B44" s="7">
        <f>IF(A44&lt;=Planilha1!$E$16,FV(Planilha1!$D$17,Planilha3!A44,Planilha1!$D$15*-1),"")</f>
        <v>54349.182101016355</v>
      </c>
      <c r="C44" t="str">
        <f>IF(Tabela1[[#This Row],[VF]]&lt;&gt;"","sim","")</f>
        <v>sim</v>
      </c>
      <c r="G44" s="16">
        <v>40</v>
      </c>
      <c r="H44" s="17">
        <v>62610.391453945369</v>
      </c>
    </row>
    <row r="45" spans="1:8" x14ac:dyDescent="0.2">
      <c r="A45">
        <v>44</v>
      </c>
      <c r="B45" s="7">
        <f>IF(A45&lt;=Planilha1!$E$16,FV(Planilha1!$D$17,Planilha3!A45,Planilha1!$D$15*-1),"")</f>
        <v>55935.609775886354</v>
      </c>
      <c r="C45" t="str">
        <f>IF(Tabela1[[#This Row],[VF]]&lt;&gt;"","sim","")</f>
        <v>sim</v>
      </c>
      <c r="G45" s="16">
        <v>41</v>
      </c>
      <c r="H45" s="17">
        <v>64545.957577733461</v>
      </c>
    </row>
    <row r="46" spans="1:8" x14ac:dyDescent="0.2">
      <c r="A46">
        <v>45</v>
      </c>
      <c r="B46" s="7">
        <f>IF(A46&lt;=Planilha1!$E$16,FV(Planilha1!$D$17,Planilha3!A46,Planilha1!$D$15*-1),"")</f>
        <v>57539.155005368164</v>
      </c>
      <c r="C46" t="str">
        <f>IF(Tabela1[[#This Row],[VF]]&lt;&gt;"","sim","")</f>
        <v>sim</v>
      </c>
      <c r="G46" s="16">
        <v>42</v>
      </c>
      <c r="H46" s="17">
        <v>66502.408459997212</v>
      </c>
    </row>
    <row r="47" spans="1:8" x14ac:dyDescent="0.2">
      <c r="A47">
        <v>46</v>
      </c>
      <c r="B47" s="7">
        <f>IF(A47&lt;=Planilha1!$E$16,FV(Planilha1!$D$17,Planilha3!A47,Planilha1!$D$15*-1),"")</f>
        <v>59160.002487876081</v>
      </c>
      <c r="C47" t="str">
        <f>IF(Tabela1[[#This Row],[VF]]&lt;&gt;"","sim","")</f>
        <v>sim</v>
      </c>
      <c r="G47" s="16">
        <v>43</v>
      </c>
      <c r="H47" s="17">
        <v>68479.9694472806</v>
      </c>
    </row>
    <row r="48" spans="1:8" x14ac:dyDescent="0.2">
      <c r="A48">
        <v>47</v>
      </c>
      <c r="B48" s="7">
        <f>IF(A48&lt;=Planilha1!$E$16,FV(Planilha1!$D$17,Planilha3!A48,Planilha1!$D$15*-1),"")</f>
        <v>60798.338914720298</v>
      </c>
      <c r="C48" t="str">
        <f>IF(Tabela1[[#This Row],[VF]]&lt;&gt;"","sim","")</f>
        <v>sim</v>
      </c>
      <c r="G48" s="16">
        <v>44</v>
      </c>
      <c r="H48" s="17">
        <v>70478.868317616812</v>
      </c>
    </row>
    <row r="49" spans="1:8" x14ac:dyDescent="0.2">
      <c r="A49">
        <v>48</v>
      </c>
      <c r="B49" s="7">
        <f>IF(A49&lt;=Planilha1!$E$16,FV(Planilha1!$D$17,Planilha3!A49,Planilha1!$D$15*-1),"")</f>
        <v>62454.352991610154</v>
      </c>
      <c r="C49" t="str">
        <f>IF(Tabela1[[#This Row],[VF]]&lt;&gt;"","sim","")</f>
        <v>sim</v>
      </c>
      <c r="G49" s="16">
        <v>45</v>
      </c>
      <c r="H49" s="17">
        <v>72499.335306763882</v>
      </c>
    </row>
    <row r="50" spans="1:8" x14ac:dyDescent="0.2">
      <c r="A50">
        <v>49</v>
      </c>
      <c r="B50" s="7">
        <f>IF(A50&lt;=Planilha1!$E$16,FV(Planilha1!$D$17,Planilha3!A50,Planilha1!$D$15*-1),"")</f>
        <v>64128.235460389631</v>
      </c>
      <c r="C50" t="str">
        <f>IF(Tabela1[[#This Row],[VF]]&lt;&gt;"","sim","")</f>
        <v>sim</v>
      </c>
      <c r="G50" s="16">
        <v>46</v>
      </c>
      <c r="H50" s="17">
        <v>74541.60313472386</v>
      </c>
    </row>
    <row r="51" spans="1:8" x14ac:dyDescent="0.2">
      <c r="A51">
        <v>50</v>
      </c>
      <c r="B51" s="7">
        <f>IF(A51&lt;=Planilha1!$E$16,FV(Planilha1!$D$17,Planilha3!A51,Planilha1!$D$15*-1),"")</f>
        <v>65820.17912100727</v>
      </c>
      <c r="C51" t="str">
        <f>IF(Tabela1[[#This Row],[VF]]&lt;&gt;"","sim","")</f>
        <v>sim</v>
      </c>
      <c r="G51" s="16">
        <v>47</v>
      </c>
      <c r="H51" s="17">
        <v>76605.907032547577</v>
      </c>
    </row>
    <row r="52" spans="1:8" x14ac:dyDescent="0.2">
      <c r="A52">
        <v>51</v>
      </c>
      <c r="B52" s="7">
        <f>IF(A52&lt;=Planilha1!$E$16,FV(Planilha1!$D$17,Planilha3!A52,Planilha1!$D$15*-1),"")</f>
        <v>67530.378853722956</v>
      </c>
      <c r="C52" t="str">
        <f>IF(Tabela1[[#This Row],[VF]]&lt;&gt;"","sim","")</f>
        <v>sim</v>
      </c>
      <c r="G52" s="16">
        <v>48</v>
      </c>
      <c r="H52" s="17">
        <v>78692.484769428804</v>
      </c>
    </row>
    <row r="53" spans="1:8" x14ac:dyDescent="0.2">
      <c r="A53">
        <v>52</v>
      </c>
      <c r="B53" s="7">
        <f>IF(A53&lt;=Planilha1!$E$16,FV(Planilha1!$D$17,Planilha3!A53,Planilha1!$D$15*-1),"")</f>
        <v>69259.031641554655</v>
      </c>
      <c r="C53" t="str">
        <f>IF(Tabela1[[#This Row],[VF]]&lt;&gt;"","sim","")</f>
        <v>sim</v>
      </c>
      <c r="G53" s="16">
        <v>49</v>
      </c>
      <c r="H53" s="17">
        <v>80801.576680090933</v>
      </c>
    </row>
    <row r="54" spans="1:8" x14ac:dyDescent="0.2">
      <c r="A54">
        <v>53</v>
      </c>
      <c r="B54" s="7">
        <f>IF(A54&lt;=Planilha1!$E$16,FV(Planilha1!$D$17,Planilha3!A54,Planilha1!$D$15*-1),"")</f>
        <v>71006.33659296704</v>
      </c>
      <c r="C54" t="str">
        <f>IF(Tabela1[[#This Row],[VF]]&lt;&gt;"","sim","")</f>
        <v>sim</v>
      </c>
      <c r="G54" s="16">
        <v>50</v>
      </c>
      <c r="H54" s="17">
        <v>82933.425692469158</v>
      </c>
    </row>
    <row r="55" spans="1:8" x14ac:dyDescent="0.2">
      <c r="A55">
        <v>54</v>
      </c>
      <c r="B55" s="7">
        <f>IF(A55&lt;=Planilha1!$E$16,FV(Planilha1!$D$17,Planilha3!A55,Planilha1!$D$15*-1),"")</f>
        <v>72772.494964805155</v>
      </c>
      <c r="C55" t="str">
        <f>IF(Tabela1[[#This Row],[VF]]&lt;&gt;"","sim","")</f>
        <v>sim</v>
      </c>
      <c r="G55" s="16">
        <v>51</v>
      </c>
      <c r="H55" s="17">
        <v>85088.277355690923</v>
      </c>
    </row>
    <row r="56" spans="1:8" x14ac:dyDescent="0.2">
      <c r="A56">
        <v>55</v>
      </c>
      <c r="B56" s="7">
        <f>IF(A56&lt;=Planilha1!$E$16,FV(Planilha1!$D$17,Planilha3!A56,Planilha1!$D$15*-1),"")</f>
        <v>74557.710185475429</v>
      </c>
      <c r="C56" t="str">
        <f>IF(Tabela1[[#This Row],[VF]]&lt;&gt;"","sim","")</f>
        <v>sim</v>
      </c>
      <c r="G56" s="16">
        <v>52</v>
      </c>
      <c r="H56" s="17">
        <v>87266.379868358868</v>
      </c>
    </row>
    <row r="57" spans="1:8" x14ac:dyDescent="0.2">
      <c r="A57">
        <v>56</v>
      </c>
      <c r="B57" s="7">
        <f>IF(A57&lt;=Planilha1!$E$16,FV(Planilha1!$D$17,Planilha3!A57,Planilha1!$D$15*-1),"")</f>
        <v>76362.187878376746</v>
      </c>
      <c r="C57" t="str">
        <f>IF(Tabela1[[#This Row],[VF]]&lt;&gt;"","sim","")</f>
        <v>sim</v>
      </c>
      <c r="G57" s="16">
        <v>53</v>
      </c>
      <c r="H57" s="17">
        <v>89467.984107138473</v>
      </c>
    </row>
    <row r="58" spans="1:8" x14ac:dyDescent="0.2">
      <c r="A58">
        <v>57</v>
      </c>
      <c r="B58" s="7">
        <f>IF(A58&lt;=Planilha1!$E$16,FV(Planilha1!$D$17,Planilha3!A58,Planilha1!$D$15*-1),"")</f>
        <v>78186.13588558443</v>
      </c>
      <c r="C58" t="str">
        <f>IF(Tabela1[[#This Row],[VF]]&lt;&gt;"","sim","")</f>
        <v>sim</v>
      </c>
      <c r="G58" s="16">
        <v>54</v>
      </c>
      <c r="H58" s="17">
        <v>91693.343655654506</v>
      </c>
    </row>
    <row r="59" spans="1:8" x14ac:dyDescent="0.2">
      <c r="A59">
        <v>58</v>
      </c>
      <c r="B59" s="7">
        <f>IF(A59&lt;=Planilha1!$E$16,FV(Planilha1!$D$17,Planilha3!A59,Planilha1!$D$15*-1),"")</f>
        <v>80029.764291789877</v>
      </c>
      <c r="C59" t="str">
        <f>IF(Tabela1[[#This Row],[VF]]&lt;&gt;"","sim","")</f>
        <v>sim</v>
      </c>
      <c r="G59" s="16">
        <v>55</v>
      </c>
      <c r="H59" s="17">
        <v>93942.714833699036</v>
      </c>
    </row>
    <row r="60" spans="1:8" x14ac:dyDescent="0.2">
      <c r="A60">
        <v>59</v>
      </c>
      <c r="B60" s="7">
        <f>IF(A60&lt;=Planilha1!$E$16,FV(Planilha1!$D$17,Planilha3!A60,Planilha1!$D$15*-1),"")</f>
        <v>81893.28544849834</v>
      </c>
      <c r="C60" t="str">
        <f>IF(Tabela1[[#This Row],[VF]]&lt;&gt;"","sim","")</f>
        <v>sim</v>
      </c>
      <c r="G60" s="16">
        <v>56</v>
      </c>
      <c r="H60" s="17">
        <v>96216.356726754704</v>
      </c>
    </row>
    <row r="61" spans="1:8" x14ac:dyDescent="0.2">
      <c r="A61">
        <v>60</v>
      </c>
      <c r="B61" s="7">
        <f>IF(A61&lt;=Planilha1!$E$16,FV(Planilha1!$D$17,Planilha3!A61,Planilha1!$D$15*-1),"")</f>
        <v>83776.913998487638</v>
      </c>
      <c r="C61" t="str">
        <f>IF(Tabela1[[#This Row],[VF]]&lt;&gt;"","sim","")</f>
        <v>sim</v>
      </c>
      <c r="G61" s="16">
        <v>57</v>
      </c>
      <c r="H61" s="17">
        <v>98514.531215836381</v>
      </c>
    </row>
    <row r="62" spans="1:8" x14ac:dyDescent="0.2">
      <c r="A62">
        <v>61</v>
      </c>
      <c r="B62" s="7">
        <f>IF(A62&lt;=Planilha1!$E$16,FV(Planilha1!$D$17,Planilha3!A62,Planilha1!$D$15*-1),"")</f>
        <v>85680.866900531342</v>
      </c>
      <c r="C62" t="str">
        <f>IF(Tabela1[[#This Row],[VF]]&lt;&gt;"","sim","")</f>
        <v>sim</v>
      </c>
      <c r="G62" s="16">
        <v>58</v>
      </c>
      <c r="H62" s="17">
        <v>100837.50300765524</v>
      </c>
    </row>
    <row r="63" spans="1:8" x14ac:dyDescent="0.2">
      <c r="A63">
        <v>62</v>
      </c>
      <c r="B63" s="7">
        <f>IF(A63&lt;=Planilha1!$E$16,FV(Planilha1!$D$17,Planilha3!A63,Planilha1!$D$15*-1),"")</f>
        <v>87605.363454388076</v>
      </c>
      <c r="C63" t="str">
        <f>IF(Tabela1[[#This Row],[VF]]&lt;&gt;"","sim","")</f>
        <v>sim</v>
      </c>
      <c r="G63" s="16">
        <v>59</v>
      </c>
      <c r="H63" s="17">
        <v>103185.53966510792</v>
      </c>
    </row>
    <row r="64" spans="1:8" x14ac:dyDescent="0.2">
      <c r="A64">
        <v>63</v>
      </c>
      <c r="B64" s="7">
        <f>IF(A64&lt;=Planilha1!$E$16,FV(Planilha1!$D$17,Planilha3!A64,Planilha1!$D$15*-1),"")</f>
        <v>89550.625326060937</v>
      </c>
      <c r="C64" t="str">
        <f>IF(Tabela1[[#This Row],[VF]]&lt;&gt;"","sim","")</f>
        <v>sim</v>
      </c>
      <c r="G64" s="16">
        <v>60</v>
      </c>
      <c r="H64" s="17">
        <v>105558.91163809443</v>
      </c>
    </row>
    <row r="65" spans="1:8" x14ac:dyDescent="0.2">
      <c r="A65">
        <v>64</v>
      </c>
      <c r="B65" s="7">
        <f>IF(A65&lt;=Planilha1!$E$16,FV(Planilha1!$D$17,Planilha3!A65,Planilha1!$D$15*-1),"")</f>
        <v>91516.876573329195</v>
      </c>
      <c r="C65" t="str">
        <f>IF(Tabela1[[#This Row],[VF]]&lt;&gt;"","sim","")</f>
        <v>sim</v>
      </c>
      <c r="G65" s="16">
        <v>61</v>
      </c>
      <c r="H65" s="17">
        <v>107957.89229466949</v>
      </c>
    </row>
    <row r="66" spans="1:8" x14ac:dyDescent="0.2">
      <c r="A66">
        <v>65</v>
      </c>
      <c r="B66" s="7">
        <f>IF(A66&lt;=Planilha1!$E$16,FV(Planilha1!$D$17,Planilha3!A66,Planilha1!$D$15*-1),"")</f>
        <v>93504.343671555413</v>
      </c>
      <c r="C66" t="str">
        <f>IF(Tabela1[[#This Row],[VF]]&lt;&gt;"","sim","")</f>
        <v>sim</v>
      </c>
      <c r="G66" s="16">
        <v>62</v>
      </c>
      <c r="H66" s="17">
        <v>110382.75795252896</v>
      </c>
    </row>
    <row r="67" spans="1:8" x14ac:dyDescent="0.2">
      <c r="A67">
        <v>66</v>
      </c>
      <c r="B67" s="7">
        <f>IF(A67&lt;=Planilha1!$E$16,FV(Planilha1!$D$17,Planilha3!A67,Planilha1!$D$15*-1),"")</f>
        <v>95513.255539771533</v>
      </c>
      <c r="C67" t="str">
        <f>IF(Tabela1[[#This Row],[VF]]&lt;&gt;"","sim","")</f>
        <v>sim</v>
      </c>
      <c r="G67" s="16">
        <v>63</v>
      </c>
      <c r="H67" s="17">
        <v>112833.78791083678</v>
      </c>
    </row>
    <row r="68" spans="1:8" x14ac:dyDescent="0.2">
      <c r="A68">
        <v>67</v>
      </c>
      <c r="B68" s="7">
        <f>IF(A68&lt;=Planilha1!$E$16,FV(Planilha1!$D$17,Planilha3!A68,Planilha1!$D$15*-1),"")</f>
        <v>97543.843567045667</v>
      </c>
      <c r="C68" t="str">
        <f>IF(Tabela1[[#This Row],[VF]]&lt;&gt;"","sim","")</f>
        <v>sim</v>
      </c>
      <c r="G68" s="16">
        <v>64</v>
      </c>
      <c r="H68" s="17">
        <v>115311.26448239479</v>
      </c>
    </row>
    <row r="69" spans="1:8" x14ac:dyDescent="0.2">
      <c r="A69">
        <v>68</v>
      </c>
      <c r="B69" s="7">
        <f>IF(A69&lt;=Planilha1!$E$16,FV(Planilha1!$D$17,Planilha3!A69,Planilha1!$D$15*-1),"")</f>
        <v>99596.34163913416</v>
      </c>
      <c r="C69" t="str">
        <f>IF(Tabela1[[#This Row],[VF]]&lt;&gt;"","sim","")</f>
        <v>sim</v>
      </c>
      <c r="G69" s="16">
        <v>65</v>
      </c>
      <c r="H69" s="17">
        <v>117815.47302615983</v>
      </c>
    </row>
    <row r="70" spans="1:8" x14ac:dyDescent="0.2">
      <c r="A70">
        <v>69</v>
      </c>
      <c r="B70" s="7">
        <f>IF(A70&lt;=Planilha1!$E$16,FV(Planilha1!$D$17,Planilha3!A70,Planilha1!$D$15*-1),"")</f>
        <v>101670.9861654204</v>
      </c>
      <c r="C70" t="str">
        <f>IF(Tabela1[[#This Row],[VF]]&lt;&gt;"","sim","")</f>
        <v>sim</v>
      </c>
      <c r="G70" s="16">
        <v>66</v>
      </c>
      <c r="H70" s="17">
        <v>120346.70198011214</v>
      </c>
    </row>
    <row r="71" spans="1:8" x14ac:dyDescent="0.2">
      <c r="A71">
        <v>70</v>
      </c>
      <c r="B71" s="7">
        <f>IF(A71&lt;=Planilha1!$E$16,FV(Planilha1!$D$17,Planilha3!A71,Planilha1!$D$15*-1),"")</f>
        <v>103768.01610614528</v>
      </c>
      <c r="C71" t="str">
        <f>IF(Tabela1[[#This Row],[VF]]&lt;&gt;"","sim","")</f>
        <v>sim</v>
      </c>
      <c r="G71" s="16">
        <v>67</v>
      </c>
      <c r="H71" s="17">
        <v>122905.24289447755</v>
      </c>
    </row>
    <row r="72" spans="1:8" x14ac:dyDescent="0.2">
      <c r="A72">
        <v>71</v>
      </c>
      <c r="B72" s="7">
        <f>IF(A72&lt;=Planilha1!$E$16,FV(Planilha1!$D$17,Planilha3!A72,Planilha1!$D$15*-1),"")</f>
        <v>105887.67299993063</v>
      </c>
      <c r="C72" t="str">
        <f>IF(Tabela1[[#This Row],[VF]]&lt;&gt;"","sim","")</f>
        <v>sim</v>
      </c>
      <c r="G72" s="16">
        <v>68</v>
      </c>
      <c r="H72" s="17">
        <v>125491.39046530903</v>
      </c>
    </row>
    <row r="73" spans="1:8" x14ac:dyDescent="0.2">
      <c r="A73">
        <v>72</v>
      </c>
      <c r="B73" s="7">
        <f>IF(A73&lt;=Planilha1!$E$16,FV(Planilha1!$D$17,Planilha3!A73,Planilha1!$D$15*-1),"")</f>
        <v>108030.20099159992</v>
      </c>
      <c r="C73" t="str">
        <f>IF(Tabela1[[#This Row],[VF]]&lt;&gt;"","sim","")</f>
        <v>sim</v>
      </c>
      <c r="G73" s="16">
        <v>69</v>
      </c>
      <c r="H73" s="17">
        <v>128105.4425684297</v>
      </c>
    </row>
    <row r="74" spans="1:8" x14ac:dyDescent="0.2">
      <c r="A74">
        <v>73</v>
      </c>
      <c r="B74" s="7">
        <f>IF(A74&lt;=Planilha1!$E$16,FV(Planilha1!$D$17,Planilha3!A74,Planilha1!$D$15*-1),"")</f>
        <v>110195.84686029927</v>
      </c>
      <c r="C74" t="str">
        <f>IF(Tabela1[[#This Row],[VF]]&lt;&gt;"","sim","")</f>
        <v>sim</v>
      </c>
      <c r="G74" s="16">
        <v>70</v>
      </c>
      <c r="H74" s="17">
        <v>130747.70029374305</v>
      </c>
    </row>
    <row r="75" spans="1:8" x14ac:dyDescent="0.2">
      <c r="A75">
        <v>74</v>
      </c>
      <c r="B75" s="7">
        <f>IF(A75&lt;=Planilha1!$E$16,FV(Planilha1!$D$17,Planilha3!A75,Planilha1!$D$15*-1),"")</f>
        <v>112384.86004792195</v>
      </c>
      <c r="C75" t="str">
        <f>IF(Tabela1[[#This Row],[VF]]&lt;&gt;"","sim","")</f>
        <v>sim</v>
      </c>
      <c r="G75" s="16">
        <v>71</v>
      </c>
      <c r="H75" s="17">
        <v>133418.46797991259</v>
      </c>
    </row>
    <row r="76" spans="1:8" x14ac:dyDescent="0.2">
      <c r="A76">
        <v>75</v>
      </c>
      <c r="B76" s="7">
        <f>IF(A76&lt;=Planilha1!$E$16,FV(Planilha1!$D$17,Planilha3!A76,Planilha1!$D$15*-1),"")</f>
        <v>114597.49268783903</v>
      </c>
      <c r="C76" t="str">
        <f>IF(Tabela1[[#This Row],[VF]]&lt;&gt;"","sim","")</f>
        <v>sim</v>
      </c>
      <c r="G76" s="16">
        <v>72</v>
      </c>
      <c r="H76" s="17">
        <v>136118.05324941591</v>
      </c>
    </row>
    <row r="77" spans="1:8" x14ac:dyDescent="0.2">
      <c r="A77">
        <v>76</v>
      </c>
      <c r="B77" s="7">
        <f>IF(A77&lt;=Planilha1!$E$16,FV(Planilha1!$D$17,Planilha3!A77,Planilha1!$D$15*-1),"")</f>
        <v>116833.99963394088</v>
      </c>
      <c r="C77" t="str">
        <f>IF(Tabela1[[#This Row],[VF]]&lt;&gt;"","sim","")</f>
        <v>sim</v>
      </c>
      <c r="G77" s="16">
        <v>73</v>
      </c>
      <c r="H77" s="17">
        <v>138846.76704397707</v>
      </c>
    </row>
    <row r="78" spans="1:8" x14ac:dyDescent="0.2">
      <c r="A78">
        <v>77</v>
      </c>
      <c r="B78" s="7">
        <f>IF(A78&lt;=Planilha1!$E$16,FV(Planilha1!$D$17,Planilha3!A78,Planilha1!$D$15*-1),"")</f>
        <v>119094.63848999108</v>
      </c>
      <c r="C78" t="str">
        <f>IF(Tabela1[[#This Row],[VF]]&lt;&gt;"","sim","")</f>
        <v>sim</v>
      </c>
      <c r="G78" s="16">
        <v>74</v>
      </c>
      <c r="H78" s="17">
        <v>141604.92366038164</v>
      </c>
    </row>
    <row r="79" spans="1:8" x14ac:dyDescent="0.2">
      <c r="A79">
        <v>78</v>
      </c>
      <c r="B79" s="7">
        <f>IF(A79&lt;=Planilha1!$E$16,FV(Planilha1!$D$17,Planilha3!A79,Planilha1!$D$15*-1),"")</f>
        <v>121379.66963929808</v>
      </c>
      <c r="C79" t="str">
        <f>IF(Tabela1[[#This Row],[VF]]&lt;&gt;"","sim","")</f>
        <v>sim</v>
      </c>
      <c r="G79" s="16">
        <v>75</v>
      </c>
      <c r="H79" s="17">
        <v>144392.84078667717</v>
      </c>
    </row>
    <row r="80" spans="1:8" x14ac:dyDescent="0.2">
      <c r="A80">
        <v>79</v>
      </c>
      <c r="B80" s="7">
        <f>IF(A80&lt;=Planilha1!$E$16,FV(Planilha1!$D$17,Planilha3!A80,Planilha1!$D$15*-1),"")</f>
        <v>123689.35627470612</v>
      </c>
      <c r="C80" t="str">
        <f>IF(Tabela1[[#This Row],[VF]]&lt;&gt;"","sim","")</f>
        <v>sim</v>
      </c>
      <c r="G80" s="16">
        <v>76</v>
      </c>
      <c r="H80" s="17">
        <v>147210.83953876552</v>
      </c>
    </row>
    <row r="81" spans="1:8" x14ac:dyDescent="0.2">
      <c r="A81">
        <v>80</v>
      </c>
      <c r="B81" s="7">
        <f>IF(A81&lt;=Planilha1!$E$16,FV(Planilha1!$D$17,Planilha3!A81,Planilha1!$D$15*-1),"")</f>
        <v>126023.96442891029</v>
      </c>
      <c r="C81" t="str">
        <f>IF(Tabela1[[#This Row],[VF]]&lt;&gt;"","sim","")</f>
        <v>sim</v>
      </c>
      <c r="G81" s="16">
        <v>77</v>
      </c>
      <c r="H81" s="17">
        <v>150059.24449738878</v>
      </c>
    </row>
    <row r="82" spans="1:8" x14ac:dyDescent="0.2">
      <c r="A82">
        <v>81</v>
      </c>
      <c r="B82" s="7">
        <f>IF(A82&lt;=Planilha1!$E$16,FV(Planilha1!$D$17,Planilha3!A82,Planilha1!$D$15*-1),"")</f>
        <v>128383.76300509821</v>
      </c>
      <c r="C82" t="str">
        <f>IF(Tabela1[[#This Row],[VF]]&lt;&gt;"","sim","")</f>
        <v>sim</v>
      </c>
      <c r="G82" s="16">
        <v>78</v>
      </c>
      <c r="H82" s="17">
        <v>152938.3837455156</v>
      </c>
    </row>
    <row r="83" spans="1:8" x14ac:dyDescent="0.2">
      <c r="A83">
        <v>82</v>
      </c>
      <c r="B83" s="7">
        <f>IF(A83&lt;=Planilha1!$E$16,FV(Planilha1!$D$17,Planilha3!A83,Planilha1!$D$15*-1),"")</f>
        <v>130769.02380792331</v>
      </c>
      <c r="C83" t="str">
        <f>IF(Tabela1[[#This Row],[VF]]&lt;&gt;"","sim","")</f>
        <v>sim</v>
      </c>
      <c r="G83" s="16">
        <v>79</v>
      </c>
      <c r="H83" s="17">
        <v>155848.58890612973</v>
      </c>
    </row>
    <row r="84" spans="1:8" x14ac:dyDescent="0.2">
      <c r="A84">
        <v>83</v>
      </c>
      <c r="B84" s="7">
        <f>IF(A84&lt;=Planilha1!$E$16,FV(Planilha1!$D$17,Planilha3!A84,Planilha1!$D$15*-1),"")</f>
        <v>133180.02157481082</v>
      </c>
      <c r="C84" t="str">
        <f>IF(Tabela1[[#This Row],[VF]]&lt;&gt;"","sim","")</f>
        <v>sim</v>
      </c>
      <c r="G84" s="16">
        <v>80</v>
      </c>
      <c r="H84" s="17">
        <v>158790.19518042696</v>
      </c>
    </row>
    <row r="85" spans="1:8" x14ac:dyDescent="0.2">
      <c r="A85">
        <v>84</v>
      </c>
      <c r="B85" s="7">
        <f>IF(A85&lt;=Planilha1!$E$16,FV(Planilha1!$D$17,Planilha3!A85,Planilha1!$D$15*-1),"")</f>
        <v>135617.03400760304</v>
      </c>
      <c r="C85" t="str">
        <f>IF(Tabela1[[#This Row],[VF]]&lt;&gt;"","sim","")</f>
        <v>sim</v>
      </c>
      <c r="G85" s="16">
        <v>81</v>
      </c>
      <c r="H85" s="17">
        <v>161763.54138642375</v>
      </c>
    </row>
    <row r="86" spans="1:8" x14ac:dyDescent="0.2">
      <c r="A86">
        <v>85</v>
      </c>
      <c r="B86" s="7">
        <f>IF(A86&lt;=Planilha1!$E$16,FV(Planilha1!$D$17,Planilha3!A86,Planilha1!$D$15*-1),"")</f>
        <v>138080.34180454511</v>
      </c>
      <c r="C86" t="str">
        <f>IF(Tabela1[[#This Row],[VF]]&lt;&gt;"","sim","")</f>
        <v>sim</v>
      </c>
      <c r="G86" s="16">
        <v>82</v>
      </c>
      <c r="H86" s="17">
        <v>164768.96999798337</v>
      </c>
    </row>
    <row r="87" spans="1:8" x14ac:dyDescent="0.2">
      <c r="A87">
        <v>86</v>
      </c>
      <c r="B87" s="7">
        <f>IF(A87&lt;=Planilha1!$E$16,FV(Planilha1!$D$17,Planilha3!A87,Planilha1!$D$15*-1),"")</f>
        <v>140570.22869261613</v>
      </c>
      <c r="C87" t="str">
        <f>IF(Tabela1[[#This Row],[VF]]&lt;&gt;"","sim","")</f>
        <v>sim</v>
      </c>
      <c r="G87" s="16">
        <v>83</v>
      </c>
      <c r="H87" s="17">
        <v>167806.82718426161</v>
      </c>
    </row>
    <row r="88" spans="1:8" x14ac:dyDescent="0.2">
      <c r="A88">
        <v>87</v>
      </c>
      <c r="B88" s="7">
        <f>IF(A88&lt;=Planilha1!$E$16,FV(Planilha1!$D$17,Planilha3!A88,Planilha1!$D$15*-1),"")</f>
        <v>143086.9814602095</v>
      </c>
      <c r="C88" t="str">
        <f>IF(Tabela1[[#This Row],[VF]]&lt;&gt;"","sim","")</f>
        <v>sim</v>
      </c>
      <c r="G88" s="16">
        <v>84</v>
      </c>
      <c r="H88" s="17">
        <v>170877.46284957984</v>
      </c>
    </row>
    <row r="89" spans="1:8" x14ac:dyDescent="0.2">
      <c r="A89">
        <v>88</v>
      </c>
      <c r="B89" s="7">
        <f>IF(A89&lt;=Planilha1!$E$16,FV(Planilha1!$D$17,Planilha3!A89,Planilha1!$D$15*-1),"")</f>
        <v>145630.88999016519</v>
      </c>
      <c r="C89" t="str">
        <f>IF(Tabela1[[#This Row],[VF]]&lt;&gt;"","sim","")</f>
        <v>sim</v>
      </c>
      <c r="G89" s="16">
        <v>85</v>
      </c>
      <c r="H89" s="17">
        <v>173981.23067372682</v>
      </c>
    </row>
    <row r="90" spans="1:8" x14ac:dyDescent="0.2">
      <c r="A90">
        <v>89</v>
      </c>
      <c r="B90" s="7">
        <f>IF(A90&lt;=Planilha1!$E$16,FV(Planilha1!$D$17,Planilha3!A90,Planilha1!$D$15*-1),"")</f>
        <v>148202.2472931591</v>
      </c>
      <c r="C90" t="str">
        <f>IF(Tabela1[[#This Row],[VF]]&lt;&gt;"","sim","")</f>
        <v>sim</v>
      </c>
      <c r="G90" s="16">
        <v>86</v>
      </c>
      <c r="H90" s="17">
        <v>177118.48815269631</v>
      </c>
    </row>
    <row r="91" spans="1:8" x14ac:dyDescent="0.2">
      <c r="A91">
        <v>90</v>
      </c>
      <c r="B91" s="7">
        <f>IF(A91&lt;=Planilha1!$E$16,FV(Planilha1!$D$17,Planilha3!A91,Planilha1!$D$15*-1),"")</f>
        <v>150801.34954145225</v>
      </c>
      <c r="C91" t="str">
        <f>IF(Tabela1[[#This Row],[VF]]&lt;&gt;"","sim","")</f>
        <v>sim</v>
      </c>
      <c r="G91" s="16">
        <v>87</v>
      </c>
      <c r="H91" s="17">
        <v>180289.59663986397</v>
      </c>
    </row>
    <row r="92" spans="1:8" x14ac:dyDescent="0.2">
      <c r="A92">
        <v>91</v>
      </c>
      <c r="B92" s="7">
        <f>IF(A92&lt;=Planilha1!$E$16,FV(Planilha1!$D$17,Planilha3!A92,Planilha1!$D$15*-1),"")</f>
        <v>153428.49610300461</v>
      </c>
      <c r="C92" t="str">
        <f>IF(Tabela1[[#This Row],[VF]]&lt;&gt;"","sim","")</f>
        <v>sim</v>
      </c>
      <c r="G92" s="16">
        <v>88</v>
      </c>
      <c r="H92" s="17">
        <v>183494.92138760816</v>
      </c>
    </row>
    <row r="93" spans="1:8" x14ac:dyDescent="0.2">
      <c r="A93">
        <v>92</v>
      </c>
      <c r="B93" s="7">
        <f>IF(A93&lt;=Planilha1!$E$16,FV(Planilha1!$D$17,Planilha3!A93,Planilha1!$D$15*-1),"")</f>
        <v>156083.98957595607</v>
      </c>
      <c r="C93" t="str">
        <f>IF(Tabela1[[#This Row],[VF]]&lt;&gt;"","sim","")</f>
        <v>sim</v>
      </c>
      <c r="G93" s="16">
        <v>89</v>
      </c>
      <c r="H93" s="17">
        <v>186734.83158938048</v>
      </c>
    </row>
    <row r="94" spans="1:8" x14ac:dyDescent="0.2">
      <c r="A94">
        <v>93</v>
      </c>
      <c r="B94" s="7">
        <f>IF(A94&lt;=Planilha1!$E$16,FV(Planilha1!$D$17,Planilha3!A94,Planilha1!$D$15*-1),"")</f>
        <v>158768.13582348061</v>
      </c>
      <c r="C94" t="str">
        <f>IF(Tabela1[[#This Row],[VF]]&lt;&gt;"","sim","")</f>
        <v>sim</v>
      </c>
      <c r="G94" s="16">
        <v>90</v>
      </c>
      <c r="H94" s="17">
        <v>190009.70042222983</v>
      </c>
    </row>
    <row r="95" spans="1:8" x14ac:dyDescent="0.2">
      <c r="A95">
        <v>94</v>
      </c>
      <c r="B95" s="7">
        <f>IF(A95&lt;=Planilha1!$E$16,FV(Planilha1!$D$17,Planilha3!A95,Planilha1!$D$15*-1),"")</f>
        <v>161481.24400901597</v>
      </c>
      <c r="C95" t="str">
        <f>IF(Tabela1[[#This Row],[VF]]&lt;&gt;"","sim","")</f>
        <v>sim</v>
      </c>
      <c r="G95" s="16">
        <v>91</v>
      </c>
      <c r="H95" s="17">
        <v>193319.90508978581</v>
      </c>
    </row>
    <row r="96" spans="1:8" x14ac:dyDescent="0.2">
      <c r="A96">
        <v>95</v>
      </c>
      <c r="B96" s="7">
        <f>IF(A96&lt;=Planilha1!$E$16,FV(Planilha1!$D$17,Planilha3!A96,Planilha1!$D$15*-1),"")</f>
        <v>164223.62663187325</v>
      </c>
      <c r="C96" t="str">
        <f>IF(Tabela1[[#This Row],[VF]]&lt;&gt;"","sim","")</f>
        <v>sim</v>
      </c>
      <c r="G96" s="16">
        <v>92</v>
      </c>
      <c r="H96" s="17">
        <v>196665.82686570467</v>
      </c>
    </row>
    <row r="97" spans="1:8" x14ac:dyDescent="0.2">
      <c r="A97">
        <v>96</v>
      </c>
      <c r="B97" s="7">
        <f>IF(A97&lt;=Planilha1!$E$16,FV(Planilha1!$D$17,Planilha3!A97,Planilha1!$D$15*-1),"")</f>
        <v>166995.59956323131</v>
      </c>
      <c r="C97" t="str">
        <f>IF(Tabela1[[#This Row],[VF]]&lt;&gt;"","sim","")</f>
        <v>sim</v>
      </c>
      <c r="G97" s="16">
        <v>93</v>
      </c>
      <c r="H97" s="17">
        <v>200047.85113758556</v>
      </c>
    </row>
    <row r="98" spans="1:8" x14ac:dyDescent="0.2">
      <c r="A98">
        <v>97</v>
      </c>
      <c r="B98" s="7">
        <f>IF(A98&lt;=Planilha1!$E$16,FV(Planilha1!$D$17,Planilha3!A98,Planilha1!$D$15*-1),"")</f>
        <v>169797.4820825186</v>
      </c>
      <c r="C98" t="str">
        <f>IF(Tabela1[[#This Row],[VF]]&lt;&gt;"","sim","")</f>
        <v>sim</v>
      </c>
      <c r="G98" s="16">
        <v>94</v>
      </c>
      <c r="H98" s="17">
        <v>203466.36745136013</v>
      </c>
    </row>
    <row r="99" spans="1:8" x14ac:dyDescent="0.2">
      <c r="A99">
        <v>98</v>
      </c>
      <c r="B99" s="7">
        <f>IF(A99&lt;=Planilha1!$E$16,FV(Planilha1!$D$17,Planilha3!A99,Planilha1!$D$15*-1),"")</f>
        <v>172629.59691418897</v>
      </c>
      <c r="C99" t="str">
        <f>IF(Tabela1[[#This Row],[VF]]&lt;&gt;"","sim","")</f>
        <v>sim</v>
      </c>
      <c r="G99" s="16">
        <v>95</v>
      </c>
      <c r="H99" s="17">
        <v>206921.76955616032</v>
      </c>
    </row>
    <row r="100" spans="1:8" x14ac:dyDescent="0.2">
      <c r="A100">
        <v>99</v>
      </c>
      <c r="B100" s="7">
        <f>IF(A100&lt;=Planilha1!$E$16,FV(Planilha1!$D$17,Planilha3!A100,Planilha1!$D$15*-1),"")</f>
        <v>175492.2702648931</v>
      </c>
      <c r="C100" t="str">
        <f>IF(Tabela1[[#This Row],[VF]]&lt;&gt;"","sim","")</f>
        <v>sim</v>
      </c>
      <c r="G100" s="16">
        <v>96</v>
      </c>
      <c r="H100" s="17">
        <v>210414.45544967146</v>
      </c>
    </row>
    <row r="101" spans="1:8" x14ac:dyDescent="0.2">
      <c r="A101">
        <v>100</v>
      </c>
      <c r="B101" s="7">
        <f>IF(A101&lt;=Planilha1!$E$16,FV(Planilha1!$D$17,Planilha3!A101,Planilha1!$D$15*-1),"")</f>
        <v>178385.83186105135</v>
      </c>
      <c r="C101" t="str">
        <f>IF(Tabela1[[#This Row],[VF]]&lt;&gt;"","sim","")</f>
        <v>sim</v>
      </c>
      <c r="G101" s="16">
        <v>97</v>
      </c>
      <c r="H101" s="17">
        <v>213944.82742397345</v>
      </c>
    </row>
    <row r="102" spans="1:8" x14ac:dyDescent="0.2">
      <c r="A102">
        <v>101</v>
      </c>
      <c r="B102" s="7">
        <f>IF(A102&lt;=Planilha1!$E$16,FV(Planilha1!$D$17,Planilha3!A102,Planilha1!$D$15*-1),"")</f>
        <v>181310.61498683208</v>
      </c>
      <c r="C102" t="str">
        <f>IF(Tabela1[[#This Row],[VF]]&lt;&gt;"","sim","")</f>
        <v>sim</v>
      </c>
      <c r="G102" s="16">
        <v>98</v>
      </c>
      <c r="H102" s="17">
        <v>217513.29211187811</v>
      </c>
    </row>
    <row r="103" spans="1:8" x14ac:dyDescent="0.2">
      <c r="A103">
        <v>102</v>
      </c>
      <c r="B103" s="7">
        <f>IF(A103&lt;=Planilha1!$E$16,FV(Planilha1!$D$17,Planilha3!A103,Planilha1!$D$15*-1),"")</f>
        <v>184266.95652254004</v>
      </c>
      <c r="C103" t="str">
        <f>IF(Tabela1[[#This Row],[VF]]&lt;&gt;"","sim","")</f>
        <v>sim</v>
      </c>
      <c r="G103" s="16">
        <v>99</v>
      </c>
      <c r="H103" s="17">
        <v>221120.26053376531</v>
      </c>
    </row>
    <row r="104" spans="1:8" x14ac:dyDescent="0.2">
      <c r="A104">
        <v>103</v>
      </c>
      <c r="B104" s="7">
        <f>IF(A104&lt;=Planilha1!$E$16,FV(Planilha1!$D$17,Planilha3!A104,Planilha1!$D$15*-1),"")</f>
        <v>187255.19698341825</v>
      </c>
      <c r="C104" t="str">
        <f>IF(Tabela1[[#This Row],[VF]]&lt;&gt;"","sim","")</f>
        <v>sim</v>
      </c>
      <c r="G104" s="16">
        <v>100</v>
      </c>
      <c r="H104" s="17">
        <v>224766.14814492469</v>
      </c>
    </row>
    <row r="105" spans="1:8" x14ac:dyDescent="0.2">
      <c r="A105">
        <v>104</v>
      </c>
      <c r="B105" s="7">
        <f>IF(A105&lt;=Planilha1!$E$16,FV(Planilha1!$D$17,Planilha3!A105,Planilha1!$D$15*-1),"")</f>
        <v>190275.68055886938</v>
      </c>
      <c r="C105" t="str">
        <f>IF(Tabela1[[#This Row],[VF]]&lt;&gt;"","sim","")</f>
        <v>sim</v>
      </c>
      <c r="G105" s="16">
        <v>101</v>
      </c>
      <c r="H105" s="17">
        <v>228451.37488340843</v>
      </c>
    </row>
    <row r="106" spans="1:8" x14ac:dyDescent="0.2">
      <c r="A106">
        <v>105</v>
      </c>
      <c r="B106" s="7">
        <f>IF(A106&lt;=Planilha1!$E$16,FV(Planilha1!$D$17,Planilha3!A106,Planilha1!$D$15*-1),"")</f>
        <v>193328.75515209959</v>
      </c>
      <c r="C106" t="str">
        <f>IF(Tabela1[[#This Row],[VF]]&lt;&gt;"","sim","")</f>
        <v>sim</v>
      </c>
      <c r="G106" s="16">
        <v>102</v>
      </c>
      <c r="H106" s="17">
        <v>232176.36521840046</v>
      </c>
    </row>
    <row r="107" spans="1:8" x14ac:dyDescent="0.2">
      <c r="A107">
        <v>106</v>
      </c>
      <c r="B107" s="7">
        <f>IF(A107&lt;=Planilha1!$E$16,FV(Planilha1!$D$17,Planilha3!A107,Planilha1!$D$15*-1),"")</f>
        <v>196414.7724201908</v>
      </c>
      <c r="C107" t="str">
        <f>IF(Tabela1[[#This Row],[VF]]&lt;&gt;"","sim","")</f>
        <v>sim</v>
      </c>
      <c r="G107" s="16">
        <v>103</v>
      </c>
      <c r="H107" s="17">
        <v>235941.548199107</v>
      </c>
    </row>
    <row r="108" spans="1:8" x14ac:dyDescent="0.2">
      <c r="A108">
        <v>107</v>
      </c>
      <c r="B108" s="7">
        <f>IF(A108&lt;=Planilha1!$E$16,FV(Planilha1!$D$17,Planilha3!A108,Planilha1!$D$15*-1),"")</f>
        <v>199534.08781460469</v>
      </c>
      <c r="C108" t="str">
        <f>IF(Tabela1[[#This Row],[VF]]&lt;&gt;"","sim","")</f>
        <v>sim</v>
      </c>
      <c r="G108" s="16">
        <v>104</v>
      </c>
      <c r="H108" s="17">
        <v>239747.35750417545</v>
      </c>
    </row>
    <row r="109" spans="1:8" x14ac:dyDescent="0.2">
      <c r="A109">
        <v>108</v>
      </c>
      <c r="B109" s="7">
        <f>IF(A109&lt;=Planilha1!$E$16,FV(Planilha1!$D$17,Planilha3!A109,Planilha1!$D$15*-1),"")</f>
        <v>202687.06062212432</v>
      </c>
      <c r="C109" t="str">
        <f>IF(Tabela1[[#This Row],[VF]]&lt;&gt;"","sim","")</f>
        <v>sim</v>
      </c>
      <c r="G109" s="16">
        <v>105</v>
      </c>
      <c r="H109" s="17">
        <v>243594.23149164551</v>
      </c>
    </row>
    <row r="110" spans="1:8" x14ac:dyDescent="0.2">
      <c r="A110">
        <v>109</v>
      </c>
      <c r="B110" s="7">
        <f>IF(A110&lt;=Planilha1!$E$16,FV(Planilha1!$D$17,Planilha3!A110,Planilha1!$D$15*-1),"")</f>
        <v>205874.05400623707</v>
      </c>
      <c r="C110" t="str">
        <f>IF(Tabela1[[#This Row],[VF]]&lt;&gt;"","sim","")</f>
        <v>sim</v>
      </c>
      <c r="G110" s="16">
        <v>106</v>
      </c>
      <c r="H110" s="17">
        <v>247482.61324944039</v>
      </c>
    </row>
    <row r="111" spans="1:8" x14ac:dyDescent="0.2">
      <c r="A111">
        <v>110</v>
      </c>
      <c r="B111" s="7">
        <f>IF(A111&lt;=Planilha1!$E$16,FV(Planilha1!$D$17,Planilha3!A111,Planilha1!$D$15*-1),"")</f>
        <v>209095.43504896437</v>
      </c>
      <c r="C111" t="str">
        <f>IF(Tabela1[[#This Row],[VF]]&lt;&gt;"","sim","")</f>
        <v>sim</v>
      </c>
      <c r="G111" s="16">
        <v>107</v>
      </c>
      <c r="H111" s="17">
        <v>251412.95064640188</v>
      </c>
    </row>
    <row r="112" spans="1:8" x14ac:dyDescent="0.2">
      <c r="A112">
        <v>111</v>
      </c>
      <c r="B112" s="7">
        <f>IF(A112&lt;=Planilha1!$E$16,FV(Planilha1!$D$17,Planilha3!A112,Planilha1!$D$15*-1),"")</f>
        <v>212351.57479314273</v>
      </c>
      <c r="C112" t="str">
        <f>IF(Tabela1[[#This Row],[VF]]&lt;&gt;"","sim","")</f>
        <v>sim</v>
      </c>
      <c r="G112" s="16">
        <v>108</v>
      </c>
      <c r="H112" s="17">
        <v>255385.69638387667</v>
      </c>
    </row>
    <row r="113" spans="1:8" x14ac:dyDescent="0.2">
      <c r="A113">
        <v>112</v>
      </c>
      <c r="B113" s="7">
        <f>IF(A113&lt;=Planilha1!$E$16,FV(Planilha1!$D$17,Planilha3!A113,Planilha1!$D$15*-1),"")</f>
        <v>215642.84828516081</v>
      </c>
      <c r="C113" t="str">
        <f>IF(Tabela1[[#This Row],[VF]]&lt;&gt;"","sim","")</f>
        <v>sim</v>
      </c>
      <c r="G113" s="16">
        <v>109</v>
      </c>
      <c r="H113" s="17">
        <v>259401.30804785871</v>
      </c>
    </row>
    <row r="114" spans="1:8" x14ac:dyDescent="0.2">
      <c r="A114">
        <v>113</v>
      </c>
      <c r="B114" s="7">
        <f>IF(A114&lt;=Planilha1!$E$16,FV(Planilha1!$D$17,Planilha3!A114,Planilha1!$D$15*-1),"")</f>
        <v>218969.63461815767</v>
      </c>
      <c r="C114" t="str">
        <f>IF(Tabela1[[#This Row],[VF]]&lt;&gt;"","sim","")</f>
        <v>sim</v>
      </c>
      <c r="G114" s="16">
        <v>110</v>
      </c>
      <c r="H114" s="17">
        <v>263460.24816169508</v>
      </c>
    </row>
    <row r="115" spans="1:8" x14ac:dyDescent="0.2">
      <c r="A115">
        <v>114</v>
      </c>
      <c r="B115" s="7">
        <f>IF(A115&lt;=Planilha1!$E$16,FV(Planilha1!$D$17,Planilha3!A115,Planilha1!$D$15*-1),"")</f>
        <v>222332.31697568766</v>
      </c>
      <c r="C115" t="str">
        <f>IF(Tabela1[[#This Row],[VF]]&lt;&gt;"","sim","")</f>
        <v>sim</v>
      </c>
      <c r="G115" s="16">
        <v>111</v>
      </c>
      <c r="H115" s="17">
        <v>267562.98423935985</v>
      </c>
    </row>
    <row r="116" spans="1:8" x14ac:dyDescent="0.2">
      <c r="A116">
        <v>115</v>
      </c>
      <c r="B116" s="7">
        <f>IF(A116&lt;=Planilha1!$E$16,FV(Planilha1!$D$17,Planilha3!A116,Planilha1!$D$15*-1),"")</f>
        <v>225731.28267585539</v>
      </c>
      <c r="C116" t="str">
        <f>IF(Tabela1[[#This Row],[VF]]&lt;&gt;"","sim","")</f>
        <v>sim</v>
      </c>
      <c r="G116" s="16">
        <v>112</v>
      </c>
      <c r="H116" s="17">
        <v>271709.98883930262</v>
      </c>
    </row>
    <row r="117" spans="1:8" x14ac:dyDescent="0.2">
      <c r="A117">
        <v>116</v>
      </c>
      <c r="B117" s="7">
        <f>IF(A117&lt;=Planilha1!$E$16,FV(Planilha1!$D$17,Planilha3!A117,Planilha1!$D$15*-1),"")</f>
        <v>229166.92321592788</v>
      </c>
      <c r="C117" t="str">
        <f>IF(Tabela1[[#This Row],[VF]]&lt;&gt;"","sim","")</f>
        <v>sim</v>
      </c>
      <c r="G117" s="16">
        <v>113</v>
      </c>
      <c r="H117" s="17">
        <v>275901.73961887864</v>
      </c>
    </row>
    <row r="118" spans="1:8" x14ac:dyDescent="0.2">
      <c r="A118">
        <v>117</v>
      </c>
      <c r="B118" s="7">
        <f>IF(A118&lt;=Planilha1!$E$16,FV(Planilha1!$D$17,Planilha3!A118,Planilha1!$D$15*-1),"")</f>
        <v>232639.63431742782</v>
      </c>
      <c r="C118" t="str">
        <f>IF(Tabela1[[#This Row],[VF]]&lt;&gt;"","sim","")</f>
        <v>sim</v>
      </c>
      <c r="G118" s="16">
        <v>114</v>
      </c>
      <c r="H118" s="17">
        <v>280138.71938936645</v>
      </c>
    </row>
    <row r="119" spans="1:8" x14ac:dyDescent="0.2">
      <c r="A119">
        <v>118</v>
      </c>
      <c r="B119" s="7">
        <f>IF(A119&lt;=Planilha1!$E$16,FV(Planilha1!$D$17,Planilha3!A119,Planilha1!$D$15*-1),"")</f>
        <v>236149.81597171281</v>
      </c>
      <c r="C119" t="str">
        <f>IF(Tabela1[[#This Row],[VF]]&lt;&gt;"","sim","")</f>
        <v>sim</v>
      </c>
      <c r="G119" s="16">
        <v>115</v>
      </c>
      <c r="H119" s="17">
        <v>284421.41617157782</v>
      </c>
    </row>
    <row r="120" spans="1:8" x14ac:dyDescent="0.2">
      <c r="A120">
        <v>119</v>
      </c>
      <c r="B120" s="7">
        <f>IF(A120&lt;=Planilha1!$E$16,FV(Planilha1!$D$17,Planilha3!A120,Planilha1!$D$15*-1),"")</f>
        <v>239697.87248604765</v>
      </c>
      <c r="C120" t="str">
        <f>IF(Tabela1[[#This Row],[VF]]&lt;&gt;"","sim","")</f>
        <v>sim</v>
      </c>
      <c r="G120" s="16">
        <v>116</v>
      </c>
      <c r="H120" s="17">
        <v>288750.32325206912</v>
      </c>
    </row>
    <row r="121" spans="1:8" x14ac:dyDescent="0.2">
      <c r="A121">
        <v>120</v>
      </c>
      <c r="B121" s="7">
        <f>IF(A121&lt;=Planilha1!$E$16,FV(Planilha1!$D$17,Planilha3!A121,Planilha1!$D$15*-1),"")</f>
        <v>243284.2125301722</v>
      </c>
      <c r="C121" t="str">
        <f>IF(Tabela1[[#This Row],[VF]]&lt;&gt;"","sim","")</f>
        <v>sim</v>
      </c>
      <c r="G121" s="16">
        <v>117</v>
      </c>
      <c r="H121" s="17">
        <v>293125.93923995906</v>
      </c>
    </row>
    <row r="122" spans="1:8" hidden="1" x14ac:dyDescent="0.2">
      <c r="A122">
        <v>121</v>
      </c>
      <c r="B122" s="7">
        <f>IF(A122&lt;=Planilha1!$E$16,FV(Planilha1!$D$17,Planilha3!A122,Planilha1!$D$15*-1),"")</f>
        <v>246909.24918337277</v>
      </c>
      <c r="C122" t="str">
        <f>IF(Tabela1[[#This Row],[VF]]&lt;&gt;"","sim","")</f>
        <v>sim</v>
      </c>
      <c r="G122" s="16">
        <v>118</v>
      </c>
      <c r="H122" s="17">
        <v>297548.76812435815</v>
      </c>
    </row>
    <row r="123" spans="1:8" hidden="1" x14ac:dyDescent="0.2">
      <c r="A123">
        <v>122</v>
      </c>
      <c r="B123" s="7">
        <f>IF(A123&lt;=Planilha1!$E$16,FV(Planilha1!$D$17,Planilha3!A123,Planilha1!$D$15*-1),"")</f>
        <v>250573.39998206135</v>
      </c>
      <c r="C123" t="str">
        <f>IF(Tabela1[[#This Row],[VF]]&lt;&gt;"","sim","")</f>
        <v>sim</v>
      </c>
      <c r="G123" s="16">
        <v>119</v>
      </c>
      <c r="H123" s="17">
        <v>302019.31933242007</v>
      </c>
    </row>
    <row r="124" spans="1:8" hidden="1" x14ac:dyDescent="0.2">
      <c r="A124">
        <v>123</v>
      </c>
      <c r="B124" s="7">
        <f>IF(A124&lt;=Planilha1!$E$16,FV(Planilha1!$D$17,Planilha3!A124,Planilha1!$D$15*-1),"")</f>
        <v>254277.08696786789</v>
      </c>
      <c r="C124" t="str">
        <f>IF(Tabela1[[#This Row],[VF]]&lt;&gt;"","sim","")</f>
        <v>sim</v>
      </c>
      <c r="G124" s="16">
        <v>120</v>
      </c>
      <c r="H124" s="17">
        <v>306538.10778801696</v>
      </c>
    </row>
    <row r="125" spans="1:8" hidden="1" x14ac:dyDescent="0.2">
      <c r="A125">
        <v>124</v>
      </c>
      <c r="B125" s="7">
        <f>IF(A125&lt;=Planilha1!$E$16,FV(Planilha1!$D$17,Planilha3!A125,Planilha1!$D$15*-1),"")</f>
        <v>258020.73673625119</v>
      </c>
      <c r="C125" t="str">
        <f>IF(Tabela1[[#This Row],[VF]]&lt;&gt;"","sim","")</f>
        <v>sim</v>
      </c>
      <c r="G125" s="16" t="s">
        <v>50</v>
      </c>
      <c r="H125" s="17">
        <v>14703026.317983935</v>
      </c>
    </row>
    <row r="126" spans="1:8" hidden="1" x14ac:dyDescent="0.2">
      <c r="A126">
        <v>125</v>
      </c>
      <c r="B126" s="7">
        <f>IF(A126&lt;=Planilha1!$E$16,FV(Planilha1!$D$17,Planilha3!A126,Planilha1!$D$15*-1),"")</f>
        <v>261804.78048563539</v>
      </c>
      <c r="C126" t="str">
        <f>IF(Tabela1[[#This Row],[VF]]&lt;&gt;"","sim","")</f>
        <v>sim</v>
      </c>
    </row>
    <row r="127" spans="1:8" hidden="1" x14ac:dyDescent="0.2">
      <c r="A127">
        <v>126</v>
      </c>
      <c r="B127" s="7">
        <f>IF(A127&lt;=Planilha1!$E$16,FV(Planilha1!$D$17,Planilha3!A127,Planilha1!$D$15*-1),"")</f>
        <v>265629.65406707535</v>
      </c>
      <c r="C127" t="str">
        <f>IF(Tabela1[[#This Row],[VF]]&lt;&gt;"","sim","")</f>
        <v>sim</v>
      </c>
    </row>
    <row r="128" spans="1:8" hidden="1" x14ac:dyDescent="0.2">
      <c r="A128">
        <v>127</v>
      </c>
      <c r="B128" s="7">
        <f>IF(A128&lt;=Planilha1!$E$16,FV(Planilha1!$D$17,Planilha3!A128,Planilha1!$D$15*-1),"")</f>
        <v>269495.79803445912</v>
      </c>
      <c r="C128" t="str">
        <f>IF(Tabela1[[#This Row],[VF]]&lt;&gt;"","sim","")</f>
        <v>sim</v>
      </c>
    </row>
    <row r="129" spans="1:3" hidden="1" x14ac:dyDescent="0.2">
      <c r="A129">
        <v>128</v>
      </c>
      <c r="B129" s="7">
        <f>IF(A129&lt;=Planilha1!$E$16,FV(Planilha1!$D$17,Planilha3!A129,Planilha1!$D$15*-1),"")</f>
        <v>273403.65769525105</v>
      </c>
      <c r="C129" t="str">
        <f>IF(Tabela1[[#This Row],[VF]]&lt;&gt;"","sim","")</f>
        <v>sim</v>
      </c>
    </row>
    <row r="130" spans="1:3" hidden="1" x14ac:dyDescent="0.2">
      <c r="A130">
        <v>129</v>
      </c>
      <c r="B130" s="7">
        <f>IF(A130&lt;=Planilha1!$E$16,FV(Planilha1!$D$17,Planilha3!A130,Planilha1!$D$15*-1),"")</f>
        <v>277353.68316178286</v>
      </c>
      <c r="C130" t="str">
        <f>IF(Tabela1[[#This Row],[VF]]&lt;&gt;"","sim","")</f>
        <v>sim</v>
      </c>
    </row>
    <row r="131" spans="1:3" hidden="1" x14ac:dyDescent="0.2">
      <c r="A131">
        <v>130</v>
      </c>
      <c r="B131" s="7">
        <f>IF(A131&lt;=Planilha1!$E$16,FV(Planilha1!$D$17,Planilha3!A131,Planilha1!$D$15*-1),"")</f>
        <v>281346.32940309856</v>
      </c>
      <c r="C131" t="str">
        <f>IF(Tabela1[[#This Row],[VF]]&lt;&gt;"","sim","")</f>
        <v>sim</v>
      </c>
    </row>
    <row r="132" spans="1:3" hidden="1" x14ac:dyDescent="0.2">
      <c r="A132">
        <v>131</v>
      </c>
      <c r="B132" s="7">
        <f>IF(A132&lt;=Planilha1!$E$16,FV(Planilha1!$D$17,Planilha3!A132,Planilha1!$D$15*-1),"")</f>
        <v>285382.05629735795</v>
      </c>
      <c r="C132" t="str">
        <f>IF(Tabela1[[#This Row],[VF]]&lt;&gt;"","sim","")</f>
        <v>sim</v>
      </c>
    </row>
    <row r="133" spans="1:3" hidden="1" x14ac:dyDescent="0.2">
      <c r="A133">
        <v>132</v>
      </c>
      <c r="B133" s="7">
        <f>IF(A133&lt;=Planilha1!$E$16,FV(Planilha1!$D$17,Planilha3!A133,Planilha1!$D$15*-1),"")</f>
        <v>289461.32868480653</v>
      </c>
      <c r="C133" t="str">
        <f>IF(Tabela1[[#This Row],[VF]]&lt;&gt;"","sim","")</f>
        <v>sim</v>
      </c>
    </row>
    <row r="134" spans="1:3" hidden="1" x14ac:dyDescent="0.2">
      <c r="A134">
        <v>133</v>
      </c>
      <c r="B134" s="7">
        <f>IF(A134&lt;=Planilha1!$E$16,FV(Planilha1!$D$17,Planilha3!A134,Planilha1!$D$15*-1),"")</f>
        <v>293584.61642131564</v>
      </c>
      <c r="C134" t="str">
        <f>IF(Tabela1[[#This Row],[VF]]&lt;&gt;"","sim","")</f>
        <v>sim</v>
      </c>
    </row>
    <row r="135" spans="1:3" hidden="1" x14ac:dyDescent="0.2">
      <c r="A135">
        <v>134</v>
      </c>
      <c r="B135" s="7">
        <f>IF(A135&lt;=Planilha1!$E$16,FV(Planilha1!$D$17,Planilha3!A135,Planilha1!$D$15*-1),"")</f>
        <v>297752.39443250158</v>
      </c>
      <c r="C135" t="str">
        <f>IF(Tabela1[[#This Row],[VF]]&lt;&gt;"","sim","")</f>
        <v>sim</v>
      </c>
    </row>
    <row r="136" spans="1:3" hidden="1" x14ac:dyDescent="0.2">
      <c r="A136">
        <v>135</v>
      </c>
      <c r="B136" s="7">
        <f>IF(A136&lt;=Planilha1!$E$16,FV(Planilha1!$D$17,Planilha3!A136,Planilha1!$D$15*-1),"")</f>
        <v>301965.14276842837</v>
      </c>
      <c r="C136" t="str">
        <f>IF(Tabela1[[#This Row],[VF]]&lt;&gt;"","sim","")</f>
        <v>sim</v>
      </c>
    </row>
    <row r="137" spans="1:3" hidden="1" x14ac:dyDescent="0.2">
      <c r="A137">
        <v>136</v>
      </c>
      <c r="B137" s="7">
        <f>IF(A137&lt;=Planilha1!$E$16,FV(Planilha1!$D$17,Planilha3!A137,Planilha1!$D$15*-1),"")</f>
        <v>306223.3466588998</v>
      </c>
      <c r="C137" t="str">
        <f>IF(Tabela1[[#This Row],[VF]]&lt;&gt;"","sim","")</f>
        <v>sim</v>
      </c>
    </row>
    <row r="138" spans="1:3" hidden="1" x14ac:dyDescent="0.2">
      <c r="A138">
        <v>137</v>
      </c>
      <c r="B138" s="7">
        <f>IF(A138&lt;=Planilha1!$E$16,FV(Planilha1!$D$17,Planilha3!A138,Planilha1!$D$15*-1),"")</f>
        <v>310527.49656934931</v>
      </c>
      <c r="C138" t="str">
        <f>IF(Tabela1[[#This Row],[VF]]&lt;&gt;"","sim","")</f>
        <v>sim</v>
      </c>
    </row>
    <row r="139" spans="1:3" hidden="1" x14ac:dyDescent="0.2">
      <c r="A139">
        <v>138</v>
      </c>
      <c r="B139" s="7">
        <f>IF(A139&lt;=Planilha1!$E$16,FV(Planilha1!$D$17,Planilha3!A139,Planilha1!$D$15*-1),"")</f>
        <v>314878.08825733262</v>
      </c>
      <c r="C139" t="str">
        <f>IF(Tabela1[[#This Row],[VF]]&lt;&gt;"","sim","")</f>
        <v>sim</v>
      </c>
    </row>
    <row r="140" spans="1:3" hidden="1" x14ac:dyDescent="0.2">
      <c r="A140">
        <v>139</v>
      </c>
      <c r="B140" s="7">
        <f>IF(A140&lt;=Planilha1!$E$16,FV(Planilha1!$D$17,Planilha3!A140,Planilha1!$D$15*-1),"")</f>
        <v>319275.62282962928</v>
      </c>
      <c r="C140" t="str">
        <f>IF(Tabela1[[#This Row],[VF]]&lt;&gt;"","sim","")</f>
        <v>sim</v>
      </c>
    </row>
    <row r="141" spans="1:3" hidden="1" x14ac:dyDescent="0.2">
      <c r="A141">
        <v>140</v>
      </c>
      <c r="B141" s="7">
        <f>IF(A141&lt;=Planilha1!$E$16,FV(Planilha1!$D$17,Planilha3!A141,Planilha1!$D$15*-1),"")</f>
        <v>323720.60679996113</v>
      </c>
      <c r="C141" t="str">
        <f>IF(Tabela1[[#This Row],[VF]]&lt;&gt;"","sim","")</f>
        <v>sim</v>
      </c>
    </row>
    <row r="142" spans="1:3" hidden="1" x14ac:dyDescent="0.2">
      <c r="A142">
        <v>141</v>
      </c>
      <c r="B142" s="7">
        <f>IF(A142&lt;=Planilha1!$E$16,FV(Planilha1!$D$17,Planilha3!A142,Planilha1!$D$15*-1),"")</f>
        <v>328213.5521473327</v>
      </c>
      <c r="C142" t="str">
        <f>IF(Tabela1[[#This Row],[VF]]&lt;&gt;"","sim","")</f>
        <v>sim</v>
      </c>
    </row>
    <row r="143" spans="1:3" hidden="1" x14ac:dyDescent="0.2">
      <c r="A143">
        <v>142</v>
      </c>
      <c r="B143" s="7">
        <f>IF(A143&lt;=Planilha1!$E$16,FV(Planilha1!$D$17,Planilha3!A143,Planilha1!$D$15*-1),"")</f>
        <v>332754.97637500241</v>
      </c>
      <c r="C143" t="str">
        <f>IF(Tabela1[[#This Row],[VF]]&lt;&gt;"","sim","")</f>
        <v>sim</v>
      </c>
    </row>
    <row r="144" spans="1:3" hidden="1" x14ac:dyDescent="0.2">
      <c r="A144">
        <v>143</v>
      </c>
      <c r="B144" s="7">
        <f>IF(A144&lt;=Planilha1!$E$16,FV(Planilha1!$D$17,Planilha3!A144,Planilha1!$D$15*-1),"")</f>
        <v>337345.40257008869</v>
      </c>
      <c r="C144" t="str">
        <f>IF(Tabela1[[#This Row],[VF]]&lt;&gt;"","sim","")</f>
        <v>sim</v>
      </c>
    </row>
    <row r="145" spans="1:3" hidden="1" x14ac:dyDescent="0.2">
      <c r="A145">
        <v>144</v>
      </c>
      <c r="B145" s="7">
        <f>IF(A145&lt;=Planilha1!$E$16,FV(Planilha1!$D$17,Planilha3!A145,Planilha1!$D$15*-1),"")</f>
        <v>341985.35946382012</v>
      </c>
      <c r="C145" t="str">
        <f>IF(Tabela1[[#This Row],[VF]]&lt;&gt;"","sim","")</f>
        <v>sim</v>
      </c>
    </row>
    <row r="146" spans="1:3" hidden="1" x14ac:dyDescent="0.2">
      <c r="A146">
        <v>145</v>
      </c>
      <c r="B146" s="7">
        <f>IF(A146&lt;=Planilha1!$E$16,FV(Planilha1!$D$17,Planilha3!A146,Planilha1!$D$15*-1),"")</f>
        <v>346675.38149243471</v>
      </c>
      <c r="C146" t="str">
        <f>IF(Tabela1[[#This Row],[VF]]&lt;&gt;"","sim","")</f>
        <v>sim</v>
      </c>
    </row>
    <row r="147" spans="1:3" hidden="1" x14ac:dyDescent="0.2">
      <c r="A147">
        <v>146</v>
      </c>
      <c r="B147" s="7">
        <f>IF(A147&lt;=Planilha1!$E$16,FV(Planilha1!$D$17,Planilha3!A147,Planilha1!$D$15*-1),"")</f>
        <v>351416.00885873823</v>
      </c>
      <c r="C147" t="str">
        <f>IF(Tabela1[[#This Row],[VF]]&lt;&gt;"","sim","")</f>
        <v>sim</v>
      </c>
    </row>
    <row r="148" spans="1:3" hidden="1" x14ac:dyDescent="0.2">
      <c r="A148">
        <v>147</v>
      </c>
      <c r="B148" s="7">
        <f>IF(A148&lt;=Planilha1!$E$16,FV(Planilha1!$D$17,Planilha3!A148,Planilha1!$D$15*-1),"")</f>
        <v>356207.78759432398</v>
      </c>
      <c r="C148" t="str">
        <f>IF(Tabela1[[#This Row],[VF]]&lt;&gt;"","sim","")</f>
        <v>sim</v>
      </c>
    </row>
    <row r="149" spans="1:3" hidden="1" x14ac:dyDescent="0.2">
      <c r="A149">
        <v>148</v>
      </c>
      <c r="B149" s="7">
        <f>IF(A149&lt;=Planilha1!$E$16,FV(Planilha1!$D$17,Planilha3!A149,Planilha1!$D$15*-1),"")</f>
        <v>361051.26962246676</v>
      </c>
      <c r="C149" t="str">
        <f>IF(Tabela1[[#This Row],[VF]]&lt;&gt;"","sim","")</f>
        <v>sim</v>
      </c>
    </row>
    <row r="150" spans="1:3" hidden="1" x14ac:dyDescent="0.2">
      <c r="A150">
        <v>149</v>
      </c>
      <c r="B150" s="7">
        <f>IF(A150&lt;=Planilha1!$E$16,FV(Planilha1!$D$17,Planilha3!A150,Planilha1!$D$15*-1),"")</f>
        <v>365947.01282169332</v>
      </c>
      <c r="C150" t="str">
        <f>IF(Tabela1[[#This Row],[VF]]&lt;&gt;"","sim","")</f>
        <v>sim</v>
      </c>
    </row>
    <row r="151" spans="1:3" hidden="1" x14ac:dyDescent="0.2">
      <c r="A151">
        <v>150</v>
      </c>
      <c r="B151" s="7">
        <f>IF(A151&lt;=Planilha1!$E$16,FV(Planilha1!$D$17,Planilha3!A151,Planilha1!$D$15*-1),"")</f>
        <v>370895.5810900394</v>
      </c>
      <c r="C151" t="str">
        <f>IF(Tabela1[[#This Row],[VF]]&lt;&gt;"","sim","")</f>
        <v>sim</v>
      </c>
    </row>
    <row r="152" spans="1:3" hidden="1" x14ac:dyDescent="0.2">
      <c r="A152">
        <v>151</v>
      </c>
      <c r="B152" s="7">
        <f>IF(A152&lt;=Planilha1!$E$16,FV(Planilha1!$D$17,Planilha3!A152,Planilha1!$D$15*-1),"")</f>
        <v>375897.5444100009</v>
      </c>
      <c r="C152" t="str">
        <f>IF(Tabela1[[#This Row],[VF]]&lt;&gt;"","sim","")</f>
        <v>sim</v>
      </c>
    </row>
    <row r="153" spans="1:3" hidden="1" x14ac:dyDescent="0.2">
      <c r="A153">
        <v>152</v>
      </c>
      <c r="B153" s="7">
        <f>IF(A153&lt;=Planilha1!$E$16,FV(Planilha1!$D$17,Planilha3!A153,Planilha1!$D$15*-1),"")</f>
        <v>380953.4789141849</v>
      </c>
      <c r="C153" t="str">
        <f>IF(Tabela1[[#This Row],[VF]]&lt;&gt;"","sim","")</f>
        <v>sim</v>
      </c>
    </row>
    <row r="154" spans="1:3" hidden="1" x14ac:dyDescent="0.2">
      <c r="A154">
        <v>153</v>
      </c>
      <c r="B154" s="7">
        <f>IF(A154&lt;=Planilha1!$E$16,FV(Planilha1!$D$17,Planilha3!A154,Planilha1!$D$15*-1),"")</f>
        <v>386063.96695166902</v>
      </c>
      <c r="C154" t="str">
        <f>IF(Tabela1[[#This Row],[VF]]&lt;&gt;"","sim","")</f>
        <v>sim</v>
      </c>
    </row>
    <row r="155" spans="1:3" hidden="1" x14ac:dyDescent="0.2">
      <c r="A155">
        <v>154</v>
      </c>
      <c r="B155" s="7">
        <f>IF(A155&lt;=Planilha1!$E$16,FV(Planilha1!$D$17,Planilha3!A155,Planilha1!$D$15*-1),"")</f>
        <v>391229.5971550775</v>
      </c>
      <c r="C155" t="str">
        <f>IF(Tabela1[[#This Row],[VF]]&lt;&gt;"","sim","")</f>
        <v>sim</v>
      </c>
    </row>
    <row r="156" spans="1:3" hidden="1" x14ac:dyDescent="0.2">
      <c r="A156">
        <v>155</v>
      </c>
      <c r="B156" s="7">
        <f>IF(A156&lt;=Planilha1!$E$16,FV(Planilha1!$D$17,Planilha3!A156,Planilha1!$D$15*-1),"")</f>
        <v>396450.96450838092</v>
      </c>
      <c r="C156" t="str">
        <f>IF(Tabela1[[#This Row],[VF]]&lt;&gt;"","sim","")</f>
        <v>sim</v>
      </c>
    </row>
    <row r="157" spans="1:3" hidden="1" x14ac:dyDescent="0.2">
      <c r="A157">
        <v>156</v>
      </c>
      <c r="B157" s="7">
        <f>IF(A157&lt;=Planilha1!$E$16,FV(Planilha1!$D$17,Planilha3!A157,Planilha1!$D$15*-1),"")</f>
        <v>401728.67041542637</v>
      </c>
      <c r="C157" t="str">
        <f>IF(Tabela1[[#This Row],[VF]]&lt;&gt;"","sim","")</f>
        <v>sim</v>
      </c>
    </row>
    <row r="158" spans="1:3" hidden="1" x14ac:dyDescent="0.2">
      <c r="A158">
        <v>157</v>
      </c>
      <c r="B158" s="7">
        <f>IF(A158&lt;=Planilha1!$E$16,FV(Planilha1!$D$17,Planilha3!A158,Planilha1!$D$15*-1),"")</f>
        <v>407063.32276920887</v>
      </c>
      <c r="C158" t="str">
        <f>IF(Tabela1[[#This Row],[VF]]&lt;&gt;"","sim","")</f>
        <v>sim</v>
      </c>
    </row>
    <row r="159" spans="1:3" hidden="1" x14ac:dyDescent="0.2">
      <c r="A159">
        <v>158</v>
      </c>
      <c r="B159" s="7">
        <f>IF(A159&lt;=Planilha1!$E$16,FV(Planilha1!$D$17,Planilha3!A159,Planilha1!$D$15*-1),"")</f>
        <v>412455.53602188861</v>
      </c>
      <c r="C159" t="str">
        <f>IF(Tabela1[[#This Row],[VF]]&lt;&gt;"","sim","")</f>
        <v>sim</v>
      </c>
    </row>
    <row r="160" spans="1:3" hidden="1" x14ac:dyDescent="0.2">
      <c r="A160">
        <v>159</v>
      </c>
      <c r="B160" s="7">
        <f>IF(A160&lt;=Planilha1!$E$16,FV(Planilha1!$D$17,Planilha3!A160,Planilha1!$D$15*-1),"")</f>
        <v>417905.93125556491</v>
      </c>
      <c r="C160" t="str">
        <f>IF(Tabela1[[#This Row],[VF]]&lt;&gt;"","sim","")</f>
        <v>sim</v>
      </c>
    </row>
    <row r="161" spans="1:3" hidden="1" x14ac:dyDescent="0.2">
      <c r="A161">
        <v>160</v>
      </c>
      <c r="B161" s="7">
        <f>IF(A161&lt;=Planilha1!$E$16,FV(Planilha1!$D$17,Planilha3!A161,Planilha1!$D$15*-1),"")</f>
        <v>423415.13625381252</v>
      </c>
      <c r="C161" t="str">
        <f>IF(Tabela1[[#This Row],[VF]]&lt;&gt;"","sim","")</f>
        <v>sim</v>
      </c>
    </row>
    <row r="162" spans="1:3" hidden="1" x14ac:dyDescent="0.2">
      <c r="A162">
        <v>161</v>
      </c>
      <c r="B162" s="7">
        <f>IF(A162&lt;=Planilha1!$E$16,FV(Planilha1!$D$17,Planilha3!A162,Planilha1!$D$15*-1),"")</f>
        <v>428983.78557399125</v>
      </c>
      <c r="C162" t="str">
        <f>IF(Tabela1[[#This Row],[VF]]&lt;&gt;"","sim","")</f>
        <v>sim</v>
      </c>
    </row>
    <row r="163" spans="1:3" hidden="1" x14ac:dyDescent="0.2">
      <c r="A163">
        <v>162</v>
      </c>
      <c r="B163" s="7">
        <f>IF(A163&lt;=Planilha1!$E$16,FV(Planilha1!$D$17,Planilha3!A163,Planilha1!$D$15*-1),"")</f>
        <v>434612.52062033466</v>
      </c>
      <c r="C163" t="str">
        <f>IF(Tabela1[[#This Row],[VF]]&lt;&gt;"","sim","")</f>
        <v>sim</v>
      </c>
    </row>
    <row r="164" spans="1:3" hidden="1" x14ac:dyDescent="0.2">
      <c r="A164">
        <v>163</v>
      </c>
      <c r="B164" s="7">
        <f>IF(A164&lt;=Planilha1!$E$16,FV(Planilha1!$D$17,Planilha3!A164,Planilha1!$D$15*-1),"")</f>
        <v>440301.98971782811</v>
      </c>
      <c r="C164" t="str">
        <f>IF(Tabela1[[#This Row],[VF]]&lt;&gt;"","sim","")</f>
        <v>sim</v>
      </c>
    </row>
    <row r="165" spans="1:3" hidden="1" x14ac:dyDescent="0.2">
      <c r="A165">
        <v>164</v>
      </c>
      <c r="B165" s="7">
        <f>IF(A165&lt;=Planilha1!$E$16,FV(Planilha1!$D$17,Planilha3!A165,Planilha1!$D$15*-1),"")</f>
        <v>446052.84818688355</v>
      </c>
      <c r="C165" t="str">
        <f>IF(Tabela1[[#This Row],[VF]]&lt;&gt;"","sim","")</f>
        <v>sim</v>
      </c>
    </row>
    <row r="166" spans="1:3" hidden="1" x14ac:dyDescent="0.2">
      <c r="A166">
        <v>165</v>
      </c>
      <c r="B166" s="7">
        <f>IF(A166&lt;=Planilha1!$E$16,FV(Planilha1!$D$17,Planilha3!A166,Planilha1!$D$15*-1),"")</f>
        <v>451865.75841882004</v>
      </c>
      <c r="C166" t="str">
        <f>IF(Tabela1[[#This Row],[VF]]&lt;&gt;"","sim","")</f>
        <v>sim</v>
      </c>
    </row>
    <row r="167" spans="1:3" hidden="1" x14ac:dyDescent="0.2">
      <c r="A167">
        <v>166</v>
      </c>
      <c r="B167" s="7">
        <f>IF(A167&lt;=Planilha1!$E$16,FV(Planilha1!$D$17,Planilha3!A167,Planilha1!$D$15*-1),"")</f>
        <v>457741.38995215925</v>
      </c>
      <c r="C167" t="str">
        <f>IF(Tabela1[[#This Row],[VF]]&lt;&gt;"","sim","")</f>
        <v>sim</v>
      </c>
    </row>
    <row r="168" spans="1:3" hidden="1" x14ac:dyDescent="0.2">
      <c r="A168">
        <v>167</v>
      </c>
      <c r="B168" s="7">
        <f>IF(A168&lt;=Planilha1!$E$16,FV(Planilha1!$D$17,Planilha3!A168,Planilha1!$D$15*-1),"")</f>
        <v>463680.419549743</v>
      </c>
      <c r="C168" t="str">
        <f>IF(Tabela1[[#This Row],[VF]]&lt;&gt;"","sim","")</f>
        <v>sim</v>
      </c>
    </row>
    <row r="169" spans="1:3" hidden="1" x14ac:dyDescent="0.2">
      <c r="A169">
        <v>168</v>
      </c>
      <c r="B169" s="7">
        <f>IF(A169&lt;=Planilha1!$E$16,FV(Planilha1!$D$17,Planilha3!A169,Planilha1!$D$15*-1),"")</f>
        <v>469683.53127668484</v>
      </c>
      <c r="C169" t="str">
        <f>IF(Tabela1[[#This Row],[VF]]&lt;&gt;"","sim","")</f>
        <v>sim</v>
      </c>
    </row>
    <row r="170" spans="1:3" hidden="1" x14ac:dyDescent="0.2">
      <c r="A170">
        <v>169</v>
      </c>
      <c r="B170" s="7">
        <f>IF(A170&lt;=Planilha1!$E$16,FV(Planilha1!$D$17,Planilha3!A170,Planilha1!$D$15*-1),"")</f>
        <v>475751.41657916032</v>
      </c>
      <c r="C170" t="str">
        <f>IF(Tabela1[[#This Row],[VF]]&lt;&gt;"","sim","")</f>
        <v>sim</v>
      </c>
    </row>
    <row r="171" spans="1:3" hidden="1" x14ac:dyDescent="0.2">
      <c r="A171">
        <v>170</v>
      </c>
      <c r="B171" s="7">
        <f>IF(A171&lt;=Planilha1!$E$16,FV(Planilha1!$D$17,Planilha3!A171,Planilha1!$D$15*-1),"")</f>
        <v>481884.77436404955</v>
      </c>
      <c r="C171" t="str">
        <f>IF(Tabela1[[#This Row],[VF]]&lt;&gt;"","sim","")</f>
        <v>sim</v>
      </c>
    </row>
    <row r="172" spans="1:3" hidden="1" x14ac:dyDescent="0.2">
      <c r="A172">
        <v>171</v>
      </c>
      <c r="B172" s="7">
        <f>IF(A172&lt;=Planilha1!$E$16,FV(Planilha1!$D$17,Planilha3!A172,Planilha1!$D$15*-1),"")</f>
        <v>488084.31107943767</v>
      </c>
      <c r="C172" t="str">
        <f>IF(Tabela1[[#This Row],[VF]]&lt;&gt;"","sim","")</f>
        <v>sim</v>
      </c>
    </row>
    <row r="173" spans="1:3" hidden="1" x14ac:dyDescent="0.2">
      <c r="A173">
        <v>172</v>
      </c>
      <c r="B173" s="7">
        <f>IF(A173&lt;=Planilha1!$E$16,FV(Planilha1!$D$17,Planilha3!A173,Planilha1!$D$15*-1),"")</f>
        <v>494350.74079598504</v>
      </c>
      <c r="C173" t="str">
        <f>IF(Tabela1[[#This Row],[VF]]&lt;&gt;"","sim","")</f>
        <v>sim</v>
      </c>
    </row>
    <row r="174" spans="1:3" hidden="1" x14ac:dyDescent="0.2">
      <c r="A174">
        <v>173</v>
      </c>
      <c r="B174" s="7">
        <f>IF(A174&lt;=Planilha1!$E$16,FV(Planilha1!$D$17,Planilha3!A174,Planilha1!$D$15*-1),"")</f>
        <v>500684.7852891736</v>
      </c>
      <c r="C174" t="str">
        <f>IF(Tabela1[[#This Row],[VF]]&lt;&gt;"","sim","")</f>
        <v>sim</v>
      </c>
    </row>
    <row r="175" spans="1:3" hidden="1" x14ac:dyDescent="0.2">
      <c r="A175">
        <v>174</v>
      </c>
      <c r="B175" s="7">
        <f>IF(A175&lt;=Planilha1!$E$16,FV(Planilha1!$D$17,Planilha3!A175,Planilha1!$D$15*-1),"")</f>
        <v>507087.17412244371</v>
      </c>
      <c r="C175" t="str">
        <f>IF(Tabela1[[#This Row],[VF]]&lt;&gt;"","sim","")</f>
        <v>sim</v>
      </c>
    </row>
    <row r="176" spans="1:3" hidden="1" x14ac:dyDescent="0.2">
      <c r="A176">
        <v>175</v>
      </c>
      <c r="B176" s="7">
        <f>IF(A176&lt;=Planilha1!$E$16,FV(Planilha1!$D$17,Planilha3!A176,Planilha1!$D$15*-1),"")</f>
        <v>513558.64473122504</v>
      </c>
      <c r="C176" t="str">
        <f>IF(Tabela1[[#This Row],[VF]]&lt;&gt;"","sim","")</f>
        <v>sim</v>
      </c>
    </row>
    <row r="177" spans="1:3" hidden="1" x14ac:dyDescent="0.2">
      <c r="A177">
        <v>176</v>
      </c>
      <c r="B177" s="7">
        <f>IF(A177&lt;=Planilha1!$E$16,FV(Planilha1!$D$17,Planilha3!A177,Planilha1!$D$15*-1),"")</f>
        <v>520099.94250787509</v>
      </c>
      <c r="C177" t="str">
        <f>IF(Tabela1[[#This Row],[VF]]&lt;&gt;"","sim","")</f>
        <v>sim</v>
      </c>
    </row>
    <row r="178" spans="1:3" hidden="1" x14ac:dyDescent="0.2">
      <c r="A178">
        <v>177</v>
      </c>
      <c r="B178" s="7">
        <f>IF(A178&lt;=Planilha1!$E$16,FV(Planilha1!$D$17,Planilha3!A178,Planilha1!$D$15*-1),"")</f>
        <v>526711.82088753511</v>
      </c>
      <c r="C178" t="str">
        <f>IF(Tabela1[[#This Row],[VF]]&lt;&gt;"","sim","")</f>
        <v>sim</v>
      </c>
    </row>
    <row r="179" spans="1:3" hidden="1" x14ac:dyDescent="0.2">
      <c r="A179">
        <v>178</v>
      </c>
      <c r="B179" s="7">
        <f>IF(A179&lt;=Planilha1!$E$16,FV(Planilha1!$D$17,Planilha3!A179,Planilha1!$D$15*-1),"")</f>
        <v>533395.04143491166</v>
      </c>
      <c r="C179" t="str">
        <f>IF(Tabela1[[#This Row],[VF]]&lt;&gt;"","sim","")</f>
        <v>sim</v>
      </c>
    </row>
    <row r="180" spans="1:3" hidden="1" x14ac:dyDescent="0.2">
      <c r="A180">
        <v>179</v>
      </c>
      <c r="B180" s="7">
        <f>IF(A180&lt;=Planilha1!$E$16,FV(Planilha1!$D$17,Planilha3!A180,Planilha1!$D$15*-1),"")</f>
        <v>540150.37393199455</v>
      </c>
      <c r="C180" t="str">
        <f>IF(Tabela1[[#This Row],[VF]]&lt;&gt;"","sim","")</f>
        <v>sim</v>
      </c>
    </row>
    <row r="181" spans="1:3" hidden="1" x14ac:dyDescent="0.2">
      <c r="A181">
        <v>180</v>
      </c>
      <c r="B181" s="7">
        <f>IF(A181&lt;=Planilha1!$E$16,FV(Planilha1!$D$17,Planilha3!A181,Planilha1!$D$15*-1),"")</f>
        <v>546978.59646672092</v>
      </c>
      <c r="C181" t="str">
        <f>IF(Tabela1[[#This Row],[VF]]&lt;&gt;"","sim","")</f>
        <v>sim</v>
      </c>
    </row>
    <row r="182" spans="1:3" hidden="1" x14ac:dyDescent="0.2">
      <c r="A182">
        <v>181</v>
      </c>
      <c r="B182" s="7">
        <f>IF(A182&lt;=Planilha1!$E$16,FV(Planilha1!$D$17,Planilha3!A182,Planilha1!$D$15*-1),"")</f>
        <v>553880.49552259676</v>
      </c>
      <c r="C182" t="str">
        <f>IF(Tabela1[[#This Row],[VF]]&lt;&gt;"","sim","")</f>
        <v>sim</v>
      </c>
    </row>
    <row r="183" spans="1:3" hidden="1" x14ac:dyDescent="0.2">
      <c r="A183">
        <v>182</v>
      </c>
      <c r="B183" s="7">
        <f>IF(A183&lt;=Planilha1!$E$16,FV(Planilha1!$D$17,Planilha3!A183,Planilha1!$D$15*-1),"")</f>
        <v>560856.86606928566</v>
      </c>
      <c r="C183" t="str">
        <f>IF(Tabela1[[#This Row],[VF]]&lt;&gt;"","sim","")</f>
        <v>sim</v>
      </c>
    </row>
    <row r="184" spans="1:3" hidden="1" x14ac:dyDescent="0.2">
      <c r="A184">
        <v>183</v>
      </c>
      <c r="B184" s="7">
        <f>IF(A184&lt;=Planilha1!$E$16,FV(Planilha1!$D$17,Planilha3!A184,Planilha1!$D$15*-1),"")</f>
        <v>567908.51165417326</v>
      </c>
      <c r="C184" t="str">
        <f>IF(Tabela1[[#This Row],[VF]]&lt;&gt;"","sim","")</f>
        <v>sim</v>
      </c>
    </row>
    <row r="185" spans="1:3" hidden="1" x14ac:dyDescent="0.2">
      <c r="A185">
        <v>184</v>
      </c>
      <c r="B185" s="7">
        <f>IF(A185&lt;=Planilha1!$E$16,FV(Planilha1!$D$17,Planilha3!A185,Planilha1!$D$15*-1),"")</f>
        <v>575036.24449492199</v>
      </c>
      <c r="C185" t="str">
        <f>IF(Tabela1[[#This Row],[VF]]&lt;&gt;"","sim","")</f>
        <v>sim</v>
      </c>
    </row>
    <row r="186" spans="1:3" hidden="1" x14ac:dyDescent="0.2">
      <c r="A186">
        <v>185</v>
      </c>
      <c r="B186" s="7">
        <f>IF(A186&lt;=Planilha1!$E$16,FV(Planilha1!$D$17,Planilha3!A186,Planilha1!$D$15*-1),"")</f>
        <v>582240.88557302218</v>
      </c>
      <c r="C186" t="str">
        <f>IF(Tabela1[[#This Row],[VF]]&lt;&gt;"","sim","")</f>
        <v>sim</v>
      </c>
    </row>
    <row r="187" spans="1:3" hidden="1" x14ac:dyDescent="0.2">
      <c r="A187">
        <v>186</v>
      </c>
      <c r="B187" s="7">
        <f>IF(A187&lt;=Planilha1!$E$16,FV(Planilha1!$D$17,Planilha3!A187,Planilha1!$D$15*-1),"")</f>
        <v>589523.26472835499</v>
      </c>
      <c r="C187" t="str">
        <f>IF(Tabela1[[#This Row],[VF]]&lt;&gt;"","sim","")</f>
        <v>sim</v>
      </c>
    </row>
    <row r="188" spans="1:3" hidden="1" x14ac:dyDescent="0.2">
      <c r="A188">
        <v>187</v>
      </c>
      <c r="B188" s="7">
        <f>IF(A188&lt;=Planilha1!$E$16,FV(Planilha1!$D$17,Planilha3!A188,Planilha1!$D$15*-1),"")</f>
        <v>596884.22075477417</v>
      </c>
      <c r="C188" t="str">
        <f>IF(Tabela1[[#This Row],[VF]]&lt;&gt;"","sim","")</f>
        <v>sim</v>
      </c>
    </row>
    <row r="189" spans="1:3" hidden="1" x14ac:dyDescent="0.2">
      <c r="A189">
        <v>188</v>
      </c>
      <c r="B189" s="7">
        <f>IF(A189&lt;=Planilha1!$E$16,FV(Planilha1!$D$17,Planilha3!A189,Planilha1!$D$15*-1),"")</f>
        <v>604324.60149671824</v>
      </c>
      <c r="C189" t="str">
        <f>IF(Tabela1[[#This Row],[VF]]&lt;&gt;"","sim","")</f>
        <v>sim</v>
      </c>
    </row>
    <row r="190" spans="1:3" hidden="1" x14ac:dyDescent="0.2">
      <c r="A190">
        <v>189</v>
      </c>
      <c r="B190" s="7">
        <f>IF(A190&lt;=Planilha1!$E$16,FV(Planilha1!$D$17,Planilha3!A190,Planilha1!$D$15*-1),"")</f>
        <v>611845.2639468679</v>
      </c>
      <c r="C190" t="str">
        <f>IF(Tabela1[[#This Row],[VF]]&lt;&gt;"","sim","")</f>
        <v>sim</v>
      </c>
    </row>
    <row r="191" spans="1:3" hidden="1" x14ac:dyDescent="0.2">
      <c r="A191">
        <v>190</v>
      </c>
      <c r="B191" s="7">
        <f>IF(A191&lt;=Planilha1!$E$16,FV(Planilha1!$D$17,Planilha3!A191,Planilha1!$D$15*-1),"")</f>
        <v>619447.07434485457</v>
      </c>
      <c r="C191" t="str">
        <f>IF(Tabela1[[#This Row],[VF]]&lt;&gt;"","sim","")</f>
        <v>sim</v>
      </c>
    </row>
    <row r="192" spans="1:3" hidden="1" x14ac:dyDescent="0.2">
      <c r="A192">
        <v>191</v>
      </c>
      <c r="B192" s="7">
        <f>IF(A192&lt;=Planilha1!$E$16,FV(Planilha1!$D$17,Planilha3!A192,Planilha1!$D$15*-1),"")</f>
        <v>627130.90827703569</v>
      </c>
      <c r="C192" t="str">
        <f>IF(Tabela1[[#This Row],[VF]]&lt;&gt;"","sim","")</f>
        <v>sim</v>
      </c>
    </row>
    <row r="193" spans="1:3" hidden="1" x14ac:dyDescent="0.2">
      <c r="A193">
        <v>192</v>
      </c>
      <c r="B193" s="7">
        <f>IF(A193&lt;=Planilha1!$E$16,FV(Planilha1!$D$17,Planilha3!A193,Planilha1!$D$15*-1),"")</f>
        <v>634897.65077734517</v>
      </c>
      <c r="C193" t="str">
        <f>IF(Tabela1[[#This Row],[VF]]&lt;&gt;"","sim","")</f>
        <v>sim</v>
      </c>
    </row>
    <row r="194" spans="1:3" hidden="1" x14ac:dyDescent="0.2">
      <c r="A194">
        <v>193</v>
      </c>
      <c r="B194" s="7">
        <f>IF(A194&lt;=Planilha1!$E$16,FV(Planilha1!$D$17,Planilha3!A194,Planilha1!$D$15*-1),"")</f>
        <v>642748.19642923272</v>
      </c>
      <c r="C194" t="str">
        <f>IF(Tabela1[[#This Row],[VF]]&lt;&gt;"","sim","")</f>
        <v>sim</v>
      </c>
    </row>
    <row r="195" spans="1:3" hidden="1" x14ac:dyDescent="0.2">
      <c r="A195">
        <v>194</v>
      </c>
      <c r="B195" s="7">
        <f>IF(A195&lt;=Planilha1!$E$16,FV(Planilha1!$D$17,Planilha3!A195,Planilha1!$D$15*-1),"")</f>
        <v>650683.44946870406</v>
      </c>
      <c r="C195" t="str">
        <f>IF(Tabela1[[#This Row],[VF]]&lt;&gt;"","sim","")</f>
        <v>sim</v>
      </c>
    </row>
    <row r="196" spans="1:3" hidden="1" x14ac:dyDescent="0.2">
      <c r="A196">
        <v>195</v>
      </c>
      <c r="B196" s="7">
        <f>IF(A196&lt;=Planilha1!$E$16,FV(Planilha1!$D$17,Planilha3!A196,Planilha1!$D$15*-1),"")</f>
        <v>658704.32388847147</v>
      </c>
      <c r="C196" t="str">
        <f>IF(Tabela1[[#This Row],[VF]]&lt;&gt;"","sim","")</f>
        <v>sim</v>
      </c>
    </row>
    <row r="197" spans="1:3" hidden="1" x14ac:dyDescent="0.2">
      <c r="A197">
        <v>196</v>
      </c>
      <c r="B197" s="7">
        <f>IF(A197&lt;=Planilha1!$E$16,FV(Planilha1!$D$17,Planilha3!A197,Planilha1!$D$15*-1),"")</f>
        <v>666811.74354322837</v>
      </c>
      <c r="C197" t="str">
        <f>IF(Tabela1[[#This Row],[VF]]&lt;&gt;"","sim","")</f>
        <v>sim</v>
      </c>
    </row>
    <row r="198" spans="1:3" hidden="1" x14ac:dyDescent="0.2">
      <c r="A198">
        <v>197</v>
      </c>
      <c r="B198" s="7">
        <f>IF(A198&lt;=Planilha1!$E$16,FV(Planilha1!$D$17,Planilha3!A198,Planilha1!$D$15*-1),"")</f>
        <v>675006.6422560598</v>
      </c>
      <c r="C198" t="str">
        <f>IF(Tabela1[[#This Row],[VF]]&lt;&gt;"","sim","")</f>
        <v>sim</v>
      </c>
    </row>
    <row r="199" spans="1:3" hidden="1" x14ac:dyDescent="0.2">
      <c r="A199">
        <v>198</v>
      </c>
      <c r="B199" s="7">
        <f>IF(A199&lt;=Planilha1!$E$16,FV(Planilha1!$D$17,Planilha3!A199,Planilha1!$D$15*-1),"")</f>
        <v>683289.96392600262</v>
      </c>
      <c r="C199" t="str">
        <f>IF(Tabela1[[#This Row],[VF]]&lt;&gt;"","sim","")</f>
        <v>sim</v>
      </c>
    </row>
    <row r="200" spans="1:3" hidden="1" x14ac:dyDescent="0.2">
      <c r="A200">
        <v>199</v>
      </c>
      <c r="B200" s="7">
        <f>IF(A200&lt;=Planilha1!$E$16,FV(Planilha1!$D$17,Planilha3!A200,Planilha1!$D$15*-1),"")</f>
        <v>691662.66263676423</v>
      </c>
      <c r="C200" t="str">
        <f>IF(Tabela1[[#This Row],[VF]]&lt;&gt;"","sim","")</f>
        <v>sim</v>
      </c>
    </row>
    <row r="201" spans="1:3" hidden="1" x14ac:dyDescent="0.2">
      <c r="A201">
        <v>200</v>
      </c>
      <c r="B201" s="7">
        <f>IF(A201&lt;=Planilha1!$E$16,FV(Planilha1!$D$17,Planilha3!A201,Planilha1!$D$15*-1),"")</f>
        <v>700125.70276661532</v>
      </c>
      <c r="C201" t="str">
        <f>IF(Tabela1[[#This Row],[VF]]&lt;&gt;"","sim","")</f>
        <v>sim</v>
      </c>
    </row>
    <row r="202" spans="1:3" hidden="1" x14ac:dyDescent="0.2">
      <c r="A202">
        <v>201</v>
      </c>
      <c r="B202" s="7">
        <f>IF(A202&lt;=Planilha1!$E$16,FV(Planilha1!$D$17,Planilha3!A202,Planilha1!$D$15*-1),"")</f>
        <v>708680.05909946701</v>
      </c>
      <c r="C202" t="str">
        <f>IF(Tabela1[[#This Row],[VF]]&lt;&gt;"","sim","")</f>
        <v>sim</v>
      </c>
    </row>
    <row r="203" spans="1:3" hidden="1" x14ac:dyDescent="0.2">
      <c r="A203">
        <v>202</v>
      </c>
      <c r="B203" s="7">
        <f>IF(A203&lt;=Planilha1!$E$16,FV(Planilha1!$D$17,Planilha3!A203,Planilha1!$D$15*-1),"")</f>
        <v>717326.71693715034</v>
      </c>
      <c r="C203" t="str">
        <f>IF(Tabela1[[#This Row],[VF]]&lt;&gt;"","sim","")</f>
        <v>sim</v>
      </c>
    </row>
    <row r="204" spans="1:3" hidden="1" x14ac:dyDescent="0.2">
      <c r="A204">
        <v>203</v>
      </c>
      <c r="B204" s="7">
        <f>IF(A204&lt;=Planilha1!$E$16,FV(Planilha1!$D$17,Planilha3!A204,Planilha1!$D$15*-1),"")</f>
        <v>726066.67221290234</v>
      </c>
      <c r="C204" t="str">
        <f>IF(Tabela1[[#This Row],[VF]]&lt;&gt;"","sim","")</f>
        <v>sim</v>
      </c>
    </row>
    <row r="205" spans="1:3" hidden="1" x14ac:dyDescent="0.2">
      <c r="A205">
        <v>204</v>
      </c>
      <c r="B205" s="7">
        <f>IF(A205&lt;=Planilha1!$E$16,FV(Planilha1!$D$17,Planilha3!A205,Planilha1!$D$15*-1),"")</f>
        <v>734900.93160607968</v>
      </c>
      <c r="C205" t="str">
        <f>IF(Tabela1[[#This Row],[VF]]&lt;&gt;"","sim","")</f>
        <v>sim</v>
      </c>
    </row>
    <row r="206" spans="1:3" hidden="1" x14ac:dyDescent="0.2">
      <c r="A206">
        <v>205</v>
      </c>
      <c r="B206" s="7">
        <f>IF(A206&lt;=Planilha1!$E$16,FV(Planilha1!$D$17,Planilha3!A206,Planilha1!$D$15*-1),"")</f>
        <v>743830.51265810919</v>
      </c>
      <c r="C206" t="str">
        <f>IF(Tabela1[[#This Row],[VF]]&lt;&gt;"","sim","")</f>
        <v>sim</v>
      </c>
    </row>
    <row r="207" spans="1:3" hidden="1" x14ac:dyDescent="0.2">
      <c r="A207">
        <v>206</v>
      </c>
      <c r="B207" s="7">
        <f>IF(A207&lt;=Planilha1!$E$16,FV(Planilha1!$D$17,Planilha3!A207,Planilha1!$D$15*-1),"")</f>
        <v>752856.44388969021</v>
      </c>
      <c r="C207" t="str">
        <f>IF(Tabela1[[#This Row],[VF]]&lt;&gt;"","sim","")</f>
        <v>sim</v>
      </c>
    </row>
    <row r="208" spans="1:3" hidden="1" x14ac:dyDescent="0.2">
      <c r="A208">
        <v>207</v>
      </c>
      <c r="B208" s="7">
        <f>IF(A208&lt;=Planilha1!$E$16,FV(Planilha1!$D$17,Planilha3!A208,Planilha1!$D$15*-1),"")</f>
        <v>761979.76491926005</v>
      </c>
      <c r="C208" t="str">
        <f>IF(Tabela1[[#This Row],[VF]]&lt;&gt;"","sim","")</f>
        <v>sim</v>
      </c>
    </row>
    <row r="209" spans="1:3" hidden="1" x14ac:dyDescent="0.2">
      <c r="A209">
        <v>208</v>
      </c>
      <c r="B209" s="7">
        <f>IF(A209&lt;=Planilha1!$E$16,FV(Planilha1!$D$17,Planilha3!A209,Planilha1!$D$15*-1),"")</f>
        <v>771201.52658273908</v>
      </c>
      <c r="C209" t="str">
        <f>IF(Tabela1[[#This Row],[VF]]&lt;&gt;"","sim","")</f>
        <v>sim</v>
      </c>
    </row>
    <row r="210" spans="1:3" hidden="1" x14ac:dyDescent="0.2">
      <c r="A210">
        <v>209</v>
      </c>
      <c r="B210" s="7">
        <f>IF(A210&lt;=Planilha1!$E$16,FV(Planilha1!$D$17,Planilha3!A210,Planilha1!$D$15*-1),"")</f>
        <v>780522.79105456697</v>
      </c>
      <c r="C210" t="str">
        <f>IF(Tabela1[[#This Row],[VF]]&lt;&gt;"","sim","")</f>
        <v>sim</v>
      </c>
    </row>
    <row r="211" spans="1:3" hidden="1" x14ac:dyDescent="0.2">
      <c r="A211">
        <v>210</v>
      </c>
      <c r="B211" s="7">
        <f>IF(A211&lt;=Planilha1!$E$16,FV(Planilha1!$D$17,Planilha3!A211,Planilha1!$D$15*-1),"")</f>
        <v>789944.63197004586</v>
      </c>
      <c r="C211" t="str">
        <f>IF(Tabela1[[#This Row],[VF]]&lt;&gt;"","sim","")</f>
        <v>sim</v>
      </c>
    </row>
    <row r="212" spans="1:3" hidden="1" x14ac:dyDescent="0.2">
      <c r="A212">
        <v>211</v>
      </c>
      <c r="B212" s="7">
        <f>IF(A212&lt;=Planilha1!$E$16,FV(Planilha1!$D$17,Planilha3!A212,Planilha1!$D$15*-1),"")</f>
        <v>799468.13454900263</v>
      </c>
      <c r="C212" t="str">
        <f>IF(Tabela1[[#This Row],[VF]]&lt;&gt;"","sim","")</f>
        <v>sim</v>
      </c>
    </row>
    <row r="213" spans="1:3" hidden="1" x14ac:dyDescent="0.2">
      <c r="A213">
        <v>212</v>
      </c>
      <c r="B213" s="7">
        <f>IF(A213&lt;=Planilha1!$E$16,FV(Planilha1!$D$17,Planilha3!A213,Planilha1!$D$15*-1),"")</f>
        <v>809094.39572078653</v>
      </c>
      <c r="C213" t="str">
        <f>IF(Tabela1[[#This Row],[VF]]&lt;&gt;"","sim","")</f>
        <v>sim</v>
      </c>
    </row>
    <row r="214" spans="1:3" hidden="1" x14ac:dyDescent="0.2">
      <c r="A214">
        <v>213</v>
      </c>
      <c r="B214" s="7">
        <f>IF(A214&lt;=Planilha1!$E$16,FV(Planilha1!$D$17,Planilha3!A214,Planilha1!$D$15*-1),"")</f>
        <v>818824.52425061387</v>
      </c>
      <c r="C214" t="str">
        <f>IF(Tabela1[[#This Row],[VF]]&lt;&gt;"","sim","")</f>
        <v>sim</v>
      </c>
    </row>
    <row r="215" spans="1:3" hidden="1" x14ac:dyDescent="0.2">
      <c r="A215">
        <v>214</v>
      </c>
      <c r="B215" s="7">
        <f>IF(A215&lt;=Planilha1!$E$16,FV(Planilha1!$D$17,Planilha3!A215,Planilha1!$D$15*-1),"")</f>
        <v>828659.64086727821</v>
      </c>
      <c r="C215" t="str">
        <f>IF(Tabela1[[#This Row],[VF]]&lt;&gt;"","sim","")</f>
        <v>sim</v>
      </c>
    </row>
    <row r="216" spans="1:3" hidden="1" x14ac:dyDescent="0.2">
      <c r="A216">
        <v>215</v>
      </c>
      <c r="B216" s="7">
        <f>IF(A216&lt;=Planilha1!$E$16,FV(Planilha1!$D$17,Planilha3!A216,Planilha1!$D$15*-1),"")</f>
        <v>838600.87839223619</v>
      </c>
      <c r="C216" t="str">
        <f>IF(Tabela1[[#This Row],[VF]]&lt;&gt;"","sim","")</f>
        <v>sim</v>
      </c>
    </row>
    <row r="217" spans="1:3" hidden="1" x14ac:dyDescent="0.2">
      <c r="A217">
        <v>216</v>
      </c>
      <c r="B217" s="7">
        <f>IF(A217&lt;=Planilha1!$E$16,FV(Planilha1!$D$17,Planilha3!A217,Planilha1!$D$15*-1),"")</f>
        <v>848649.38187008863</v>
      </c>
      <c r="C217" t="str">
        <f>IF(Tabela1[[#This Row],[VF]]&lt;&gt;"","sim","")</f>
        <v>sim</v>
      </c>
    </row>
    <row r="218" spans="1:3" hidden="1" x14ac:dyDescent="0.2">
      <c r="A218">
        <v>217</v>
      </c>
      <c r="B218" s="7">
        <f>IF(A218&lt;=Planilha1!$E$16,FV(Planilha1!$D$17,Planilha3!A218,Planilha1!$D$15*-1),"")</f>
        <v>858806.30870046699</v>
      </c>
      <c r="C218" t="str">
        <f>IF(Tabela1[[#This Row],[VF]]&lt;&gt;"","sim","")</f>
        <v>sim</v>
      </c>
    </row>
    <row r="219" spans="1:3" hidden="1" x14ac:dyDescent="0.2">
      <c r="A219">
        <v>218</v>
      </c>
      <c r="B219" s="7">
        <f>IF(A219&lt;=Planilha1!$E$16,FV(Planilha1!$D$17,Planilha3!A219,Planilha1!$D$15*-1),"")</f>
        <v>869072.82877134497</v>
      </c>
      <c r="C219" t="str">
        <f>IF(Tabela1[[#This Row],[VF]]&lt;&gt;"","sim","")</f>
        <v>sim</v>
      </c>
    </row>
    <row r="220" spans="1:3" hidden="1" x14ac:dyDescent="0.2">
      <c r="A220">
        <v>219</v>
      </c>
      <c r="B220" s="7">
        <f>IF(A220&lt;=Planilha1!$E$16,FV(Planilha1!$D$17,Planilha3!A220,Planilha1!$D$15*-1),"")</f>
        <v>879450.12459378806</v>
      </c>
      <c r="C220" t="str">
        <f>IF(Tabela1[[#This Row],[VF]]&lt;&gt;"","sim","")</f>
        <v>sim</v>
      </c>
    </row>
    <row r="221" spans="1:3" hidden="1" x14ac:dyDescent="0.2">
      <c r="A221">
        <v>220</v>
      </c>
      <c r="B221" s="7">
        <f>IF(A221&lt;=Planilha1!$E$16,FV(Planilha1!$D$17,Planilha3!A221,Planilha1!$D$15*-1),"")</f>
        <v>889939.39143815497</v>
      </c>
      <c r="C221" t="str">
        <f>IF(Tabela1[[#This Row],[VF]]&lt;&gt;"","sim","")</f>
        <v>sim</v>
      </c>
    </row>
    <row r="222" spans="1:3" hidden="1" x14ac:dyDescent="0.2">
      <c r="A222">
        <v>221</v>
      </c>
      <c r="B222" s="7">
        <f>IF(A222&lt;=Planilha1!$E$16,FV(Planilha1!$D$17,Planilha3!A222,Planilha1!$D$15*-1),"")</f>
        <v>900541.83747177257</v>
      </c>
      <c r="C222" t="str">
        <f>IF(Tabela1[[#This Row],[VF]]&lt;&gt;"","sim","")</f>
        <v>sim</v>
      </c>
    </row>
    <row r="223" spans="1:3" hidden="1" x14ac:dyDescent="0.2">
      <c r="A223">
        <v>222</v>
      </c>
      <c r="B223" s="7">
        <f>IF(A223&lt;=Planilha1!$E$16,FV(Planilha1!$D$17,Planilha3!A223,Planilha1!$D$15*-1),"")</f>
        <v>911258.68389809318</v>
      </c>
      <c r="C223" t="str">
        <f>IF(Tabela1[[#This Row],[VF]]&lt;&gt;"","sim","")</f>
        <v>sim</v>
      </c>
    </row>
    <row r="224" spans="1:3" hidden="1" x14ac:dyDescent="0.2">
      <c r="A224">
        <v>223</v>
      </c>
      <c r="B224" s="7">
        <f>IF(A224&lt;=Planilha1!$E$16,FV(Planilha1!$D$17,Planilha3!A224,Planilha1!$D$15*-1),"")</f>
        <v>922091.16509735363</v>
      </c>
      <c r="C224" t="str">
        <f>IF(Tabela1[[#This Row],[VF]]&lt;&gt;"","sim","")</f>
        <v>sim</v>
      </c>
    </row>
    <row r="225" spans="1:3" hidden="1" x14ac:dyDescent="0.2">
      <c r="A225">
        <v>224</v>
      </c>
      <c r="B225" s="7">
        <f>IF(A225&lt;=Planilha1!$E$16,FV(Planilha1!$D$17,Planilha3!A225,Planilha1!$D$15*-1),"")</f>
        <v>933040.52876875445</v>
      </c>
      <c r="C225" t="str">
        <f>IF(Tabela1[[#This Row],[VF]]&lt;&gt;"","sim","")</f>
        <v>sim</v>
      </c>
    </row>
    <row r="226" spans="1:3" hidden="1" x14ac:dyDescent="0.2">
      <c r="A226">
        <v>225</v>
      </c>
      <c r="B226" s="7">
        <f>IF(A226&lt;=Planilha1!$E$16,FV(Planilha1!$D$17,Planilha3!A226,Planilha1!$D$15*-1),"")</f>
        <v>944108.03607416945</v>
      </c>
      <c r="C226" t="str">
        <f>IF(Tabela1[[#This Row],[VF]]&lt;&gt;"","sim","")</f>
        <v>sim</v>
      </c>
    </row>
    <row r="227" spans="1:3" hidden="1" x14ac:dyDescent="0.2">
      <c r="A227">
        <v>226</v>
      </c>
      <c r="B227" s="7">
        <f>IF(A227&lt;=Planilha1!$E$16,FV(Planilha1!$D$17,Planilha3!A227,Planilha1!$D$15*-1),"")</f>
        <v>955294.96178340982</v>
      </c>
      <c r="C227" t="str">
        <f>IF(Tabela1[[#This Row],[VF]]&lt;&gt;"","sim","")</f>
        <v>sim</v>
      </c>
    </row>
    <row r="228" spans="1:3" hidden="1" x14ac:dyDescent="0.2">
      <c r="A228">
        <v>227</v>
      </c>
      <c r="B228" s="7">
        <f>IF(A228&lt;=Planilha1!$E$16,FV(Planilha1!$D$17,Planilha3!A228,Planilha1!$D$15*-1),"")</f>
        <v>966602.59442105296</v>
      </c>
      <c r="C228" t="str">
        <f>IF(Tabela1[[#This Row],[VF]]&lt;&gt;"","sim","")</f>
        <v>sim</v>
      </c>
    </row>
    <row r="229" spans="1:3" hidden="1" x14ac:dyDescent="0.2">
      <c r="A229">
        <v>228</v>
      </c>
      <c r="B229" s="7">
        <f>IF(A229&lt;=Planilha1!$E$16,FV(Planilha1!$D$17,Planilha3!A229,Planilha1!$D$15*-1),"")</f>
        <v>978032.23641485628</v>
      </c>
      <c r="C229" t="str">
        <f>IF(Tabela1[[#This Row],[VF]]&lt;&gt;"","sim","")</f>
        <v>sim</v>
      </c>
    </row>
    <row r="230" spans="1:3" hidden="1" x14ac:dyDescent="0.2">
      <c r="A230">
        <v>229</v>
      </c>
      <c r="B230" s="7">
        <f>IF(A230&lt;=Planilha1!$E$16,FV(Planilha1!$D$17,Planilha3!A230,Planilha1!$D$15*-1),"")</f>
        <v>989585.20424577245</v>
      </c>
      <c r="C230" t="str">
        <f>IF(Tabela1[[#This Row],[VF]]&lt;&gt;"","sim","")</f>
        <v>sim</v>
      </c>
    </row>
    <row r="231" spans="1:3" hidden="1" x14ac:dyDescent="0.2">
      <c r="A231">
        <v>230</v>
      </c>
      <c r="B231" s="7">
        <f>IF(A231&lt;=Planilha1!$E$16,FV(Planilha1!$D$17,Planilha3!A231,Planilha1!$D$15*-1),"")</f>
        <v>1001262.8285995846</v>
      </c>
      <c r="C231" t="str">
        <f>IF(Tabela1[[#This Row],[VF]]&lt;&gt;"","sim","")</f>
        <v>sim</v>
      </c>
    </row>
    <row r="232" spans="1:3" hidden="1" x14ac:dyDescent="0.2">
      <c r="A232">
        <v>231</v>
      </c>
      <c r="B232" s="7">
        <f>IF(A232&lt;=Planilha1!$E$16,FV(Planilha1!$D$17,Planilha3!A232,Planilha1!$D$15*-1),"")</f>
        <v>1013066.4545201742</v>
      </c>
      <c r="C232" t="str">
        <f>IF(Tabela1[[#This Row],[VF]]&lt;&gt;"","sim","")</f>
        <v>sim</v>
      </c>
    </row>
    <row r="233" spans="1:3" hidden="1" x14ac:dyDescent="0.2">
      <c r="A233">
        <v>232</v>
      </c>
      <c r="B233" s="7">
        <f>IF(A233&lt;=Planilha1!$E$16,FV(Planilha1!$D$17,Planilha3!A233,Planilha1!$D$15*-1),"")</f>
        <v>1024997.4415644471</v>
      </c>
      <c r="C233" t="str">
        <f>IF(Tabela1[[#This Row],[VF]]&lt;&gt;"","sim","")</f>
        <v>sim</v>
      </c>
    </row>
    <row r="234" spans="1:3" hidden="1" x14ac:dyDescent="0.2">
      <c r="A234">
        <v>233</v>
      </c>
      <c r="B234" s="7">
        <f>IF(A234&lt;=Planilha1!$E$16,FV(Planilha1!$D$17,Planilha3!A234,Planilha1!$D$15*-1),"")</f>
        <v>1037057.1639589275</v>
      </c>
      <c r="C234" t="str">
        <f>IF(Tabela1[[#This Row],[VF]]&lt;&gt;"","sim","")</f>
        <v>sim</v>
      </c>
    </row>
    <row r="235" spans="1:3" hidden="1" x14ac:dyDescent="0.2">
      <c r="A235">
        <v>234</v>
      </c>
      <c r="B235" s="7">
        <f>IF(A235&lt;=Planilha1!$E$16,FV(Planilha1!$D$17,Planilha3!A235,Planilha1!$D$15*-1),"")</f>
        <v>1049247.0107580444</v>
      </c>
      <c r="C235" t="str">
        <f>IF(Tabela1[[#This Row],[VF]]&lt;&gt;"","sim","")</f>
        <v>sim</v>
      </c>
    </row>
    <row r="236" spans="1:3" hidden="1" x14ac:dyDescent="0.2">
      <c r="A236">
        <v>235</v>
      </c>
      <c r="B236" s="7">
        <f>IF(A236&lt;=Planilha1!$E$16,FV(Planilha1!$D$17,Planilha3!A236,Planilha1!$D$15*-1),"")</f>
        <v>1061568.3860041238</v>
      </c>
      <c r="C236" t="str">
        <f>IF(Tabela1[[#This Row],[VF]]&lt;&gt;"","sim","")</f>
        <v>sim</v>
      </c>
    </row>
    <row r="237" spans="1:3" hidden="1" x14ac:dyDescent="0.2">
      <c r="A237">
        <v>236</v>
      </c>
      <c r="B237" s="7">
        <f>IF(A237&lt;=Planilha1!$E$16,FV(Planilha1!$D$17,Planilha3!A237,Planilha1!$D$15*-1),"")</f>
        <v>1074022.7088891086</v>
      </c>
      <c r="C237" t="str">
        <f>IF(Tabela1[[#This Row],[VF]]&lt;&gt;"","sim","")</f>
        <v>sim</v>
      </c>
    </row>
    <row r="238" spans="1:3" hidden="1" x14ac:dyDescent="0.2">
      <c r="A238">
        <v>237</v>
      </c>
      <c r="B238" s="7">
        <f>IF(A238&lt;=Planilha1!$E$16,FV(Planilha1!$D$17,Planilha3!A238,Planilha1!$D$15*-1),"")</f>
        <v>1086611.4139180223</v>
      </c>
      <c r="C238" t="str">
        <f>IF(Tabela1[[#This Row],[VF]]&lt;&gt;"","sim","")</f>
        <v>sim</v>
      </c>
    </row>
    <row r="239" spans="1:3" hidden="1" x14ac:dyDescent="0.2">
      <c r="A239">
        <v>238</v>
      </c>
      <c r="B239" s="7">
        <f>IF(A239&lt;=Planilha1!$E$16,FV(Planilha1!$D$17,Planilha3!A239,Planilha1!$D$15*-1),"")</f>
        <v>1099335.9510741974</v>
      </c>
      <c r="C239" t="str">
        <f>IF(Tabela1[[#This Row],[VF]]&lt;&gt;"","sim","")</f>
        <v>sim</v>
      </c>
    </row>
    <row r="240" spans="1:3" hidden="1" x14ac:dyDescent="0.2">
      <c r="A240">
        <v>239</v>
      </c>
      <c r="B240" s="7">
        <f>IF(A240&lt;=Planilha1!$E$16,FV(Planilha1!$D$17,Planilha3!A240,Planilha1!$D$15*-1),"")</f>
        <v>1112197.7859862885</v>
      </c>
      <c r="C240" t="str">
        <f>IF(Tabela1[[#This Row],[VF]]&lt;&gt;"","sim","")</f>
        <v>sim</v>
      </c>
    </row>
    <row r="241" spans="1:3" hidden="1" x14ac:dyDescent="0.2">
      <c r="A241">
        <v>240</v>
      </c>
      <c r="B241" s="7">
        <f>IF(A241&lt;=Planilha1!$E$16,FV(Planilha1!$D$17,Planilha3!A241,Planilha1!$D$15*-1),"")</f>
        <v>1125198.4000970805</v>
      </c>
      <c r="C241" t="str">
        <f>IF(Tabela1[[#This Row],[VF]]&lt;&gt;"","sim","")</f>
        <v>sim</v>
      </c>
    </row>
    <row r="242" spans="1:3" hidden="1" x14ac:dyDescent="0.2">
      <c r="A242">
        <v>241</v>
      </c>
      <c r="B242" s="7" t="str">
        <f>IF(A242&lt;=Planilha1!$E$16,FV(Planilha1!$D$17,Planilha3!A242,Planilha1!$D$15*-1),"")</f>
        <v/>
      </c>
      <c r="C242" t="str">
        <f>IF(Tabela1[[#This Row],[VF]]&lt;&gt;"","sim","")</f>
        <v/>
      </c>
    </row>
    <row r="243" spans="1:3" hidden="1" x14ac:dyDescent="0.2">
      <c r="A243">
        <v>242</v>
      </c>
      <c r="B243" s="7" t="str">
        <f>IF(A243&lt;=Planilha1!$E$16,FV(Planilha1!$D$17,Planilha3!A243,Planilha1!$D$15*-1),"")</f>
        <v/>
      </c>
      <c r="C243" t="str">
        <f>IF(Tabela1[[#This Row],[VF]]&lt;&gt;"","sim","")</f>
        <v/>
      </c>
    </row>
    <row r="244" spans="1:3" hidden="1" x14ac:dyDescent="0.2">
      <c r="A244">
        <v>243</v>
      </c>
      <c r="B244" s="7" t="str">
        <f>IF(A244&lt;=Planilha1!$E$16,FV(Planilha1!$D$17,Planilha3!A244,Planilha1!$D$15*-1),"")</f>
        <v/>
      </c>
      <c r="C244" t="str">
        <f>IF(Tabela1[[#This Row],[VF]]&lt;&gt;"","sim","")</f>
        <v/>
      </c>
    </row>
    <row r="245" spans="1:3" hidden="1" x14ac:dyDescent="0.2">
      <c r="A245">
        <v>244</v>
      </c>
      <c r="B245" s="7" t="str">
        <f>IF(A245&lt;=Planilha1!$E$16,FV(Planilha1!$D$17,Planilha3!A245,Planilha1!$D$15*-1),"")</f>
        <v/>
      </c>
      <c r="C245" t="str">
        <f>IF(Tabela1[[#This Row],[VF]]&lt;&gt;"","sim","")</f>
        <v/>
      </c>
    </row>
    <row r="246" spans="1:3" hidden="1" x14ac:dyDescent="0.2">
      <c r="A246">
        <v>245</v>
      </c>
      <c r="B246" s="7" t="str">
        <f>IF(A246&lt;=Planilha1!$E$16,FV(Planilha1!$D$17,Planilha3!A246,Planilha1!$D$15*-1),"")</f>
        <v/>
      </c>
      <c r="C246" t="str">
        <f>IF(Tabela1[[#This Row],[VF]]&lt;&gt;"","sim","")</f>
        <v/>
      </c>
    </row>
    <row r="247" spans="1:3" hidden="1" x14ac:dyDescent="0.2">
      <c r="A247">
        <v>246</v>
      </c>
      <c r="B247" s="7" t="str">
        <f>IF(A247&lt;=Planilha1!$E$16,FV(Planilha1!$D$17,Planilha3!A247,Planilha1!$D$15*-1),"")</f>
        <v/>
      </c>
      <c r="C247" t="str">
        <f>IF(Tabela1[[#This Row],[VF]]&lt;&gt;"","sim","")</f>
        <v/>
      </c>
    </row>
    <row r="248" spans="1:3" hidden="1" x14ac:dyDescent="0.2">
      <c r="A248">
        <v>247</v>
      </c>
      <c r="B248" s="7" t="str">
        <f>IF(A248&lt;=Planilha1!$E$16,FV(Planilha1!$D$17,Planilha3!A248,Planilha1!$D$15*-1),"")</f>
        <v/>
      </c>
      <c r="C248" t="str">
        <f>IF(Tabela1[[#This Row],[VF]]&lt;&gt;"","sim","")</f>
        <v/>
      </c>
    </row>
    <row r="249" spans="1:3" hidden="1" x14ac:dyDescent="0.2">
      <c r="A249">
        <v>248</v>
      </c>
      <c r="B249" s="7" t="str">
        <f>IF(A249&lt;=Planilha1!$E$16,FV(Planilha1!$D$17,Planilha3!A249,Planilha1!$D$15*-1),"")</f>
        <v/>
      </c>
      <c r="C249" t="str">
        <f>IF(Tabela1[[#This Row],[VF]]&lt;&gt;"","sim","")</f>
        <v/>
      </c>
    </row>
    <row r="250" spans="1:3" hidden="1" x14ac:dyDescent="0.2">
      <c r="A250">
        <v>249</v>
      </c>
      <c r="B250" s="7" t="str">
        <f>IF(A250&lt;=Planilha1!$E$16,FV(Planilha1!$D$17,Planilha3!A250,Planilha1!$D$15*-1),"")</f>
        <v/>
      </c>
      <c r="C250" t="str">
        <f>IF(Tabela1[[#This Row],[VF]]&lt;&gt;"","sim","")</f>
        <v/>
      </c>
    </row>
    <row r="251" spans="1:3" hidden="1" x14ac:dyDescent="0.2">
      <c r="A251">
        <v>250</v>
      </c>
      <c r="B251" s="7" t="str">
        <f>IF(A251&lt;=Planilha1!$E$16,FV(Planilha1!$D$17,Planilha3!A251,Planilha1!$D$15*-1),"")</f>
        <v/>
      </c>
      <c r="C251" t="str">
        <f>IF(Tabela1[[#This Row],[VF]]&lt;&gt;"","sim","")</f>
        <v/>
      </c>
    </row>
    <row r="252" spans="1:3" hidden="1" x14ac:dyDescent="0.2">
      <c r="A252">
        <v>251</v>
      </c>
      <c r="B252" s="7" t="str">
        <f>IF(A252&lt;=Planilha1!$E$16,FV(Planilha1!$D$17,Planilha3!A252,Planilha1!$D$15*-1),"")</f>
        <v/>
      </c>
      <c r="C252" t="str">
        <f>IF(Tabela1[[#This Row],[VF]]&lt;&gt;"","sim","")</f>
        <v/>
      </c>
    </row>
    <row r="253" spans="1:3" hidden="1" x14ac:dyDescent="0.2">
      <c r="A253">
        <v>252</v>
      </c>
      <c r="B253" s="7" t="str">
        <f>IF(A253&lt;=Planilha1!$E$16,FV(Planilha1!$D$17,Planilha3!A253,Planilha1!$D$15*-1),"")</f>
        <v/>
      </c>
      <c r="C253" t="str">
        <f>IF(Tabela1[[#This Row],[VF]]&lt;&gt;"","sim","")</f>
        <v/>
      </c>
    </row>
    <row r="254" spans="1:3" hidden="1" x14ac:dyDescent="0.2">
      <c r="A254">
        <v>253</v>
      </c>
      <c r="B254" s="7" t="str">
        <f>IF(A254&lt;=Planilha1!$E$16,FV(Planilha1!$D$17,Planilha3!A254,Planilha1!$D$15*-1),"")</f>
        <v/>
      </c>
      <c r="C254" t="str">
        <f>IF(Tabela1[[#This Row],[VF]]&lt;&gt;"","sim","")</f>
        <v/>
      </c>
    </row>
    <row r="255" spans="1:3" hidden="1" x14ac:dyDescent="0.2">
      <c r="A255">
        <v>254</v>
      </c>
      <c r="B255" s="7" t="str">
        <f>IF(A255&lt;=Planilha1!$E$16,FV(Planilha1!$D$17,Planilha3!A255,Planilha1!$D$15*-1),"")</f>
        <v/>
      </c>
      <c r="C255" t="str">
        <f>IF(Tabela1[[#This Row],[VF]]&lt;&gt;"","sim","")</f>
        <v/>
      </c>
    </row>
    <row r="256" spans="1:3" hidden="1" x14ac:dyDescent="0.2">
      <c r="A256">
        <v>255</v>
      </c>
      <c r="B256" s="7" t="str">
        <f>IF(A256&lt;=Planilha1!$E$16,FV(Planilha1!$D$17,Planilha3!A256,Planilha1!$D$15*-1),"")</f>
        <v/>
      </c>
      <c r="C256" t="str">
        <f>IF(Tabela1[[#This Row],[VF]]&lt;&gt;"","sim","")</f>
        <v/>
      </c>
    </row>
    <row r="257" spans="1:3" hidden="1" x14ac:dyDescent="0.2">
      <c r="A257">
        <v>256</v>
      </c>
      <c r="B257" s="7" t="str">
        <f>IF(A257&lt;=Planilha1!$E$16,FV(Planilha1!$D$17,Planilha3!A257,Planilha1!$D$15*-1),"")</f>
        <v/>
      </c>
      <c r="C257" t="str">
        <f>IF(Tabela1[[#This Row],[VF]]&lt;&gt;"","sim","")</f>
        <v/>
      </c>
    </row>
    <row r="258" spans="1:3" hidden="1" x14ac:dyDescent="0.2">
      <c r="A258">
        <v>257</v>
      </c>
      <c r="B258" s="7" t="str">
        <f>IF(A258&lt;=Planilha1!$E$16,FV(Planilha1!$D$17,Planilha3!A258,Planilha1!$D$15*-1),"")</f>
        <v/>
      </c>
      <c r="C258" t="str">
        <f>IF(Tabela1[[#This Row],[VF]]&lt;&gt;"","sim","")</f>
        <v/>
      </c>
    </row>
    <row r="259" spans="1:3" hidden="1" x14ac:dyDescent="0.2">
      <c r="A259">
        <v>258</v>
      </c>
      <c r="B259" s="7" t="str">
        <f>IF(A259&lt;=Planilha1!$E$16,FV(Planilha1!$D$17,Planilha3!A259,Planilha1!$D$15*-1),"")</f>
        <v/>
      </c>
      <c r="C259" t="str">
        <f>IF(Tabela1[[#This Row],[VF]]&lt;&gt;"","sim","")</f>
        <v/>
      </c>
    </row>
    <row r="260" spans="1:3" hidden="1" x14ac:dyDescent="0.2">
      <c r="A260">
        <v>259</v>
      </c>
      <c r="B260" s="7" t="str">
        <f>IF(A260&lt;=Planilha1!$E$16,FV(Planilha1!$D$17,Planilha3!A260,Planilha1!$D$15*-1),"")</f>
        <v/>
      </c>
      <c r="C260" t="str">
        <f>IF(Tabela1[[#This Row],[VF]]&lt;&gt;"","sim","")</f>
        <v/>
      </c>
    </row>
    <row r="261" spans="1:3" hidden="1" x14ac:dyDescent="0.2">
      <c r="A261">
        <v>260</v>
      </c>
      <c r="B261" s="7" t="str">
        <f>IF(A261&lt;=Planilha1!$E$16,FV(Planilha1!$D$17,Planilha3!A261,Planilha1!$D$15*-1),"")</f>
        <v/>
      </c>
      <c r="C261" t="str">
        <f>IF(Tabela1[[#This Row],[VF]]&lt;&gt;"","sim","")</f>
        <v/>
      </c>
    </row>
    <row r="262" spans="1:3" hidden="1" x14ac:dyDescent="0.2">
      <c r="A262">
        <v>261</v>
      </c>
      <c r="B262" s="7" t="str">
        <f>IF(A262&lt;=Planilha1!$E$16,FV(Planilha1!$D$17,Planilha3!A262,Planilha1!$D$15*-1),"")</f>
        <v/>
      </c>
      <c r="C262" t="str">
        <f>IF(Tabela1[[#This Row],[VF]]&lt;&gt;"","sim","")</f>
        <v/>
      </c>
    </row>
    <row r="263" spans="1:3" hidden="1" x14ac:dyDescent="0.2">
      <c r="A263">
        <v>262</v>
      </c>
      <c r="B263" s="7" t="str">
        <f>IF(A263&lt;=Planilha1!$E$16,FV(Planilha1!$D$17,Planilha3!A263,Planilha1!$D$15*-1),"")</f>
        <v/>
      </c>
      <c r="C263" t="str">
        <f>IF(Tabela1[[#This Row],[VF]]&lt;&gt;"","sim","")</f>
        <v/>
      </c>
    </row>
    <row r="264" spans="1:3" hidden="1" x14ac:dyDescent="0.2">
      <c r="A264">
        <v>263</v>
      </c>
      <c r="B264" s="7" t="str">
        <f>IF(A264&lt;=Planilha1!$E$16,FV(Planilha1!$D$17,Planilha3!A264,Planilha1!$D$15*-1),"")</f>
        <v/>
      </c>
      <c r="C264" t="str">
        <f>IF(Tabela1[[#This Row],[VF]]&lt;&gt;"","sim","")</f>
        <v/>
      </c>
    </row>
    <row r="265" spans="1:3" hidden="1" x14ac:dyDescent="0.2">
      <c r="A265">
        <v>264</v>
      </c>
      <c r="B265" s="7" t="str">
        <f>IF(A265&lt;=Planilha1!$E$16,FV(Planilha1!$D$17,Planilha3!A265,Planilha1!$D$15*-1),"")</f>
        <v/>
      </c>
      <c r="C265" t="str">
        <f>IF(Tabela1[[#This Row],[VF]]&lt;&gt;"","sim","")</f>
        <v/>
      </c>
    </row>
    <row r="266" spans="1:3" hidden="1" x14ac:dyDescent="0.2">
      <c r="A266">
        <v>265</v>
      </c>
      <c r="B266" s="7" t="str">
        <f>IF(A266&lt;=Planilha1!$E$16,FV(Planilha1!$D$17,Planilha3!A266,Planilha1!$D$15*-1),"")</f>
        <v/>
      </c>
      <c r="C266" t="str">
        <f>IF(Tabela1[[#This Row],[VF]]&lt;&gt;"","sim","")</f>
        <v/>
      </c>
    </row>
    <row r="267" spans="1:3" hidden="1" x14ac:dyDescent="0.2">
      <c r="A267">
        <v>266</v>
      </c>
      <c r="B267" s="7" t="str">
        <f>IF(A267&lt;=Planilha1!$E$16,FV(Planilha1!$D$17,Planilha3!A267,Planilha1!$D$15*-1),"")</f>
        <v/>
      </c>
      <c r="C267" t="str">
        <f>IF(Tabela1[[#This Row],[VF]]&lt;&gt;"","sim","")</f>
        <v/>
      </c>
    </row>
    <row r="268" spans="1:3" hidden="1" x14ac:dyDescent="0.2">
      <c r="A268">
        <v>267</v>
      </c>
      <c r="B268" s="7" t="str">
        <f>IF(A268&lt;=Planilha1!$E$16,FV(Planilha1!$D$17,Planilha3!A268,Planilha1!$D$15*-1),"")</f>
        <v/>
      </c>
      <c r="C268" t="str">
        <f>IF(Tabela1[[#This Row],[VF]]&lt;&gt;"","sim","")</f>
        <v/>
      </c>
    </row>
    <row r="269" spans="1:3" hidden="1" x14ac:dyDescent="0.2">
      <c r="A269">
        <v>268</v>
      </c>
      <c r="B269" s="7" t="str">
        <f>IF(A269&lt;=Planilha1!$E$16,FV(Planilha1!$D$17,Planilha3!A269,Planilha1!$D$15*-1),"")</f>
        <v/>
      </c>
      <c r="C269" t="str">
        <f>IF(Tabela1[[#This Row],[VF]]&lt;&gt;"","sim","")</f>
        <v/>
      </c>
    </row>
    <row r="270" spans="1:3" hidden="1" x14ac:dyDescent="0.2">
      <c r="A270">
        <v>269</v>
      </c>
      <c r="B270" s="7" t="str">
        <f>IF(A270&lt;=Planilha1!$E$16,FV(Planilha1!$D$17,Planilha3!A270,Planilha1!$D$15*-1),"")</f>
        <v/>
      </c>
      <c r="C270" t="str">
        <f>IF(Tabela1[[#This Row],[VF]]&lt;&gt;"","sim","")</f>
        <v/>
      </c>
    </row>
    <row r="271" spans="1:3" hidden="1" x14ac:dyDescent="0.2">
      <c r="A271">
        <v>270</v>
      </c>
      <c r="B271" s="7" t="str">
        <f>IF(A271&lt;=Planilha1!$E$16,FV(Planilha1!$D$17,Planilha3!A271,Planilha1!$D$15*-1),"")</f>
        <v/>
      </c>
      <c r="C271" t="str">
        <f>IF(Tabela1[[#This Row],[VF]]&lt;&gt;"","sim","")</f>
        <v/>
      </c>
    </row>
    <row r="272" spans="1:3" hidden="1" x14ac:dyDescent="0.2">
      <c r="A272">
        <v>271</v>
      </c>
      <c r="B272" s="7" t="str">
        <f>IF(A272&lt;=Planilha1!$E$16,FV(Planilha1!$D$17,Planilha3!A272,Planilha1!$D$15*-1),"")</f>
        <v/>
      </c>
      <c r="C272" t="str">
        <f>IF(Tabela1[[#This Row],[VF]]&lt;&gt;"","sim","")</f>
        <v/>
      </c>
    </row>
    <row r="273" spans="1:3" hidden="1" x14ac:dyDescent="0.2">
      <c r="A273">
        <v>272</v>
      </c>
      <c r="B273" s="7" t="str">
        <f>IF(A273&lt;=Planilha1!$E$16,FV(Planilha1!$D$17,Planilha3!A273,Planilha1!$D$15*-1),"")</f>
        <v/>
      </c>
      <c r="C273" t="str">
        <f>IF(Tabela1[[#This Row],[VF]]&lt;&gt;"","sim","")</f>
        <v/>
      </c>
    </row>
    <row r="274" spans="1:3" hidden="1" x14ac:dyDescent="0.2">
      <c r="A274">
        <v>273</v>
      </c>
      <c r="B274" s="7" t="str">
        <f>IF(A274&lt;=Planilha1!$E$16,FV(Planilha1!$D$17,Planilha3!A274,Planilha1!$D$15*-1),"")</f>
        <v/>
      </c>
      <c r="C274" t="str">
        <f>IF(Tabela1[[#This Row],[VF]]&lt;&gt;"","sim","")</f>
        <v/>
      </c>
    </row>
    <row r="275" spans="1:3" hidden="1" x14ac:dyDescent="0.2">
      <c r="A275">
        <v>274</v>
      </c>
      <c r="B275" s="7" t="str">
        <f>IF(A275&lt;=Planilha1!$E$16,FV(Planilha1!$D$17,Planilha3!A275,Planilha1!$D$15*-1),"")</f>
        <v/>
      </c>
      <c r="C275" t="str">
        <f>IF(Tabela1[[#This Row],[VF]]&lt;&gt;"","sim","")</f>
        <v/>
      </c>
    </row>
    <row r="276" spans="1:3" hidden="1" x14ac:dyDescent="0.2">
      <c r="A276">
        <v>275</v>
      </c>
      <c r="B276" s="7" t="str">
        <f>IF(A276&lt;=Planilha1!$E$16,FV(Planilha1!$D$17,Planilha3!A276,Planilha1!$D$15*-1),"")</f>
        <v/>
      </c>
      <c r="C276" t="str">
        <f>IF(Tabela1[[#This Row],[VF]]&lt;&gt;"","sim","")</f>
        <v/>
      </c>
    </row>
    <row r="277" spans="1:3" hidden="1" x14ac:dyDescent="0.2">
      <c r="A277">
        <v>276</v>
      </c>
      <c r="B277" s="7" t="str">
        <f>IF(A277&lt;=Planilha1!$E$16,FV(Planilha1!$D$17,Planilha3!A277,Planilha1!$D$15*-1),"")</f>
        <v/>
      </c>
      <c r="C277" t="str">
        <f>IF(Tabela1[[#This Row],[VF]]&lt;&gt;"","sim","")</f>
        <v/>
      </c>
    </row>
    <row r="278" spans="1:3" hidden="1" x14ac:dyDescent="0.2">
      <c r="A278">
        <v>277</v>
      </c>
      <c r="B278" s="7" t="str">
        <f>IF(A278&lt;=Planilha1!$E$16,FV(Planilha1!$D$17,Planilha3!A278,Planilha1!$D$15*-1),"")</f>
        <v/>
      </c>
      <c r="C278" t="str">
        <f>IF(Tabela1[[#This Row],[VF]]&lt;&gt;"","sim","")</f>
        <v/>
      </c>
    </row>
    <row r="279" spans="1:3" hidden="1" x14ac:dyDescent="0.2">
      <c r="A279">
        <v>278</v>
      </c>
      <c r="B279" s="7" t="str">
        <f>IF(A279&lt;=Planilha1!$E$16,FV(Planilha1!$D$17,Planilha3!A279,Planilha1!$D$15*-1),"")</f>
        <v/>
      </c>
      <c r="C279" t="str">
        <f>IF(Tabela1[[#This Row],[VF]]&lt;&gt;"","sim","")</f>
        <v/>
      </c>
    </row>
    <row r="280" spans="1:3" hidden="1" x14ac:dyDescent="0.2">
      <c r="A280">
        <v>279</v>
      </c>
      <c r="B280" s="7" t="str">
        <f>IF(A280&lt;=Planilha1!$E$16,FV(Planilha1!$D$17,Planilha3!A280,Planilha1!$D$15*-1),"")</f>
        <v/>
      </c>
      <c r="C280" t="str">
        <f>IF(Tabela1[[#This Row],[VF]]&lt;&gt;"","sim","")</f>
        <v/>
      </c>
    </row>
    <row r="281" spans="1:3" hidden="1" x14ac:dyDescent="0.2">
      <c r="A281">
        <v>280</v>
      </c>
      <c r="B281" s="7" t="str">
        <f>IF(A281&lt;=Planilha1!$E$16,FV(Planilha1!$D$17,Planilha3!A281,Planilha1!$D$15*-1),"")</f>
        <v/>
      </c>
      <c r="C281" t="str">
        <f>IF(Tabela1[[#This Row],[VF]]&lt;&gt;"","sim","")</f>
        <v/>
      </c>
    </row>
    <row r="282" spans="1:3" hidden="1" x14ac:dyDescent="0.2">
      <c r="A282">
        <v>281</v>
      </c>
      <c r="B282" s="7" t="str">
        <f>IF(A282&lt;=Planilha1!$E$16,FV(Planilha1!$D$17,Planilha3!A282,Planilha1!$D$15*-1),"")</f>
        <v/>
      </c>
      <c r="C282" t="str">
        <f>IF(Tabela1[[#This Row],[VF]]&lt;&gt;"","sim","")</f>
        <v/>
      </c>
    </row>
    <row r="283" spans="1:3" hidden="1" x14ac:dyDescent="0.2">
      <c r="A283">
        <v>282</v>
      </c>
      <c r="B283" s="7" t="str">
        <f>IF(A283&lt;=Planilha1!$E$16,FV(Planilha1!$D$17,Planilha3!A283,Planilha1!$D$15*-1),"")</f>
        <v/>
      </c>
      <c r="C283" t="str">
        <f>IF(Tabela1[[#This Row],[VF]]&lt;&gt;"","sim","")</f>
        <v/>
      </c>
    </row>
    <row r="284" spans="1:3" hidden="1" x14ac:dyDescent="0.2">
      <c r="A284">
        <v>283</v>
      </c>
      <c r="B284" s="7" t="str">
        <f>IF(A284&lt;=Planilha1!$E$16,FV(Planilha1!$D$17,Planilha3!A284,Planilha1!$D$15*-1),"")</f>
        <v/>
      </c>
      <c r="C284" t="str">
        <f>IF(Tabela1[[#This Row],[VF]]&lt;&gt;"","sim","")</f>
        <v/>
      </c>
    </row>
    <row r="285" spans="1:3" hidden="1" x14ac:dyDescent="0.2">
      <c r="A285">
        <v>284</v>
      </c>
      <c r="B285" s="7" t="str">
        <f>IF(A285&lt;=Planilha1!$E$16,FV(Planilha1!$D$17,Planilha3!A285,Planilha1!$D$15*-1),"")</f>
        <v/>
      </c>
      <c r="C285" t="str">
        <f>IF(Tabela1[[#This Row],[VF]]&lt;&gt;"","sim","")</f>
        <v/>
      </c>
    </row>
    <row r="286" spans="1:3" hidden="1" x14ac:dyDescent="0.2">
      <c r="A286">
        <v>285</v>
      </c>
      <c r="B286" s="7" t="str">
        <f>IF(A286&lt;=Planilha1!$E$16,FV(Planilha1!$D$17,Planilha3!A286,Planilha1!$D$15*-1),"")</f>
        <v/>
      </c>
      <c r="C286" t="str">
        <f>IF(Tabela1[[#This Row],[VF]]&lt;&gt;"","sim","")</f>
        <v/>
      </c>
    </row>
    <row r="287" spans="1:3" hidden="1" x14ac:dyDescent="0.2">
      <c r="A287">
        <v>286</v>
      </c>
      <c r="B287" s="7" t="str">
        <f>IF(A287&lt;=Planilha1!$E$16,FV(Planilha1!$D$17,Planilha3!A287,Planilha1!$D$15*-1),"")</f>
        <v/>
      </c>
      <c r="C287" t="str">
        <f>IF(Tabela1[[#This Row],[VF]]&lt;&gt;"","sim","")</f>
        <v/>
      </c>
    </row>
    <row r="288" spans="1:3" hidden="1" x14ac:dyDescent="0.2">
      <c r="A288">
        <v>287</v>
      </c>
      <c r="B288" s="7" t="str">
        <f>IF(A288&lt;=Planilha1!$E$16,FV(Planilha1!$D$17,Planilha3!A288,Planilha1!$D$15*-1),"")</f>
        <v/>
      </c>
      <c r="C288" t="str">
        <f>IF(Tabela1[[#This Row],[VF]]&lt;&gt;"","sim","")</f>
        <v/>
      </c>
    </row>
    <row r="289" spans="1:3" hidden="1" x14ac:dyDescent="0.2">
      <c r="A289">
        <v>288</v>
      </c>
      <c r="B289" s="7" t="str">
        <f>IF(A289&lt;=Planilha1!$E$16,FV(Planilha1!$D$17,Planilha3!A289,Planilha1!$D$15*-1),"")</f>
        <v/>
      </c>
      <c r="C289" t="str">
        <f>IF(Tabela1[[#This Row],[VF]]&lt;&gt;"","sim","")</f>
        <v/>
      </c>
    </row>
    <row r="290" spans="1:3" hidden="1" x14ac:dyDescent="0.2">
      <c r="A290">
        <v>289</v>
      </c>
      <c r="B290" s="7" t="str">
        <f>IF(A290&lt;=Planilha1!$E$16,FV(Planilha1!$D$17,Planilha3!A290,Planilha1!$D$15*-1),"")</f>
        <v/>
      </c>
      <c r="C290" t="str">
        <f>IF(Tabela1[[#This Row],[VF]]&lt;&gt;"","sim","")</f>
        <v/>
      </c>
    </row>
    <row r="291" spans="1:3" hidden="1" x14ac:dyDescent="0.2">
      <c r="A291">
        <v>290</v>
      </c>
      <c r="B291" s="7" t="str">
        <f>IF(A291&lt;=Planilha1!$E$16,FV(Planilha1!$D$17,Planilha3!A291,Planilha1!$D$15*-1),"")</f>
        <v/>
      </c>
      <c r="C291" t="str">
        <f>IF(Tabela1[[#This Row],[VF]]&lt;&gt;"","sim","")</f>
        <v/>
      </c>
    </row>
    <row r="292" spans="1:3" hidden="1" x14ac:dyDescent="0.2">
      <c r="A292">
        <v>291</v>
      </c>
      <c r="B292" s="7" t="str">
        <f>IF(A292&lt;=Planilha1!$E$16,FV(Planilha1!$D$17,Planilha3!A292,Planilha1!$D$15*-1),"")</f>
        <v/>
      </c>
      <c r="C292" t="str">
        <f>IF(Tabela1[[#This Row],[VF]]&lt;&gt;"","sim","")</f>
        <v/>
      </c>
    </row>
    <row r="293" spans="1:3" hidden="1" x14ac:dyDescent="0.2">
      <c r="A293">
        <v>292</v>
      </c>
      <c r="B293" s="7" t="str">
        <f>IF(A293&lt;=Planilha1!$E$16,FV(Planilha1!$D$17,Planilha3!A293,Planilha1!$D$15*-1),"")</f>
        <v/>
      </c>
      <c r="C293" t="str">
        <f>IF(Tabela1[[#This Row],[VF]]&lt;&gt;"","sim","")</f>
        <v/>
      </c>
    </row>
    <row r="294" spans="1:3" hidden="1" x14ac:dyDescent="0.2">
      <c r="A294">
        <v>293</v>
      </c>
      <c r="B294" s="7" t="str">
        <f>IF(A294&lt;=Planilha1!$E$16,FV(Planilha1!$D$17,Planilha3!A294,Planilha1!$D$15*-1),"")</f>
        <v/>
      </c>
      <c r="C294" t="str">
        <f>IF(Tabela1[[#This Row],[VF]]&lt;&gt;"","sim","")</f>
        <v/>
      </c>
    </row>
    <row r="295" spans="1:3" hidden="1" x14ac:dyDescent="0.2">
      <c r="A295">
        <v>294</v>
      </c>
      <c r="B295" s="7" t="str">
        <f>IF(A295&lt;=Planilha1!$E$16,FV(Planilha1!$D$17,Planilha3!A295,Planilha1!$D$15*-1),"")</f>
        <v/>
      </c>
      <c r="C295" t="str">
        <f>IF(Tabela1[[#This Row],[VF]]&lt;&gt;"","sim","")</f>
        <v/>
      </c>
    </row>
    <row r="296" spans="1:3" hidden="1" x14ac:dyDescent="0.2">
      <c r="A296">
        <v>295</v>
      </c>
      <c r="B296" s="7" t="str">
        <f>IF(A296&lt;=Planilha1!$E$16,FV(Planilha1!$D$17,Planilha3!A296,Planilha1!$D$15*-1),"")</f>
        <v/>
      </c>
      <c r="C296" t="str">
        <f>IF(Tabela1[[#This Row],[VF]]&lt;&gt;"","sim","")</f>
        <v/>
      </c>
    </row>
    <row r="297" spans="1:3" hidden="1" x14ac:dyDescent="0.2">
      <c r="A297">
        <v>296</v>
      </c>
      <c r="B297" s="7" t="str">
        <f>IF(A297&lt;=Planilha1!$E$16,FV(Planilha1!$D$17,Planilha3!A297,Planilha1!$D$15*-1),"")</f>
        <v/>
      </c>
      <c r="C297" t="str">
        <f>IF(Tabela1[[#This Row],[VF]]&lt;&gt;"","sim","")</f>
        <v/>
      </c>
    </row>
    <row r="298" spans="1:3" hidden="1" x14ac:dyDescent="0.2">
      <c r="A298">
        <v>297</v>
      </c>
      <c r="B298" s="7" t="str">
        <f>IF(A298&lt;=Planilha1!$E$16,FV(Planilha1!$D$17,Planilha3!A298,Planilha1!$D$15*-1),"")</f>
        <v/>
      </c>
      <c r="C298" t="str">
        <f>IF(Tabela1[[#This Row],[VF]]&lt;&gt;"","sim","")</f>
        <v/>
      </c>
    </row>
    <row r="299" spans="1:3" hidden="1" x14ac:dyDescent="0.2">
      <c r="A299">
        <v>298</v>
      </c>
      <c r="B299" s="7" t="str">
        <f>IF(A299&lt;=Planilha1!$E$16,FV(Planilha1!$D$17,Planilha3!A299,Planilha1!$D$15*-1),"")</f>
        <v/>
      </c>
      <c r="C299" t="str">
        <f>IF(Tabela1[[#This Row],[VF]]&lt;&gt;"","sim","")</f>
        <v/>
      </c>
    </row>
    <row r="300" spans="1:3" hidden="1" x14ac:dyDescent="0.2">
      <c r="A300">
        <v>299</v>
      </c>
      <c r="B300" s="7" t="str">
        <f>IF(A300&lt;=Planilha1!$E$16,FV(Planilha1!$D$17,Planilha3!A300,Planilha1!$D$15*-1),"")</f>
        <v/>
      </c>
      <c r="C300" t="str">
        <f>IF(Tabela1[[#This Row],[VF]]&lt;&gt;"","sim","")</f>
        <v/>
      </c>
    </row>
    <row r="301" spans="1:3" hidden="1" x14ac:dyDescent="0.2">
      <c r="A301">
        <v>300</v>
      </c>
      <c r="B301" s="7" t="str">
        <f>IF(A301&lt;=Planilha1!$E$16,FV(Planilha1!$D$17,Planilha3!A301,Planilha1!$D$15*-1),"")</f>
        <v/>
      </c>
      <c r="C301" t="str">
        <f>IF(Tabela1[[#This Row],[VF]]&lt;&gt;"","sim","")</f>
        <v/>
      </c>
    </row>
    <row r="302" spans="1:3" hidden="1" x14ac:dyDescent="0.2">
      <c r="A302">
        <v>301</v>
      </c>
      <c r="B302" s="7" t="str">
        <f>IF(A302&lt;=Planilha1!$E$16,FV(Planilha1!$D$17,Planilha3!A302,Planilha1!$D$15*-1),"")</f>
        <v/>
      </c>
      <c r="C302" t="str">
        <f>IF(Tabela1[[#This Row],[VF]]&lt;&gt;"","sim","")</f>
        <v/>
      </c>
    </row>
    <row r="303" spans="1:3" hidden="1" x14ac:dyDescent="0.2">
      <c r="A303">
        <v>302</v>
      </c>
      <c r="B303" s="7" t="str">
        <f>IF(A303&lt;=Planilha1!$E$16,FV(Planilha1!$D$17,Planilha3!A303,Planilha1!$D$15*-1),"")</f>
        <v/>
      </c>
      <c r="C303" t="str">
        <f>IF(Tabela1[[#This Row],[VF]]&lt;&gt;"","sim","")</f>
        <v/>
      </c>
    </row>
    <row r="304" spans="1:3" hidden="1" x14ac:dyDescent="0.2">
      <c r="A304">
        <v>303</v>
      </c>
      <c r="B304" s="7" t="str">
        <f>IF(A304&lt;=Planilha1!$E$16,FV(Planilha1!$D$17,Planilha3!A304,Planilha1!$D$15*-1),"")</f>
        <v/>
      </c>
      <c r="C304" t="str">
        <f>IF(Tabela1[[#This Row],[VF]]&lt;&gt;"","sim","")</f>
        <v/>
      </c>
    </row>
    <row r="305" spans="1:3" hidden="1" x14ac:dyDescent="0.2">
      <c r="A305">
        <v>304</v>
      </c>
      <c r="B305" s="7" t="str">
        <f>IF(A305&lt;=Planilha1!$E$16,FV(Planilha1!$D$17,Planilha3!A305,Planilha1!$D$15*-1),"")</f>
        <v/>
      </c>
      <c r="C305" t="str">
        <f>IF(Tabela1[[#This Row],[VF]]&lt;&gt;"","sim","")</f>
        <v/>
      </c>
    </row>
    <row r="306" spans="1:3" hidden="1" x14ac:dyDescent="0.2">
      <c r="A306">
        <v>305</v>
      </c>
      <c r="B306" s="7" t="str">
        <f>IF(A306&lt;=Planilha1!$E$16,FV(Planilha1!$D$17,Planilha3!A306,Planilha1!$D$15*-1),"")</f>
        <v/>
      </c>
      <c r="C306" t="str">
        <f>IF(Tabela1[[#This Row],[VF]]&lt;&gt;"","sim","")</f>
        <v/>
      </c>
    </row>
    <row r="307" spans="1:3" hidden="1" x14ac:dyDescent="0.2">
      <c r="A307">
        <v>306</v>
      </c>
      <c r="B307" s="7" t="str">
        <f>IF(A307&lt;=Planilha1!$E$16,FV(Planilha1!$D$17,Planilha3!A307,Planilha1!$D$15*-1),"")</f>
        <v/>
      </c>
      <c r="C307" t="str">
        <f>IF(Tabela1[[#This Row],[VF]]&lt;&gt;"","sim","")</f>
        <v/>
      </c>
    </row>
    <row r="308" spans="1:3" hidden="1" x14ac:dyDescent="0.2">
      <c r="A308">
        <v>307</v>
      </c>
      <c r="B308" s="7" t="str">
        <f>IF(A308&lt;=Planilha1!$E$16,FV(Planilha1!$D$17,Planilha3!A308,Planilha1!$D$15*-1),"")</f>
        <v/>
      </c>
      <c r="C308" t="str">
        <f>IF(Tabela1[[#This Row],[VF]]&lt;&gt;"","sim","")</f>
        <v/>
      </c>
    </row>
    <row r="309" spans="1:3" hidden="1" x14ac:dyDescent="0.2">
      <c r="A309">
        <v>308</v>
      </c>
      <c r="B309" s="7" t="str">
        <f>IF(A309&lt;=Planilha1!$E$16,FV(Planilha1!$D$17,Planilha3!A309,Planilha1!$D$15*-1),"")</f>
        <v/>
      </c>
      <c r="C309" t="str">
        <f>IF(Tabela1[[#This Row],[VF]]&lt;&gt;"","sim","")</f>
        <v/>
      </c>
    </row>
    <row r="310" spans="1:3" hidden="1" x14ac:dyDescent="0.2">
      <c r="A310">
        <v>309</v>
      </c>
      <c r="B310" s="7" t="str">
        <f>IF(A310&lt;=Planilha1!$E$16,FV(Planilha1!$D$17,Planilha3!A310,Planilha1!$D$15*-1),"")</f>
        <v/>
      </c>
      <c r="C310" t="str">
        <f>IF(Tabela1[[#This Row],[VF]]&lt;&gt;"","sim","")</f>
        <v/>
      </c>
    </row>
    <row r="311" spans="1:3" hidden="1" x14ac:dyDescent="0.2">
      <c r="A311">
        <v>310</v>
      </c>
      <c r="B311" s="7" t="str">
        <f>IF(A311&lt;=Planilha1!$E$16,FV(Planilha1!$D$17,Planilha3!A311,Planilha1!$D$15*-1),"")</f>
        <v/>
      </c>
      <c r="C311" t="str">
        <f>IF(Tabela1[[#This Row],[VF]]&lt;&gt;"","sim","")</f>
        <v/>
      </c>
    </row>
    <row r="312" spans="1:3" hidden="1" x14ac:dyDescent="0.2">
      <c r="A312">
        <v>311</v>
      </c>
      <c r="B312" s="7" t="str">
        <f>IF(A312&lt;=Planilha1!$E$16,FV(Planilha1!$D$17,Planilha3!A312,Planilha1!$D$15*-1),"")</f>
        <v/>
      </c>
      <c r="C312" t="str">
        <f>IF(Tabela1[[#This Row],[VF]]&lt;&gt;"","sim","")</f>
        <v/>
      </c>
    </row>
    <row r="313" spans="1:3" hidden="1" x14ac:dyDescent="0.2">
      <c r="A313">
        <v>312</v>
      </c>
      <c r="B313" s="7" t="str">
        <f>IF(A313&lt;=Planilha1!$E$16,FV(Planilha1!$D$17,Planilha3!A313,Planilha1!$D$15*-1),"")</f>
        <v/>
      </c>
      <c r="C313" t="str">
        <f>IF(Tabela1[[#This Row],[VF]]&lt;&gt;"","sim","")</f>
        <v/>
      </c>
    </row>
    <row r="314" spans="1:3" hidden="1" x14ac:dyDescent="0.2">
      <c r="A314">
        <v>313</v>
      </c>
      <c r="B314" s="7" t="str">
        <f>IF(A314&lt;=Planilha1!$E$16,FV(Planilha1!$D$17,Planilha3!A314,Planilha1!$D$15*-1),"")</f>
        <v/>
      </c>
      <c r="C314" t="str">
        <f>IF(Tabela1[[#This Row],[VF]]&lt;&gt;"","sim","")</f>
        <v/>
      </c>
    </row>
    <row r="315" spans="1:3" hidden="1" x14ac:dyDescent="0.2">
      <c r="A315">
        <v>314</v>
      </c>
      <c r="B315" s="7" t="str">
        <f>IF(A315&lt;=Planilha1!$E$16,FV(Planilha1!$D$17,Planilha3!A315,Planilha1!$D$15*-1),"")</f>
        <v/>
      </c>
      <c r="C315" t="str">
        <f>IF(Tabela1[[#This Row],[VF]]&lt;&gt;"","sim","")</f>
        <v/>
      </c>
    </row>
    <row r="316" spans="1:3" hidden="1" x14ac:dyDescent="0.2">
      <c r="A316">
        <v>315</v>
      </c>
      <c r="B316" s="7" t="str">
        <f>IF(A316&lt;=Planilha1!$E$16,FV(Planilha1!$D$17,Planilha3!A316,Planilha1!$D$15*-1),"")</f>
        <v/>
      </c>
      <c r="C316" t="str">
        <f>IF(Tabela1[[#This Row],[VF]]&lt;&gt;"","sim","")</f>
        <v/>
      </c>
    </row>
    <row r="317" spans="1:3" hidden="1" x14ac:dyDescent="0.2">
      <c r="A317">
        <v>316</v>
      </c>
      <c r="B317" s="7" t="str">
        <f>IF(A317&lt;=Planilha1!$E$16,FV(Planilha1!$D$17,Planilha3!A317,Planilha1!$D$15*-1),"")</f>
        <v/>
      </c>
      <c r="C317" t="str">
        <f>IF(Tabela1[[#This Row],[VF]]&lt;&gt;"","sim","")</f>
        <v/>
      </c>
    </row>
    <row r="318" spans="1:3" hidden="1" x14ac:dyDescent="0.2">
      <c r="A318">
        <v>317</v>
      </c>
      <c r="B318" s="7" t="str">
        <f>IF(A318&lt;=Planilha1!$E$16,FV(Planilha1!$D$17,Planilha3!A318,Planilha1!$D$15*-1),"")</f>
        <v/>
      </c>
      <c r="C318" t="str">
        <f>IF(Tabela1[[#This Row],[VF]]&lt;&gt;"","sim","")</f>
        <v/>
      </c>
    </row>
    <row r="319" spans="1:3" hidden="1" x14ac:dyDescent="0.2">
      <c r="A319">
        <v>318</v>
      </c>
      <c r="B319" s="7" t="str">
        <f>IF(A319&lt;=Planilha1!$E$16,FV(Planilha1!$D$17,Planilha3!A319,Planilha1!$D$15*-1),"")</f>
        <v/>
      </c>
      <c r="C319" t="str">
        <f>IF(Tabela1[[#This Row],[VF]]&lt;&gt;"","sim","")</f>
        <v/>
      </c>
    </row>
    <row r="320" spans="1:3" hidden="1" x14ac:dyDescent="0.2">
      <c r="A320">
        <v>319</v>
      </c>
      <c r="B320" s="7" t="str">
        <f>IF(A320&lt;=Planilha1!$E$16,FV(Planilha1!$D$17,Planilha3!A320,Planilha1!$D$15*-1),"")</f>
        <v/>
      </c>
      <c r="C320" t="str">
        <f>IF(Tabela1[[#This Row],[VF]]&lt;&gt;"","sim","")</f>
        <v/>
      </c>
    </row>
    <row r="321" spans="1:3" hidden="1" x14ac:dyDescent="0.2">
      <c r="A321">
        <v>320</v>
      </c>
      <c r="B321" s="7" t="str">
        <f>IF(A321&lt;=Planilha1!$E$16,FV(Planilha1!$D$17,Planilha3!A321,Planilha1!$D$15*-1),"")</f>
        <v/>
      </c>
      <c r="C321" t="str">
        <f>IF(Tabela1[[#This Row],[VF]]&lt;&gt;"","sim","")</f>
        <v/>
      </c>
    </row>
    <row r="322" spans="1:3" hidden="1" x14ac:dyDescent="0.2">
      <c r="A322">
        <v>321</v>
      </c>
      <c r="B322" s="7" t="str">
        <f>IF(A322&lt;=Planilha1!$E$16,FV(Planilha1!$D$17,Planilha3!A322,Planilha1!$D$15*-1),"")</f>
        <v/>
      </c>
      <c r="C322" t="str">
        <f>IF(Tabela1[[#This Row],[VF]]&lt;&gt;"","sim","")</f>
        <v/>
      </c>
    </row>
    <row r="323" spans="1:3" hidden="1" x14ac:dyDescent="0.2">
      <c r="A323">
        <v>322</v>
      </c>
      <c r="B323" s="7" t="str">
        <f>IF(A323&lt;=Planilha1!$E$16,FV(Planilha1!$D$17,Planilha3!A323,Planilha1!$D$15*-1),"")</f>
        <v/>
      </c>
      <c r="C323" t="str">
        <f>IF(Tabela1[[#This Row],[VF]]&lt;&gt;"","sim","")</f>
        <v/>
      </c>
    </row>
    <row r="324" spans="1:3" hidden="1" x14ac:dyDescent="0.2">
      <c r="A324">
        <v>323</v>
      </c>
      <c r="B324" s="7" t="str">
        <f>IF(A324&lt;=Planilha1!$E$16,FV(Planilha1!$D$17,Planilha3!A324,Planilha1!$D$15*-1),"")</f>
        <v/>
      </c>
      <c r="C324" t="str">
        <f>IF(Tabela1[[#This Row],[VF]]&lt;&gt;"","sim","")</f>
        <v/>
      </c>
    </row>
    <row r="325" spans="1:3" hidden="1" x14ac:dyDescent="0.2">
      <c r="A325">
        <v>324</v>
      </c>
      <c r="B325" s="7" t="str">
        <f>IF(A325&lt;=Planilha1!$E$16,FV(Planilha1!$D$17,Planilha3!A325,Planilha1!$D$15*-1),"")</f>
        <v/>
      </c>
      <c r="C325" t="str">
        <f>IF(Tabela1[[#This Row],[VF]]&lt;&gt;"","sim","")</f>
        <v/>
      </c>
    </row>
    <row r="326" spans="1:3" hidden="1" x14ac:dyDescent="0.2">
      <c r="A326">
        <v>325</v>
      </c>
      <c r="B326" s="7" t="str">
        <f>IF(A326&lt;=Planilha1!$E$16,FV(Planilha1!$D$17,Planilha3!A326,Planilha1!$D$15*-1),"")</f>
        <v/>
      </c>
      <c r="C326" t="str">
        <f>IF(Tabela1[[#This Row],[VF]]&lt;&gt;"","sim","")</f>
        <v/>
      </c>
    </row>
    <row r="327" spans="1:3" hidden="1" x14ac:dyDescent="0.2">
      <c r="A327">
        <v>326</v>
      </c>
      <c r="B327" s="7" t="str">
        <f>IF(A327&lt;=Planilha1!$E$16,FV(Planilha1!$D$17,Planilha3!A327,Planilha1!$D$15*-1),"")</f>
        <v/>
      </c>
      <c r="C327" t="str">
        <f>IF(Tabela1[[#This Row],[VF]]&lt;&gt;"","sim","")</f>
        <v/>
      </c>
    </row>
    <row r="328" spans="1:3" hidden="1" x14ac:dyDescent="0.2">
      <c r="A328">
        <v>327</v>
      </c>
      <c r="B328" s="7" t="str">
        <f>IF(A328&lt;=Planilha1!$E$16,FV(Planilha1!$D$17,Planilha3!A328,Planilha1!$D$15*-1),"")</f>
        <v/>
      </c>
      <c r="C328" t="str">
        <f>IF(Tabela1[[#This Row],[VF]]&lt;&gt;"","sim","")</f>
        <v/>
      </c>
    </row>
    <row r="329" spans="1:3" hidden="1" x14ac:dyDescent="0.2">
      <c r="A329">
        <v>328</v>
      </c>
      <c r="B329" s="7" t="str">
        <f>IF(A329&lt;=Planilha1!$E$16,FV(Planilha1!$D$17,Planilha3!A329,Planilha1!$D$15*-1),"")</f>
        <v/>
      </c>
      <c r="C329" t="str">
        <f>IF(Tabela1[[#This Row],[VF]]&lt;&gt;"","sim","")</f>
        <v/>
      </c>
    </row>
    <row r="330" spans="1:3" hidden="1" x14ac:dyDescent="0.2">
      <c r="A330">
        <v>329</v>
      </c>
      <c r="B330" s="7" t="str">
        <f>IF(A330&lt;=Planilha1!$E$16,FV(Planilha1!$D$17,Planilha3!A330,Planilha1!$D$15*-1),"")</f>
        <v/>
      </c>
      <c r="C330" t="str">
        <f>IF(Tabela1[[#This Row],[VF]]&lt;&gt;"","sim","")</f>
        <v/>
      </c>
    </row>
    <row r="331" spans="1:3" hidden="1" x14ac:dyDescent="0.2">
      <c r="A331">
        <v>330</v>
      </c>
      <c r="B331" s="7" t="str">
        <f>IF(A331&lt;=Planilha1!$E$16,FV(Planilha1!$D$17,Planilha3!A331,Planilha1!$D$15*-1),"")</f>
        <v/>
      </c>
      <c r="C331" t="str">
        <f>IF(Tabela1[[#This Row],[VF]]&lt;&gt;"","sim","")</f>
        <v/>
      </c>
    </row>
    <row r="332" spans="1:3" hidden="1" x14ac:dyDescent="0.2">
      <c r="A332">
        <v>331</v>
      </c>
      <c r="B332" s="7" t="str">
        <f>IF(A332&lt;=Planilha1!$E$16,FV(Planilha1!$D$17,Planilha3!A332,Planilha1!$D$15*-1),"")</f>
        <v/>
      </c>
      <c r="C332" t="str">
        <f>IF(Tabela1[[#This Row],[VF]]&lt;&gt;"","sim","")</f>
        <v/>
      </c>
    </row>
    <row r="333" spans="1:3" hidden="1" x14ac:dyDescent="0.2">
      <c r="A333">
        <v>332</v>
      </c>
      <c r="B333" s="7" t="str">
        <f>IF(A333&lt;=Planilha1!$E$16,FV(Planilha1!$D$17,Planilha3!A333,Planilha1!$D$15*-1),"")</f>
        <v/>
      </c>
      <c r="C333" t="str">
        <f>IF(Tabela1[[#This Row],[VF]]&lt;&gt;"","sim","")</f>
        <v/>
      </c>
    </row>
    <row r="334" spans="1:3" hidden="1" x14ac:dyDescent="0.2">
      <c r="A334">
        <v>333</v>
      </c>
      <c r="B334" s="7" t="str">
        <f>IF(A334&lt;=Planilha1!$E$16,FV(Planilha1!$D$17,Planilha3!A334,Planilha1!$D$15*-1),"")</f>
        <v/>
      </c>
      <c r="C334" t="str">
        <f>IF(Tabela1[[#This Row],[VF]]&lt;&gt;"","sim","")</f>
        <v/>
      </c>
    </row>
    <row r="335" spans="1:3" hidden="1" x14ac:dyDescent="0.2">
      <c r="A335">
        <v>334</v>
      </c>
      <c r="B335" s="7" t="str">
        <f>IF(A335&lt;=Planilha1!$E$16,FV(Planilha1!$D$17,Planilha3!A335,Planilha1!$D$15*-1),"")</f>
        <v/>
      </c>
      <c r="C335" t="str">
        <f>IF(Tabela1[[#This Row],[VF]]&lt;&gt;"","sim","")</f>
        <v/>
      </c>
    </row>
    <row r="336" spans="1:3" hidden="1" x14ac:dyDescent="0.2">
      <c r="A336">
        <v>335</v>
      </c>
      <c r="B336" s="7" t="str">
        <f>IF(A336&lt;=Planilha1!$E$16,FV(Planilha1!$D$17,Planilha3!A336,Planilha1!$D$15*-1),"")</f>
        <v/>
      </c>
      <c r="C336" t="str">
        <f>IF(Tabela1[[#This Row],[VF]]&lt;&gt;"","sim","")</f>
        <v/>
      </c>
    </row>
    <row r="337" spans="1:3" hidden="1" x14ac:dyDescent="0.2">
      <c r="A337">
        <v>336</v>
      </c>
      <c r="B337" s="7" t="str">
        <f>IF(A337&lt;=Planilha1!$E$16,FV(Planilha1!$D$17,Planilha3!A337,Planilha1!$D$15*-1),"")</f>
        <v/>
      </c>
      <c r="C337" t="str">
        <f>IF(Tabela1[[#This Row],[VF]]&lt;&gt;"","sim","")</f>
        <v/>
      </c>
    </row>
    <row r="338" spans="1:3" hidden="1" x14ac:dyDescent="0.2">
      <c r="A338">
        <v>337</v>
      </c>
      <c r="B338" s="7" t="str">
        <f>IF(A338&lt;=Planilha1!$E$16,FV(Planilha1!$D$17,Planilha3!A338,Planilha1!$D$15*-1),"")</f>
        <v/>
      </c>
      <c r="C338" t="str">
        <f>IF(Tabela1[[#This Row],[VF]]&lt;&gt;"","sim","")</f>
        <v/>
      </c>
    </row>
    <row r="339" spans="1:3" hidden="1" x14ac:dyDescent="0.2">
      <c r="A339">
        <v>338</v>
      </c>
      <c r="B339" s="7" t="str">
        <f>IF(A339&lt;=Planilha1!$E$16,FV(Planilha1!$D$17,Planilha3!A339,Planilha1!$D$15*-1),"")</f>
        <v/>
      </c>
      <c r="C339" t="str">
        <f>IF(Tabela1[[#This Row],[VF]]&lt;&gt;"","sim","")</f>
        <v/>
      </c>
    </row>
    <row r="340" spans="1:3" hidden="1" x14ac:dyDescent="0.2">
      <c r="A340">
        <v>339</v>
      </c>
      <c r="B340" s="7" t="str">
        <f>IF(A340&lt;=Planilha1!$E$16,FV(Planilha1!$D$17,Planilha3!A340,Planilha1!$D$15*-1),"")</f>
        <v/>
      </c>
      <c r="C340" t="str">
        <f>IF(Tabela1[[#This Row],[VF]]&lt;&gt;"","sim","")</f>
        <v/>
      </c>
    </row>
    <row r="341" spans="1:3" hidden="1" x14ac:dyDescent="0.2">
      <c r="A341">
        <v>340</v>
      </c>
      <c r="B341" s="7" t="str">
        <f>IF(A341&lt;=Planilha1!$E$16,FV(Planilha1!$D$17,Planilha3!A341,Planilha1!$D$15*-1),"")</f>
        <v/>
      </c>
      <c r="C341" t="str">
        <f>IF(Tabela1[[#This Row],[VF]]&lt;&gt;"","sim","")</f>
        <v/>
      </c>
    </row>
    <row r="342" spans="1:3" hidden="1" x14ac:dyDescent="0.2">
      <c r="A342">
        <v>341</v>
      </c>
      <c r="B342" s="7" t="str">
        <f>IF(A342&lt;=Planilha1!$E$16,FV(Planilha1!$D$17,Planilha3!A342,Planilha1!$D$15*-1),"")</f>
        <v/>
      </c>
      <c r="C342" t="str">
        <f>IF(Tabela1[[#This Row],[VF]]&lt;&gt;"","sim","")</f>
        <v/>
      </c>
    </row>
    <row r="343" spans="1:3" hidden="1" x14ac:dyDescent="0.2">
      <c r="A343">
        <v>342</v>
      </c>
      <c r="B343" s="7" t="str">
        <f>IF(A343&lt;=Planilha1!$E$16,FV(Planilha1!$D$17,Planilha3!A343,Planilha1!$D$15*-1),"")</f>
        <v/>
      </c>
      <c r="C343" t="str">
        <f>IF(Tabela1[[#This Row],[VF]]&lt;&gt;"","sim","")</f>
        <v/>
      </c>
    </row>
    <row r="344" spans="1:3" hidden="1" x14ac:dyDescent="0.2">
      <c r="A344">
        <v>343</v>
      </c>
      <c r="B344" s="7" t="str">
        <f>IF(A344&lt;=Planilha1!$E$16,FV(Planilha1!$D$17,Planilha3!A344,Planilha1!$D$15*-1),"")</f>
        <v/>
      </c>
      <c r="C344" t="str">
        <f>IF(Tabela1[[#This Row],[VF]]&lt;&gt;"","sim","")</f>
        <v/>
      </c>
    </row>
    <row r="345" spans="1:3" hidden="1" x14ac:dyDescent="0.2">
      <c r="A345">
        <v>344</v>
      </c>
      <c r="B345" s="7" t="str">
        <f>IF(A345&lt;=Planilha1!$E$16,FV(Planilha1!$D$17,Planilha3!A345,Planilha1!$D$15*-1),"")</f>
        <v/>
      </c>
      <c r="C345" t="str">
        <f>IF(Tabela1[[#This Row],[VF]]&lt;&gt;"","sim","")</f>
        <v/>
      </c>
    </row>
    <row r="346" spans="1:3" hidden="1" x14ac:dyDescent="0.2">
      <c r="A346">
        <v>345</v>
      </c>
      <c r="B346" s="7" t="str">
        <f>IF(A346&lt;=Planilha1!$E$16,FV(Planilha1!$D$17,Planilha3!A346,Planilha1!$D$15*-1),"")</f>
        <v/>
      </c>
      <c r="C346" t="str">
        <f>IF(Tabela1[[#This Row],[VF]]&lt;&gt;"","sim","")</f>
        <v/>
      </c>
    </row>
    <row r="347" spans="1:3" hidden="1" x14ac:dyDescent="0.2">
      <c r="A347">
        <v>346</v>
      </c>
      <c r="B347" s="7" t="str">
        <f>IF(A347&lt;=Planilha1!$E$16,FV(Planilha1!$D$17,Planilha3!A347,Planilha1!$D$15*-1),"")</f>
        <v/>
      </c>
      <c r="C347" t="str">
        <f>IF(Tabela1[[#This Row],[VF]]&lt;&gt;"","sim","")</f>
        <v/>
      </c>
    </row>
    <row r="348" spans="1:3" hidden="1" x14ac:dyDescent="0.2">
      <c r="A348">
        <v>347</v>
      </c>
      <c r="B348" s="7" t="str">
        <f>IF(A348&lt;=Planilha1!$E$16,FV(Planilha1!$D$17,Planilha3!A348,Planilha1!$D$15*-1),"")</f>
        <v/>
      </c>
      <c r="C348" t="str">
        <f>IF(Tabela1[[#This Row],[VF]]&lt;&gt;"","sim","")</f>
        <v/>
      </c>
    </row>
    <row r="349" spans="1:3" hidden="1" x14ac:dyDescent="0.2">
      <c r="A349">
        <v>348</v>
      </c>
      <c r="B349" s="7" t="str">
        <f>IF(A349&lt;=Planilha1!$E$16,FV(Planilha1!$D$17,Planilha3!A349,Planilha1!$D$15*-1),"")</f>
        <v/>
      </c>
      <c r="C349" t="str">
        <f>IF(Tabela1[[#This Row],[VF]]&lt;&gt;"","sim","")</f>
        <v/>
      </c>
    </row>
    <row r="350" spans="1:3" hidden="1" x14ac:dyDescent="0.2">
      <c r="A350">
        <v>349</v>
      </c>
      <c r="B350" s="7" t="str">
        <f>IF(A350&lt;=Planilha1!$E$16,FV(Planilha1!$D$17,Planilha3!A350,Planilha1!$D$15*-1),"")</f>
        <v/>
      </c>
      <c r="C350" t="str">
        <f>IF(Tabela1[[#This Row],[VF]]&lt;&gt;"","sim","")</f>
        <v/>
      </c>
    </row>
    <row r="351" spans="1:3" hidden="1" x14ac:dyDescent="0.2">
      <c r="A351">
        <v>350</v>
      </c>
      <c r="B351" s="7" t="str">
        <f>IF(A351&lt;=Planilha1!$E$16,FV(Planilha1!$D$17,Planilha3!A351,Planilha1!$D$15*-1),"")</f>
        <v/>
      </c>
      <c r="C351" t="str">
        <f>IF(Tabela1[[#This Row],[VF]]&lt;&gt;"","sim","")</f>
        <v/>
      </c>
    </row>
    <row r="352" spans="1:3" hidden="1" x14ac:dyDescent="0.2">
      <c r="A352">
        <v>351</v>
      </c>
      <c r="B352" s="7" t="str">
        <f>IF(A352&lt;=Planilha1!$E$16,FV(Planilha1!$D$17,Planilha3!A352,Planilha1!$D$15*-1),"")</f>
        <v/>
      </c>
      <c r="C352" t="str">
        <f>IF(Tabela1[[#This Row],[VF]]&lt;&gt;"","sim","")</f>
        <v/>
      </c>
    </row>
    <row r="353" spans="1:3" hidden="1" x14ac:dyDescent="0.2">
      <c r="A353">
        <v>352</v>
      </c>
      <c r="B353" s="7" t="str">
        <f>IF(A353&lt;=Planilha1!$E$16,FV(Planilha1!$D$17,Planilha3!A353,Planilha1!$D$15*-1),"")</f>
        <v/>
      </c>
      <c r="C353" t="str">
        <f>IF(Tabela1[[#This Row],[VF]]&lt;&gt;"","sim","")</f>
        <v/>
      </c>
    </row>
    <row r="354" spans="1:3" hidden="1" x14ac:dyDescent="0.2">
      <c r="A354">
        <v>353</v>
      </c>
      <c r="B354" s="7" t="str">
        <f>IF(A354&lt;=Planilha1!$E$16,FV(Planilha1!$D$17,Planilha3!A354,Planilha1!$D$15*-1),"")</f>
        <v/>
      </c>
      <c r="C354" t="str">
        <f>IF(Tabela1[[#This Row],[VF]]&lt;&gt;"","sim","")</f>
        <v/>
      </c>
    </row>
    <row r="355" spans="1:3" hidden="1" x14ac:dyDescent="0.2">
      <c r="A355">
        <v>354</v>
      </c>
      <c r="B355" s="7" t="str">
        <f>IF(A355&lt;=Planilha1!$E$16,FV(Planilha1!$D$17,Planilha3!A355,Planilha1!$D$15*-1),"")</f>
        <v/>
      </c>
      <c r="C355" t="str">
        <f>IF(Tabela1[[#This Row],[VF]]&lt;&gt;"","sim","")</f>
        <v/>
      </c>
    </row>
    <row r="356" spans="1:3" hidden="1" x14ac:dyDescent="0.2">
      <c r="A356">
        <v>355</v>
      </c>
      <c r="B356" s="7" t="str">
        <f>IF(A356&lt;=Planilha1!$E$16,FV(Planilha1!$D$17,Planilha3!A356,Planilha1!$D$15*-1),"")</f>
        <v/>
      </c>
      <c r="C356" t="str">
        <f>IF(Tabela1[[#This Row],[VF]]&lt;&gt;"","sim","")</f>
        <v/>
      </c>
    </row>
    <row r="357" spans="1:3" hidden="1" x14ac:dyDescent="0.2">
      <c r="A357">
        <v>356</v>
      </c>
      <c r="B357" s="7" t="str">
        <f>IF(A357&lt;=Planilha1!$E$16,FV(Planilha1!$D$17,Planilha3!A357,Planilha1!$D$15*-1),"")</f>
        <v/>
      </c>
      <c r="C357" t="str">
        <f>IF(Tabela1[[#This Row],[VF]]&lt;&gt;"","sim","")</f>
        <v/>
      </c>
    </row>
    <row r="358" spans="1:3" hidden="1" x14ac:dyDescent="0.2">
      <c r="A358">
        <v>357</v>
      </c>
      <c r="B358" s="7" t="str">
        <f>IF(A358&lt;=Planilha1!$E$16,FV(Planilha1!$D$17,Planilha3!A358,Planilha1!$D$15*-1),"")</f>
        <v/>
      </c>
      <c r="C358" t="str">
        <f>IF(Tabela1[[#This Row],[VF]]&lt;&gt;"","sim","")</f>
        <v/>
      </c>
    </row>
    <row r="359" spans="1:3" hidden="1" x14ac:dyDescent="0.2">
      <c r="A359">
        <v>358</v>
      </c>
      <c r="B359" s="7" t="str">
        <f>IF(A359&lt;=Planilha1!$E$16,FV(Planilha1!$D$17,Planilha3!A359,Planilha1!$D$15*-1),"")</f>
        <v/>
      </c>
      <c r="C359" t="str">
        <f>IF(Tabela1[[#This Row],[VF]]&lt;&gt;"","sim","")</f>
        <v/>
      </c>
    </row>
    <row r="360" spans="1:3" hidden="1" x14ac:dyDescent="0.2">
      <c r="A360">
        <v>359</v>
      </c>
      <c r="B360" s="7" t="str">
        <f>IF(A360&lt;=Planilha1!$E$16,FV(Planilha1!$D$17,Planilha3!A360,Planilha1!$D$15*-1),"")</f>
        <v/>
      </c>
      <c r="C360" t="str">
        <f>IF(Tabela1[[#This Row],[VF]]&lt;&gt;"","sim","")</f>
        <v/>
      </c>
    </row>
    <row r="361" spans="1:3" hidden="1" x14ac:dyDescent="0.2">
      <c r="A361">
        <v>360</v>
      </c>
      <c r="B361" s="7" t="str">
        <f>IF(A361&lt;=Planilha1!$E$16,FV(Planilha1!$D$17,Planilha3!A361,Planilha1!$D$15*-1),"")</f>
        <v/>
      </c>
      <c r="C361" t="str">
        <f>IF(Tabela1[[#This Row],[VF]]&lt;&gt;"","sim","")</f>
        <v/>
      </c>
    </row>
  </sheetData>
  <phoneticPr fontId="8" type="noConversion"/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BA20B-2CC6-C941-84D8-BABCADCE52F5}">
  <dimension ref="A1:P63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7" sqref="A7"/>
    </sheetView>
  </sheetViews>
  <sheetFormatPr baseColWidth="10" defaultRowHeight="19" x14ac:dyDescent="0.25"/>
  <cols>
    <col min="1" max="1" width="3.33203125" bestFit="1" customWidth="1"/>
    <col min="2" max="2" width="1" style="2" customWidth="1"/>
    <col min="3" max="3" width="70.1640625" style="1" customWidth="1"/>
    <col min="7" max="7" width="17.83203125" bestFit="1" customWidth="1"/>
    <col min="12" max="12" width="2.1640625" style="2" bestFit="1" customWidth="1"/>
    <col min="13" max="13" width="2.5" style="2" bestFit="1" customWidth="1"/>
    <col min="14" max="15" width="10.83203125" style="2"/>
  </cols>
  <sheetData>
    <row r="1" spans="1:16" x14ac:dyDescent="0.25">
      <c r="K1" s="35"/>
      <c r="L1" s="2">
        <f>COUNTIF(B:B,M1)</f>
        <v>0</v>
      </c>
      <c r="M1" s="2" t="s">
        <v>31</v>
      </c>
      <c r="N1" s="2" t="s">
        <v>34</v>
      </c>
      <c r="O1" s="6" t="str">
        <f>IFERROR(L1/SUM($L$1:$L$3),"")</f>
        <v/>
      </c>
      <c r="P1" s="35"/>
    </row>
    <row r="2" spans="1:16" ht="24" x14ac:dyDescent="0.3">
      <c r="C2" s="25" t="s">
        <v>85</v>
      </c>
      <c r="D2" s="25"/>
      <c r="E2" s="25"/>
      <c r="F2" s="25"/>
      <c r="G2" s="4" t="str">
        <f>IF(SUM(L1:L3)&gt;=10,VLOOKUP(LARGE(L1:L3,1),L1:O3,3,0),"")</f>
        <v/>
      </c>
      <c r="H2" s="5" t="str">
        <f>IF(SUM(L1:L3)&gt;=10,VLOOKUP(LARGE(L1:L3,1),L1:O3,4,0),"")</f>
        <v/>
      </c>
      <c r="K2" s="35"/>
      <c r="L2" s="2">
        <f>COUNTIF(B:B,M2)</f>
        <v>0</v>
      </c>
      <c r="M2" s="2" t="s">
        <v>32</v>
      </c>
      <c r="N2" s="2" t="s">
        <v>35</v>
      </c>
      <c r="O2" s="6" t="str">
        <f>IFERROR(L2/SUM($L$1:$L$3),"")</f>
        <v/>
      </c>
      <c r="P2" s="35"/>
    </row>
    <row r="3" spans="1:16" x14ac:dyDescent="0.25">
      <c r="K3" s="35"/>
      <c r="L3" s="2">
        <f>COUNTIF(B:B,M3)</f>
        <v>0</v>
      </c>
      <c r="M3" s="2" t="s">
        <v>33</v>
      </c>
      <c r="N3" s="2" t="s">
        <v>36</v>
      </c>
      <c r="O3" s="6" t="str">
        <f>IFERROR(L3/SUM($L$1:$L$3),"")</f>
        <v/>
      </c>
      <c r="P3" s="35"/>
    </row>
    <row r="4" spans="1:16" x14ac:dyDescent="0.25">
      <c r="C4" s="1" t="s">
        <v>87</v>
      </c>
    </row>
    <row r="5" spans="1:16" ht="16" x14ac:dyDescent="0.2">
      <c r="A5" s="3" t="b">
        <v>0</v>
      </c>
      <c r="B5" s="2" t="str">
        <f>IF(A5=TRUE,"A","")</f>
        <v/>
      </c>
      <c r="C5" s="41" t="s">
        <v>1</v>
      </c>
    </row>
    <row r="6" spans="1:16" ht="16" x14ac:dyDescent="0.2">
      <c r="A6" s="3" t="b">
        <v>0</v>
      </c>
      <c r="B6" s="2" t="str">
        <f>IF(A6=TRUE,"B","")</f>
        <v/>
      </c>
      <c r="C6" s="41" t="s">
        <v>2</v>
      </c>
    </row>
    <row r="7" spans="1:16" ht="16" x14ac:dyDescent="0.2">
      <c r="A7" s="3" t="b">
        <v>0</v>
      </c>
      <c r="B7" s="2" t="str">
        <f>IF(A7=TRUE,"C","")</f>
        <v/>
      </c>
      <c r="C7" s="41" t="s">
        <v>3</v>
      </c>
    </row>
    <row r="8" spans="1:16" x14ac:dyDescent="0.25">
      <c r="A8" s="2"/>
    </row>
    <row r="9" spans="1:16" x14ac:dyDescent="0.25">
      <c r="C9" s="1" t="s">
        <v>88</v>
      </c>
    </row>
    <row r="10" spans="1:16" ht="16" x14ac:dyDescent="0.2">
      <c r="A10" s="3" t="b">
        <v>0</v>
      </c>
      <c r="B10" s="2" t="str">
        <f>IF(A10=TRUE,"A","")</f>
        <v/>
      </c>
      <c r="C10" s="41" t="s">
        <v>4</v>
      </c>
    </row>
    <row r="11" spans="1:16" ht="16" x14ac:dyDescent="0.2">
      <c r="A11" s="3" t="b">
        <v>0</v>
      </c>
      <c r="B11" s="2" t="str">
        <f>IF(A11=TRUE,"B","")</f>
        <v/>
      </c>
      <c r="C11" s="41" t="s">
        <v>5</v>
      </c>
    </row>
    <row r="12" spans="1:16" ht="16" x14ac:dyDescent="0.2">
      <c r="A12" s="3" t="b">
        <v>0</v>
      </c>
      <c r="B12" s="2" t="str">
        <f>IF(A12=TRUE,"C","")</f>
        <v/>
      </c>
      <c r="C12" s="41" t="s">
        <v>6</v>
      </c>
    </row>
    <row r="13" spans="1:16" x14ac:dyDescent="0.25">
      <c r="A13" s="2"/>
    </row>
    <row r="14" spans="1:16" x14ac:dyDescent="0.25">
      <c r="C14" s="1" t="s">
        <v>89</v>
      </c>
    </row>
    <row r="15" spans="1:16" ht="16" x14ac:dyDescent="0.2">
      <c r="A15" s="3" t="b">
        <v>0</v>
      </c>
      <c r="B15" s="2" t="str">
        <f>IF(A15=TRUE,"A","")</f>
        <v/>
      </c>
      <c r="C15" s="41" t="s">
        <v>7</v>
      </c>
    </row>
    <row r="16" spans="1:16" ht="16" x14ac:dyDescent="0.2">
      <c r="A16" s="3" t="b">
        <v>0</v>
      </c>
      <c r="B16" s="2" t="str">
        <f>IF(A16=TRUE,"B","")</f>
        <v/>
      </c>
      <c r="C16" s="41" t="s">
        <v>8</v>
      </c>
    </row>
    <row r="17" spans="1:3" ht="16" x14ac:dyDescent="0.2">
      <c r="A17" s="3" t="b">
        <v>0</v>
      </c>
      <c r="B17" s="2" t="str">
        <f>IF(A17=TRUE,"C","")</f>
        <v/>
      </c>
      <c r="C17" s="41" t="s">
        <v>9</v>
      </c>
    </row>
    <row r="18" spans="1:3" x14ac:dyDescent="0.25">
      <c r="A18" s="2"/>
    </row>
    <row r="19" spans="1:3" x14ac:dyDescent="0.25">
      <c r="C19" s="1" t="s">
        <v>86</v>
      </c>
    </row>
    <row r="20" spans="1:3" ht="16" x14ac:dyDescent="0.2">
      <c r="A20" s="3" t="b">
        <v>0</v>
      </c>
      <c r="B20" s="2" t="str">
        <f>IF(A20=TRUE,"A","")</f>
        <v/>
      </c>
      <c r="C20" s="41" t="s">
        <v>10</v>
      </c>
    </row>
    <row r="21" spans="1:3" ht="16" x14ac:dyDescent="0.2">
      <c r="A21" s="3" t="b">
        <v>0</v>
      </c>
      <c r="B21" s="2" t="str">
        <f>IF(A21=TRUE,"B","")</f>
        <v/>
      </c>
      <c r="C21" s="41" t="s">
        <v>11</v>
      </c>
    </row>
    <row r="22" spans="1:3" ht="16" x14ac:dyDescent="0.2">
      <c r="A22" s="3" t="b">
        <v>0</v>
      </c>
      <c r="B22" s="2" t="str">
        <f>IF(A22=TRUE,"C","")</f>
        <v/>
      </c>
      <c r="C22" s="41" t="s">
        <v>12</v>
      </c>
    </row>
    <row r="23" spans="1:3" x14ac:dyDescent="0.25">
      <c r="A23" s="2"/>
    </row>
    <row r="24" spans="1:3" x14ac:dyDescent="0.25">
      <c r="C24" s="1" t="s">
        <v>90</v>
      </c>
    </row>
    <row r="25" spans="1:3" ht="16" x14ac:dyDescent="0.2">
      <c r="A25" s="3" t="b">
        <v>0</v>
      </c>
      <c r="B25" s="2" t="str">
        <f>IF(A25=TRUE,"A","")</f>
        <v/>
      </c>
      <c r="C25" s="41" t="s">
        <v>13</v>
      </c>
    </row>
    <row r="26" spans="1:3" ht="16" x14ac:dyDescent="0.2">
      <c r="A26" s="3" t="b">
        <v>0</v>
      </c>
      <c r="B26" s="2" t="str">
        <f>IF(A26=TRUE,"B","")</f>
        <v/>
      </c>
      <c r="C26" s="41" t="s">
        <v>14</v>
      </c>
    </row>
    <row r="27" spans="1:3" ht="16" x14ac:dyDescent="0.2">
      <c r="A27" s="3" t="b">
        <v>0</v>
      </c>
      <c r="B27" s="2" t="str">
        <f>IF(A27=TRUE,"C","")</f>
        <v/>
      </c>
      <c r="C27" s="41" t="s">
        <v>15</v>
      </c>
    </row>
    <row r="28" spans="1:3" x14ac:dyDescent="0.25">
      <c r="A28" s="2"/>
    </row>
    <row r="29" spans="1:3" x14ac:dyDescent="0.25">
      <c r="C29" s="1" t="s">
        <v>91</v>
      </c>
    </row>
    <row r="30" spans="1:3" ht="16" x14ac:dyDescent="0.2">
      <c r="A30" s="3" t="b">
        <v>0</v>
      </c>
      <c r="B30" s="2" t="str">
        <f>IF(A30=TRUE,"A","")</f>
        <v/>
      </c>
      <c r="C30" s="41" t="s">
        <v>16</v>
      </c>
    </row>
    <row r="31" spans="1:3" ht="16" x14ac:dyDescent="0.2">
      <c r="A31" s="3" t="b">
        <v>0</v>
      </c>
      <c r="B31" s="2" t="str">
        <f>IF(A31=TRUE,"B","")</f>
        <v/>
      </c>
      <c r="C31" s="41" t="s">
        <v>17</v>
      </c>
    </row>
    <row r="32" spans="1:3" ht="16" x14ac:dyDescent="0.2">
      <c r="A32" s="3" t="b">
        <v>0</v>
      </c>
      <c r="B32" s="2" t="str">
        <f>IF(A32=TRUE,"C","")</f>
        <v/>
      </c>
      <c r="C32" s="41" t="s">
        <v>18</v>
      </c>
    </row>
    <row r="33" spans="1:3" x14ac:dyDescent="0.25">
      <c r="A33" s="2"/>
    </row>
    <row r="34" spans="1:3" x14ac:dyDescent="0.25">
      <c r="C34" s="1" t="s">
        <v>92</v>
      </c>
    </row>
    <row r="35" spans="1:3" ht="16" x14ac:dyDescent="0.2">
      <c r="A35" s="3" t="b">
        <v>0</v>
      </c>
      <c r="B35" s="2" t="str">
        <f>IF(A35=TRUE,"A","")</f>
        <v/>
      </c>
      <c r="C35" s="41" t="s">
        <v>19</v>
      </c>
    </row>
    <row r="36" spans="1:3" ht="16" x14ac:dyDescent="0.2">
      <c r="A36" s="3" t="b">
        <v>0</v>
      </c>
      <c r="B36" s="2" t="str">
        <f>IF(A36=TRUE,"B","")</f>
        <v/>
      </c>
      <c r="C36" s="41" t="s">
        <v>20</v>
      </c>
    </row>
    <row r="37" spans="1:3" ht="16" x14ac:dyDescent="0.2">
      <c r="A37" s="3" t="b">
        <v>0</v>
      </c>
      <c r="B37" s="2" t="str">
        <f>IF(A37=TRUE,"C","")</f>
        <v/>
      </c>
      <c r="C37" s="41" t="s">
        <v>21</v>
      </c>
    </row>
    <row r="38" spans="1:3" x14ac:dyDescent="0.25">
      <c r="A38" s="2"/>
    </row>
    <row r="39" spans="1:3" x14ac:dyDescent="0.25">
      <c r="C39" s="1" t="s">
        <v>93</v>
      </c>
    </row>
    <row r="40" spans="1:3" ht="16" x14ac:dyDescent="0.2">
      <c r="A40" s="3" t="b">
        <v>0</v>
      </c>
      <c r="B40" s="2" t="str">
        <f>IF(A40=TRUE,"A","")</f>
        <v/>
      </c>
      <c r="C40" s="41" t="s">
        <v>22</v>
      </c>
    </row>
    <row r="41" spans="1:3" ht="16" x14ac:dyDescent="0.2">
      <c r="A41" s="3" t="b">
        <v>0</v>
      </c>
      <c r="B41" s="2" t="str">
        <f>IF(A41=TRUE,"B","")</f>
        <v/>
      </c>
      <c r="C41" s="41" t="s">
        <v>23</v>
      </c>
    </row>
    <row r="42" spans="1:3" ht="16" x14ac:dyDescent="0.2">
      <c r="A42" s="3" t="b">
        <v>0</v>
      </c>
      <c r="B42" s="2" t="str">
        <f>IF(A42=TRUE,"C","")</f>
        <v/>
      </c>
      <c r="C42" s="41" t="s">
        <v>24</v>
      </c>
    </row>
    <row r="43" spans="1:3" x14ac:dyDescent="0.25">
      <c r="A43" s="2"/>
    </row>
    <row r="44" spans="1:3" x14ac:dyDescent="0.25">
      <c r="C44" s="1" t="s">
        <v>94</v>
      </c>
    </row>
    <row r="45" spans="1:3" ht="16" x14ac:dyDescent="0.2">
      <c r="A45" s="3" t="b">
        <v>0</v>
      </c>
      <c r="B45" s="2" t="str">
        <f>IF(A45=TRUE,"A","")</f>
        <v/>
      </c>
      <c r="C45" s="41" t="s">
        <v>25</v>
      </c>
    </row>
    <row r="46" spans="1:3" ht="16" x14ac:dyDescent="0.2">
      <c r="A46" s="3" t="b">
        <v>0</v>
      </c>
      <c r="B46" s="2" t="str">
        <f>IF(A46=TRUE,"B","")</f>
        <v/>
      </c>
      <c r="C46" s="41" t="s">
        <v>26</v>
      </c>
    </row>
    <row r="47" spans="1:3" ht="16" x14ac:dyDescent="0.2">
      <c r="A47" s="3" t="b">
        <v>0</v>
      </c>
      <c r="B47" s="2" t="str">
        <f>IF(A47=TRUE,"C","")</f>
        <v/>
      </c>
      <c r="C47" s="41" t="s">
        <v>27</v>
      </c>
    </row>
    <row r="48" spans="1:3" x14ac:dyDescent="0.25">
      <c r="A48" s="2"/>
    </row>
    <row r="49" spans="1:3" x14ac:dyDescent="0.25">
      <c r="C49" s="1" t="s">
        <v>95</v>
      </c>
    </row>
    <row r="50" spans="1:3" ht="16" x14ac:dyDescent="0.2">
      <c r="A50" s="3" t="b">
        <v>0</v>
      </c>
      <c r="B50" s="2" t="str">
        <f>IF(A50=TRUE,"A","")</f>
        <v/>
      </c>
      <c r="C50" s="41" t="s">
        <v>28</v>
      </c>
    </row>
    <row r="51" spans="1:3" ht="16" x14ac:dyDescent="0.2">
      <c r="A51" s="3" t="b">
        <v>0</v>
      </c>
      <c r="B51" s="2" t="str">
        <f>IF(A51=TRUE,"B","")</f>
        <v/>
      </c>
      <c r="C51" s="41" t="s">
        <v>29</v>
      </c>
    </row>
    <row r="52" spans="1:3" ht="16" x14ac:dyDescent="0.2">
      <c r="A52" s="3" t="b">
        <v>0</v>
      </c>
      <c r="B52" s="2" t="str">
        <f>IF(A52=TRUE,"C","")</f>
        <v/>
      </c>
      <c r="C52" s="41" t="s">
        <v>30</v>
      </c>
    </row>
    <row r="53" spans="1:3" x14ac:dyDescent="0.25">
      <c r="A53" s="2"/>
    </row>
    <row r="54" spans="1:3" ht="16" x14ac:dyDescent="0.2">
      <c r="C54"/>
    </row>
    <row r="55" spans="1:3" ht="16" x14ac:dyDescent="0.2">
      <c r="C55"/>
    </row>
    <row r="56" spans="1:3" ht="16" x14ac:dyDescent="0.2">
      <c r="C56"/>
    </row>
    <row r="57" spans="1:3" ht="16" x14ac:dyDescent="0.2">
      <c r="C57"/>
    </row>
    <row r="58" spans="1:3" ht="16" x14ac:dyDescent="0.2">
      <c r="C58"/>
    </row>
    <row r="59" spans="1:3" ht="16" x14ac:dyDescent="0.2">
      <c r="C59"/>
    </row>
    <row r="60" spans="1:3" ht="16" x14ac:dyDescent="0.2">
      <c r="C60"/>
    </row>
    <row r="61" spans="1:3" ht="16" x14ac:dyDescent="0.2">
      <c r="C61"/>
    </row>
    <row r="62" spans="1:3" ht="16" x14ac:dyDescent="0.2">
      <c r="C62"/>
    </row>
    <row r="63" spans="1:3" ht="16" x14ac:dyDescent="0.2">
      <c r="C63"/>
    </row>
  </sheetData>
  <mergeCells count="1">
    <mergeCell ref="C2:F2"/>
  </mergeCells>
  <conditionalFormatting sqref="C5:C7">
    <cfRule type="expression" dxfId="19" priority="20">
      <formula>$A5=TRUE</formula>
    </cfRule>
  </conditionalFormatting>
  <conditionalFormatting sqref="C10:C12">
    <cfRule type="expression" dxfId="9" priority="9">
      <formula>$A10=TRUE</formula>
    </cfRule>
  </conditionalFormatting>
  <conditionalFormatting sqref="C15:C17">
    <cfRule type="expression" dxfId="8" priority="8">
      <formula>$A15=TRUE</formula>
    </cfRule>
  </conditionalFormatting>
  <conditionalFormatting sqref="C20:C22">
    <cfRule type="expression" dxfId="6" priority="7">
      <formula>$A20=TRUE</formula>
    </cfRule>
  </conditionalFormatting>
  <conditionalFormatting sqref="C25:C27">
    <cfRule type="expression" dxfId="5" priority="6">
      <formula>$A25=TRUE</formula>
    </cfRule>
  </conditionalFormatting>
  <conditionalFormatting sqref="C30:C32">
    <cfRule type="expression" dxfId="4" priority="5">
      <formula>$A30=TRUE</formula>
    </cfRule>
  </conditionalFormatting>
  <conditionalFormatting sqref="C35:C37">
    <cfRule type="expression" dxfId="3" priority="4">
      <formula>$A35=TRUE</formula>
    </cfRule>
  </conditionalFormatting>
  <conditionalFormatting sqref="C40:C42">
    <cfRule type="expression" dxfId="2" priority="3">
      <formula>$A40=TRUE</formula>
    </cfRule>
  </conditionalFormatting>
  <conditionalFormatting sqref="C45:C47">
    <cfRule type="expression" dxfId="1" priority="2">
      <formula>$A45=TRUE</formula>
    </cfRule>
  </conditionalFormatting>
  <conditionalFormatting sqref="C50:C52">
    <cfRule type="expression" dxfId="0" priority="1">
      <formula>$A50=TRUE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Planilha1</vt:lpstr>
      <vt:lpstr>Planilha3</vt:lpstr>
      <vt:lpstr>QUESTIONARIO</vt:lpstr>
      <vt:lpstr>rendimento</vt:lpstr>
      <vt:lpstr>salario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Curcio</dc:creator>
  <cp:lastModifiedBy>Luciano Curcio</cp:lastModifiedBy>
  <dcterms:created xsi:type="dcterms:W3CDTF">2025-05-19T19:57:49Z</dcterms:created>
  <dcterms:modified xsi:type="dcterms:W3CDTF">2025-05-22T02:05:43Z</dcterms:modified>
</cp:coreProperties>
</file>