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Capstone 2023\Prototipo 01 - WineOptimize\settings\"/>
    </mc:Choice>
  </mc:AlternateContent>
  <xr:revisionPtr revIDLastSave="0" documentId="13_ncr:1_{08C1E3E4-FE04-432F-A69B-218C6603AB35}" xr6:coauthVersionLast="47" xr6:coauthVersionMax="47" xr10:uidLastSave="{00000000-0000-0000-0000-000000000000}"/>
  <bookViews>
    <workbookView xWindow="20370" yWindow="-3960" windowWidth="19440" windowHeight="15000" xr2:uid="{00000000-000D-0000-FFFF-FFFF00000000}"/>
  </bookViews>
  <sheets>
    <sheet name="Hoj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aC3YHGmrBMIDxLejXiCc5PmUqCdNBzVFSeCHa2lcDY="/>
    </ext>
  </extLst>
</workbook>
</file>

<file path=xl/calcChain.xml><?xml version="1.0" encoding="utf-8"?>
<calcChain xmlns="http://schemas.openxmlformats.org/spreadsheetml/2006/main">
  <c r="C18" i="1" l="1"/>
  <c r="C19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F20" i="1"/>
  <c r="D20" i="1"/>
  <c r="C20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<sst xmlns="http://schemas.openxmlformats.org/spreadsheetml/2006/main" count="47" uniqueCount="32">
  <si>
    <t>Maquinas</t>
  </si>
  <si>
    <t>Cantidad</t>
  </si>
  <si>
    <t>Bmin</t>
  </si>
  <si>
    <t>Bmax</t>
  </si>
  <si>
    <t>Proc</t>
  </si>
  <si>
    <t>Tau</t>
  </si>
  <si>
    <t>Tarea</t>
  </si>
  <si>
    <t>Despalillado</t>
  </si>
  <si>
    <t>Prensado</t>
  </si>
  <si>
    <t>Prensa_10</t>
  </si>
  <si>
    <t>Prensa_11</t>
  </si>
  <si>
    <t>Prensa_12</t>
  </si>
  <si>
    <t>CPFGA</t>
  </si>
  <si>
    <t>Pre-flotación</t>
  </si>
  <si>
    <t>CPFGB</t>
  </si>
  <si>
    <t>FLTGA</t>
  </si>
  <si>
    <t>Flotación</t>
  </si>
  <si>
    <t>CFA</t>
  </si>
  <si>
    <t>Fermentación</t>
  </si>
  <si>
    <t>Pozo_01</t>
  </si>
  <si>
    <t>Pozo_02</t>
  </si>
  <si>
    <t>Pozo_03</t>
  </si>
  <si>
    <t>Pozo_04</t>
  </si>
  <si>
    <t>Prensa_01</t>
  </si>
  <si>
    <t>Prensa_02</t>
  </si>
  <si>
    <t>Prensa_03</t>
  </si>
  <si>
    <t>Prensa_04</t>
  </si>
  <si>
    <t>Prensa_05</t>
  </si>
  <si>
    <t>Prensa_06</t>
  </si>
  <si>
    <t>Prensa_07</t>
  </si>
  <si>
    <t>Prensa_08</t>
  </si>
  <si>
    <t>Prensa_09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</si>
</sst>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41" fontId="1" fillId="0" borderId="0" xfId="0" applyNumberFormat="1" applyFont="1"/>
    <xf numFmtId="4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1" fontId="1" fillId="0" borderId="0" xfId="0" applyNumberFormat="1" applyFont="1" applyAlignment="1">
      <alignment horizontal="center"/>
    </xf>
    <xf numFmtId="41" fontId="1" fillId="0" borderId="0" xfId="1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" sqref="H1:H1048576"/>
    </sheetView>
  </sheetViews>
  <sheetFormatPr baseColWidth="10" defaultColWidth="14.42578125" defaultRowHeight="15" customHeight="1" x14ac:dyDescent="0.25"/>
  <cols>
    <col min="1" max="4" width="10.7109375" customWidth="1"/>
    <col min="5" max="5" width="11.85546875" customWidth="1"/>
    <col min="6" max="6" width="10.7109375" customWidth="1"/>
    <col min="7" max="7" width="13.28515625" customWidth="1"/>
    <col min="8" max="25" width="1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 t="s">
        <v>19</v>
      </c>
      <c r="B2" s="1">
        <v>1</v>
      </c>
      <c r="C2" s="1">
        <f>D2*0.4</f>
        <v>40</v>
      </c>
      <c r="D2" s="1">
        <v>100</v>
      </c>
      <c r="E2" s="1">
        <v>1</v>
      </c>
      <c r="F2" s="2">
        <f t="shared" ref="F2:F4" si="0">1/50</f>
        <v>0.02</v>
      </c>
      <c r="G2" s="3" t="s">
        <v>7</v>
      </c>
    </row>
    <row r="3" spans="1:8" x14ac:dyDescent="0.25">
      <c r="A3" s="1" t="s">
        <v>20</v>
      </c>
      <c r="B3" s="1">
        <v>1</v>
      </c>
      <c r="C3" s="1">
        <f t="shared" ref="C3:C21" si="1">D3*0.4</f>
        <v>40</v>
      </c>
      <c r="D3" s="1">
        <v>100</v>
      </c>
      <c r="E3" s="1">
        <v>1</v>
      </c>
      <c r="F3" s="2">
        <f t="shared" si="0"/>
        <v>0.02</v>
      </c>
      <c r="G3" s="3" t="s">
        <v>7</v>
      </c>
    </row>
    <row r="4" spans="1:8" x14ac:dyDescent="0.25">
      <c r="A4" s="1" t="s">
        <v>21</v>
      </c>
      <c r="B4" s="1">
        <v>1</v>
      </c>
      <c r="C4" s="1">
        <f t="shared" si="1"/>
        <v>40</v>
      </c>
      <c r="D4" s="1">
        <v>100</v>
      </c>
      <c r="E4" s="1">
        <v>1</v>
      </c>
      <c r="F4" s="2">
        <f t="shared" si="0"/>
        <v>0.02</v>
      </c>
      <c r="G4" s="3" t="s">
        <v>7</v>
      </c>
    </row>
    <row r="5" spans="1:8" x14ac:dyDescent="0.25">
      <c r="A5" s="1" t="s">
        <v>22</v>
      </c>
      <c r="B5" s="1">
        <v>1</v>
      </c>
      <c r="C5" s="1">
        <f t="shared" si="1"/>
        <v>20</v>
      </c>
      <c r="D5" s="1">
        <v>50</v>
      </c>
      <c r="E5" s="1">
        <v>2</v>
      </c>
      <c r="F5" s="2">
        <f>1/25</f>
        <v>0.04</v>
      </c>
      <c r="G5" s="3" t="s">
        <v>7</v>
      </c>
    </row>
    <row r="6" spans="1:8" x14ac:dyDescent="0.25">
      <c r="A6" s="1" t="s">
        <v>23</v>
      </c>
      <c r="B6" s="1">
        <v>1</v>
      </c>
      <c r="C6" s="1">
        <f t="shared" si="1"/>
        <v>32</v>
      </c>
      <c r="D6" s="1">
        <v>80</v>
      </c>
      <c r="E6" s="1">
        <v>7</v>
      </c>
      <c r="F6" s="2">
        <f t="shared" ref="F6:F9" si="2">24/(50*3)</f>
        <v>0.16</v>
      </c>
      <c r="G6" s="1" t="s">
        <v>8</v>
      </c>
    </row>
    <row r="7" spans="1:8" x14ac:dyDescent="0.25">
      <c r="A7" s="1" t="s">
        <v>24</v>
      </c>
      <c r="B7" s="1">
        <v>1</v>
      </c>
      <c r="C7" s="1">
        <f t="shared" si="1"/>
        <v>32</v>
      </c>
      <c r="D7" s="1">
        <v>80</v>
      </c>
      <c r="E7" s="1">
        <v>7</v>
      </c>
      <c r="F7" s="2">
        <f t="shared" si="2"/>
        <v>0.16</v>
      </c>
      <c r="G7" s="1" t="s">
        <v>8</v>
      </c>
    </row>
    <row r="8" spans="1:8" x14ac:dyDescent="0.25">
      <c r="A8" s="1" t="s">
        <v>25</v>
      </c>
      <c r="B8" s="1">
        <v>1</v>
      </c>
      <c r="C8" s="1">
        <f t="shared" si="1"/>
        <v>32</v>
      </c>
      <c r="D8" s="1">
        <v>80</v>
      </c>
      <c r="E8" s="1">
        <v>7</v>
      </c>
      <c r="F8" s="2">
        <f t="shared" si="2"/>
        <v>0.16</v>
      </c>
      <c r="G8" s="1" t="s">
        <v>8</v>
      </c>
    </row>
    <row r="9" spans="1:8" x14ac:dyDescent="0.25">
      <c r="A9" s="1" t="s">
        <v>26</v>
      </c>
      <c r="B9" s="1">
        <v>1</v>
      </c>
      <c r="C9" s="1">
        <f t="shared" si="1"/>
        <v>32</v>
      </c>
      <c r="D9" s="1">
        <v>80</v>
      </c>
      <c r="E9" s="1">
        <v>5</v>
      </c>
      <c r="F9" s="2">
        <f t="shared" si="2"/>
        <v>0.16</v>
      </c>
      <c r="G9" s="1" t="s">
        <v>8</v>
      </c>
    </row>
    <row r="10" spans="1:8" x14ac:dyDescent="0.25">
      <c r="A10" s="1" t="s">
        <v>27</v>
      </c>
      <c r="B10" s="1">
        <v>1</v>
      </c>
      <c r="C10" s="1">
        <f t="shared" si="1"/>
        <v>32</v>
      </c>
      <c r="D10" s="1">
        <v>80</v>
      </c>
      <c r="E10" s="1">
        <v>5</v>
      </c>
      <c r="F10" s="2">
        <f>24/(50*4)</f>
        <v>0.12</v>
      </c>
      <c r="G10" s="1" t="s">
        <v>8</v>
      </c>
      <c r="H10" s="4"/>
    </row>
    <row r="11" spans="1:8" x14ac:dyDescent="0.25">
      <c r="A11" s="1" t="s">
        <v>28</v>
      </c>
      <c r="B11" s="1">
        <v>1</v>
      </c>
      <c r="C11" s="1">
        <f t="shared" si="1"/>
        <v>32</v>
      </c>
      <c r="D11" s="1">
        <v>80</v>
      </c>
      <c r="E11" s="1">
        <v>5</v>
      </c>
      <c r="F11" s="2">
        <f t="shared" ref="F11:F13" si="3">24/(45*4)</f>
        <v>0.13333333333333333</v>
      </c>
      <c r="G11" s="1" t="s">
        <v>8</v>
      </c>
      <c r="H11" s="4"/>
    </row>
    <row r="12" spans="1:8" x14ac:dyDescent="0.25">
      <c r="A12" s="1" t="s">
        <v>29</v>
      </c>
      <c r="B12" s="1">
        <v>1</v>
      </c>
      <c r="C12" s="1">
        <f t="shared" si="1"/>
        <v>32</v>
      </c>
      <c r="D12" s="1">
        <v>80</v>
      </c>
      <c r="E12" s="1">
        <v>5</v>
      </c>
      <c r="F12" s="2">
        <f t="shared" si="3"/>
        <v>0.13333333333333333</v>
      </c>
      <c r="G12" s="1" t="s">
        <v>8</v>
      </c>
    </row>
    <row r="13" spans="1:8" x14ac:dyDescent="0.25">
      <c r="A13" s="1" t="s">
        <v>30</v>
      </c>
      <c r="B13" s="1">
        <v>1</v>
      </c>
      <c r="C13" s="1">
        <f t="shared" si="1"/>
        <v>32</v>
      </c>
      <c r="D13" s="1">
        <v>80</v>
      </c>
      <c r="E13" s="1">
        <v>5</v>
      </c>
      <c r="F13" s="2">
        <f t="shared" si="3"/>
        <v>0.13333333333333333</v>
      </c>
      <c r="G13" s="1" t="s">
        <v>8</v>
      </c>
    </row>
    <row r="14" spans="1:8" x14ac:dyDescent="0.25">
      <c r="A14" s="1" t="s">
        <v>31</v>
      </c>
      <c r="B14" s="1">
        <v>1</v>
      </c>
      <c r="C14" s="1">
        <f t="shared" si="1"/>
        <v>32</v>
      </c>
      <c r="D14" s="1">
        <v>80</v>
      </c>
      <c r="E14" s="1">
        <v>6</v>
      </c>
      <c r="F14" s="2">
        <f t="shared" ref="F14:F15" si="4">24/(50*4)</f>
        <v>0.12</v>
      </c>
      <c r="G14" s="1" t="s">
        <v>8</v>
      </c>
    </row>
    <row r="15" spans="1:8" x14ac:dyDescent="0.25">
      <c r="A15" s="1" t="s">
        <v>9</v>
      </c>
      <c r="B15" s="1">
        <v>1</v>
      </c>
      <c r="C15" s="1">
        <f t="shared" si="1"/>
        <v>32</v>
      </c>
      <c r="D15" s="1">
        <v>80</v>
      </c>
      <c r="E15" s="1">
        <v>7</v>
      </c>
      <c r="F15" s="2">
        <f t="shared" si="4"/>
        <v>0.12</v>
      </c>
      <c r="G15" s="1" t="s">
        <v>8</v>
      </c>
    </row>
    <row r="16" spans="1:8" x14ac:dyDescent="0.25">
      <c r="A16" s="1" t="s">
        <v>10</v>
      </c>
      <c r="B16" s="1">
        <v>1</v>
      </c>
      <c r="C16" s="1">
        <f t="shared" si="1"/>
        <v>32</v>
      </c>
      <c r="D16" s="1">
        <v>80</v>
      </c>
      <c r="E16" s="1">
        <v>5</v>
      </c>
      <c r="F16" s="2">
        <f>24/(35*4)</f>
        <v>0.17142857142857143</v>
      </c>
      <c r="G16" s="1" t="s">
        <v>8</v>
      </c>
    </row>
    <row r="17" spans="1:7" x14ac:dyDescent="0.25">
      <c r="A17" s="1" t="s">
        <v>11</v>
      </c>
      <c r="B17" s="1">
        <v>1</v>
      </c>
      <c r="C17" s="1">
        <f t="shared" si="1"/>
        <v>32</v>
      </c>
      <c r="D17" s="1">
        <v>80</v>
      </c>
      <c r="E17" s="1">
        <v>7</v>
      </c>
      <c r="F17" s="2">
        <f>24/(50*4)</f>
        <v>0.12</v>
      </c>
      <c r="G17" s="1" t="s">
        <v>8</v>
      </c>
    </row>
    <row r="18" spans="1:7" x14ac:dyDescent="0.25">
      <c r="A18" s="1" t="s">
        <v>12</v>
      </c>
      <c r="B18" s="1">
        <v>16</v>
      </c>
      <c r="C18" s="8">
        <f>D18*0.4</f>
        <v>40000</v>
      </c>
      <c r="D18" s="5">
        <v>100000</v>
      </c>
      <c r="E18" s="1">
        <v>1</v>
      </c>
      <c r="F18" s="1">
        <v>0</v>
      </c>
      <c r="G18" s="1" t="s">
        <v>13</v>
      </c>
    </row>
    <row r="19" spans="1:7" x14ac:dyDescent="0.25">
      <c r="A19" s="1" t="s">
        <v>14</v>
      </c>
      <c r="B19" s="1">
        <v>8</v>
      </c>
      <c r="C19" s="8">
        <f t="shared" si="1"/>
        <v>20000</v>
      </c>
      <c r="D19" s="5">
        <v>50000</v>
      </c>
      <c r="E19" s="1">
        <v>1</v>
      </c>
      <c r="F19" s="1">
        <v>0</v>
      </c>
      <c r="G19" s="1" t="s">
        <v>13</v>
      </c>
    </row>
    <row r="20" spans="1:7" x14ac:dyDescent="0.25">
      <c r="A20" s="1" t="s">
        <v>15</v>
      </c>
      <c r="B20" s="1">
        <v>4</v>
      </c>
      <c r="C20" s="8">
        <f t="shared" si="1"/>
        <v>40000</v>
      </c>
      <c r="D20" s="5">
        <f>D18</f>
        <v>100000</v>
      </c>
      <c r="E20" s="1">
        <v>2</v>
      </c>
      <c r="F20" s="2">
        <f>1/22</f>
        <v>4.5454545454545456E-2</v>
      </c>
      <c r="G20" s="1" t="s">
        <v>16</v>
      </c>
    </row>
    <row r="21" spans="1:7" ht="15.75" customHeight="1" x14ac:dyDescent="0.25">
      <c r="A21" s="1" t="s">
        <v>17</v>
      </c>
      <c r="B21" s="6">
        <v>230</v>
      </c>
      <c r="C21" s="8">
        <f t="shared" si="1"/>
        <v>26000</v>
      </c>
      <c r="D21" s="5">
        <v>65000</v>
      </c>
      <c r="E21" s="1">
        <v>1</v>
      </c>
      <c r="F21" s="1">
        <v>0</v>
      </c>
      <c r="G21" s="1" t="s">
        <v>18</v>
      </c>
    </row>
    <row r="22" spans="1:7" ht="15.75" customHeight="1" x14ac:dyDescent="0.25"/>
    <row r="23" spans="1:7" ht="15.75" customHeight="1" x14ac:dyDescent="0.25">
      <c r="D23" s="4"/>
      <c r="E23" s="7"/>
      <c r="F23" s="4"/>
    </row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Rojas Duarte</dc:creator>
  <cp:lastModifiedBy>Eduardo Rojas Duarte</cp:lastModifiedBy>
  <dcterms:created xsi:type="dcterms:W3CDTF">2023-10-24T17:14:18Z</dcterms:created>
  <dcterms:modified xsi:type="dcterms:W3CDTF">2023-11-22T19:15:10Z</dcterms:modified>
</cp:coreProperties>
</file>