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LL\Luciano - Pessoal\Cursos\Santander\Excel\"/>
    </mc:Choice>
  </mc:AlternateContent>
  <xr:revisionPtr revIDLastSave="0" documentId="13_ncr:1_{86CF53C2-D6ED-4922-A40D-6B631C25ECB7}" xr6:coauthVersionLast="47" xr6:coauthVersionMax="47" xr10:uidLastSave="{00000000-0000-0000-0000-000000000000}"/>
  <workbookProtection lockStructure="1"/>
  <bookViews>
    <workbookView xWindow="-120" yWindow="-120" windowWidth="29040" windowHeight="15720" tabRatio="0" xr2:uid="{40ACBD46-0E51-4B43-8713-FB6372033D3A}"/>
  </bookViews>
  <sheets>
    <sheet name="Planilha1" sheetId="1" r:id="rId1"/>
    <sheet name="Apoio" sheetId="2" r:id="rId2"/>
  </sheets>
  <definedNames>
    <definedName name="Aporte">Planilha1!$D$17</definedName>
    <definedName name="Patrimonio">Planilha1!$D$20</definedName>
    <definedName name="Qtde_anos">Planilha1!$D$18</definedName>
    <definedName name="Rendimento_Carteira">Planilha1!$D$13</definedName>
    <definedName name="Salario">Planilha1!$D$12</definedName>
    <definedName name="Sugestao">Planilha1!$D$14</definedName>
    <definedName name="Taxa_mensal">Planilha1!$D$19</definedName>
    <definedName name="Taxa_mensala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D41" i="1" s="1"/>
  <c r="C40" i="1"/>
  <c r="C39" i="1"/>
  <c r="C38" i="1"/>
  <c r="D38" i="1" s="1"/>
  <c r="C37" i="1"/>
  <c r="C36" i="1"/>
  <c r="C35" i="1"/>
  <c r="B15" i="2"/>
  <c r="B23" i="2"/>
  <c r="B8" i="2"/>
  <c r="B22" i="2"/>
  <c r="B21" i="2"/>
  <c r="B20" i="2"/>
  <c r="B19" i="2"/>
  <c r="B18" i="2"/>
  <c r="B17" i="2"/>
  <c r="B16" i="2"/>
  <c r="B14" i="2"/>
  <c r="B13" i="2"/>
  <c r="B12" i="2"/>
  <c r="B11" i="2"/>
  <c r="B10" i="2"/>
  <c r="B9" i="2"/>
  <c r="B7" i="2"/>
  <c r="B6" i="2"/>
  <c r="B5" i="2"/>
  <c r="B4" i="2"/>
  <c r="B3" i="2"/>
  <c r="C32" i="1"/>
  <c r="C28" i="1"/>
  <c r="D28" i="1" s="1"/>
  <c r="C27" i="1"/>
  <c r="D27" i="1" s="1"/>
  <c r="C26" i="1"/>
  <c r="D26" i="1" s="1"/>
  <c r="C25" i="1"/>
  <c r="D25" i="1" s="1"/>
  <c r="C24" i="1"/>
  <c r="D24" i="1" s="1"/>
  <c r="D20" i="1"/>
  <c r="D21" i="1" s="1"/>
  <c r="D14" i="1"/>
  <c r="D39" i="1" l="1"/>
  <c r="D35" i="1"/>
  <c r="D40" i="1"/>
  <c r="D36" i="1"/>
  <c r="D37" i="1"/>
  <c r="D4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tc={F17103B4-4010-4152-8EEB-2F9609F584C7}</author>
    <author>tc={30F4A922-41D8-40BE-A42E-7EA8587CCB80}</author>
    <author>tc={9E4EF09B-A2BA-488D-AAF3-BC6E0DD60B9E}</author>
    <author>tc={498CE612-23C2-457C-ABBB-0F6BBD7EA8C6}</author>
    <author>tc={BA62BBD4-4F12-4762-BF34-8DED25F2B659}</author>
  </authors>
  <commentList>
    <comment ref="D12" authorId="0" shapeId="0" xr:uid="{F17103B4-4010-4152-8EEB-2F9609F584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Coloque o seu salário</t>
      </text>
    </comment>
    <comment ref="D13" authorId="1" shapeId="0" xr:uid="{30F4A922-41D8-40BE-A42E-7EA8587CCB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Coloque o rendimento real de sua carteira</t>
      </text>
    </comment>
    <comment ref="D17" authorId="2" shapeId="0" xr:uid="{9E4EF09B-A2BA-488D-AAF3-BC6E0DD60B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Inclua o valor que você deseja investir</t>
      </text>
    </comment>
    <comment ref="D18" authorId="3" shapeId="0" xr:uid="{498CE612-23C2-457C-ABBB-0F6BBD7EA8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Inclua o período que deseja deixar o dinheiro investido</t>
      </text>
    </comment>
    <comment ref="D19" authorId="4" shapeId="0" xr:uid="{BA62BBD4-4F12-4762-BF34-8DED25F2B6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Inclua a taxa mensal estimada do investimento</t>
      </text>
    </comment>
  </commentList>
</comments>
</file>

<file path=xl/sharedStrings.xml><?xml version="1.0" encoding="utf-8"?>
<sst xmlns="http://schemas.openxmlformats.org/spreadsheetml/2006/main" count="78" uniqueCount="38">
  <si>
    <t>Por quantos anos?</t>
  </si>
  <si>
    <t>Taxa de rendimento Mensal?</t>
  </si>
  <si>
    <t>Patrimônio Acumulado</t>
  </si>
  <si>
    <t>Dividendos Mensais</t>
  </si>
  <si>
    <t>Investimento Mensal</t>
  </si>
  <si>
    <t>Qual o Valor em 2 anos?</t>
  </si>
  <si>
    <t>Quanto investir por Mês?</t>
  </si>
  <si>
    <t>Cenários</t>
  </si>
  <si>
    <t>Qual o Valor em 5 anos?</t>
  </si>
  <si>
    <t>Qual o Valor em 10 anos?</t>
  </si>
  <si>
    <t>Qual o Valor em 20 anos?</t>
  </si>
  <si>
    <t>Qual o Valor em 30 anos?</t>
  </si>
  <si>
    <t>Patrimônio</t>
  </si>
  <si>
    <t>Dividendo</t>
  </si>
  <si>
    <t>Configurações</t>
  </si>
  <si>
    <t>Salário</t>
  </si>
  <si>
    <t>Sugestão de Investimento</t>
  </si>
  <si>
    <t>Rendimento da Carteira</t>
  </si>
  <si>
    <t>Perfil</t>
  </si>
  <si>
    <t>Agressivo</t>
  </si>
  <si>
    <t>Valor a ser Investido por Mês</t>
  </si>
  <si>
    <t>Tipo de FII</t>
  </si>
  <si>
    <t>Valores</t>
  </si>
  <si>
    <t>Papel</t>
  </si>
  <si>
    <t>Tijolo</t>
  </si>
  <si>
    <t>Híbridos</t>
  </si>
  <si>
    <t>FOF's</t>
  </si>
  <si>
    <t>Desenvolvimento</t>
  </si>
  <si>
    <t>Hotelarias</t>
  </si>
  <si>
    <t>Logísticos</t>
  </si>
  <si>
    <t>Conservador</t>
  </si>
  <si>
    <t>Total</t>
  </si>
  <si>
    <t>% Sugerido</t>
  </si>
  <si>
    <t>CHAVE</t>
  </si>
  <si>
    <t>PERFIL</t>
  </si>
  <si>
    <t>TIPO DE FII</t>
  </si>
  <si>
    <t>%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</si>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</sst>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9" tint="-0.499984740745262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theme="9" tint="0.39994506668294322"/>
      </left>
      <right style="double">
        <color auto="1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 style="double">
        <color auto="1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double">
        <color auto="1"/>
      </right>
      <top style="thin">
        <color theme="9" tint="0.39994506668294322"/>
      </top>
      <bottom style="double">
        <color theme="9" tint="-0.499984740745262"/>
      </bottom>
      <diagonal/>
    </border>
    <border>
      <left style="double">
        <color auto="1"/>
      </left>
      <right/>
      <top style="double">
        <color theme="9" tint="-0.499984740745262"/>
      </top>
      <bottom/>
      <diagonal/>
    </border>
    <border>
      <left/>
      <right/>
      <top style="double">
        <color theme="9" tint="-0.499984740745262"/>
      </top>
      <bottom/>
      <diagonal/>
    </border>
    <border>
      <left/>
      <right style="double">
        <color theme="9" tint="-0.499984740745262"/>
      </right>
      <top style="double">
        <color theme="9" tint="-0.499984740745262"/>
      </top>
      <bottom/>
      <diagonal/>
    </border>
    <border>
      <left style="double">
        <color auto="1"/>
      </left>
      <right style="thin">
        <color theme="9" tint="-0.24994659260841701"/>
      </right>
      <top style="thin">
        <color theme="9" tint="0.39994506668294322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/>
      <bottom style="thin">
        <color theme="9" tint="-0.24994659260841701"/>
      </bottom>
      <diagonal/>
    </border>
    <border>
      <left style="double">
        <color auto="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double">
        <color auto="1"/>
      </left>
      <right style="thin">
        <color theme="9" tint="-0.24994659260841701"/>
      </right>
      <top style="thin">
        <color theme="9" tint="-0.24994659260841701"/>
      </top>
      <bottom style="double">
        <color theme="9" tint="-0.499984740745262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double">
        <color theme="9" tint="-0.499984740745262"/>
      </bottom>
      <diagonal/>
    </border>
    <border>
      <left/>
      <right style="double">
        <color auto="1"/>
      </right>
      <top style="double">
        <color theme="9" tint="-0.499984740745262"/>
      </top>
      <bottom/>
      <diagonal/>
    </border>
    <border>
      <left style="thin">
        <color theme="9" tint="-0.24994659260841701"/>
      </left>
      <right style="double">
        <color auto="1"/>
      </right>
      <top/>
      <bottom style="thin">
        <color theme="9" tint="-0.24994659260841701"/>
      </bottom>
      <diagonal/>
    </border>
    <border>
      <left style="thin">
        <color theme="9" tint="-0.24994659260841701"/>
      </left>
      <right style="double">
        <color auto="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double">
        <color auto="1"/>
      </right>
      <top style="thin">
        <color theme="9" tint="-0.24994659260841701"/>
      </top>
      <bottom style="double">
        <color theme="9" tint="-0.499984740745262"/>
      </bottom>
      <diagonal/>
    </border>
    <border>
      <left style="double">
        <color theme="9" tint="-0.499984740745262"/>
      </left>
      <right/>
      <top style="double">
        <color theme="9" tint="-0.499984740745262"/>
      </top>
      <bottom/>
      <diagonal/>
    </border>
    <border>
      <left style="double">
        <color theme="9" tint="-0.49998474074526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 style="double">
        <color theme="9" tint="-0.499984740745262"/>
      </right>
      <top/>
      <bottom style="thin">
        <color theme="9" tint="0.39994506668294322"/>
      </bottom>
      <diagonal/>
    </border>
    <border>
      <left style="double">
        <color theme="9" tint="-0.49998474074526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double">
        <color theme="9" tint="-0.499984740745262"/>
      </right>
      <top style="thin">
        <color theme="9" tint="0.39994506668294322"/>
      </top>
      <bottom style="thin">
        <color theme="9" tint="0.39994506668294322"/>
      </bottom>
      <diagonal/>
    </border>
    <border>
      <left style="double">
        <color theme="9" tint="-0.499984740745262"/>
      </left>
      <right style="thin">
        <color theme="9" tint="0.39994506668294322"/>
      </right>
      <top style="thin">
        <color theme="9" tint="0.39994506668294322"/>
      </top>
      <bottom style="double">
        <color theme="9" tint="-0.499984740745262"/>
      </bottom>
      <diagonal/>
    </border>
    <border>
      <left style="thin">
        <color theme="9" tint="0.39994506668294322"/>
      </left>
      <right style="double">
        <color theme="9" tint="-0.499984740745262"/>
      </right>
      <top style="thin">
        <color theme="9" tint="0.39994506668294322"/>
      </top>
      <bottom style="double">
        <color theme="9" tint="-0.499984740745262"/>
      </bottom>
      <diagonal/>
    </border>
    <border>
      <left style="double">
        <color theme="7" tint="-0.499984740745262"/>
      </left>
      <right/>
      <top style="double">
        <color theme="7" tint="-0.499984740745262"/>
      </top>
      <bottom/>
      <diagonal/>
    </border>
    <border>
      <left/>
      <right style="double">
        <color theme="7" tint="-0.499984740745262"/>
      </right>
      <top style="double">
        <color theme="7" tint="-0.499984740745262"/>
      </top>
      <bottom/>
      <diagonal/>
    </border>
    <border>
      <left style="thin">
        <color theme="7" tint="0.39994506668294322"/>
      </left>
      <right style="double">
        <color theme="7" tint="-0.49998474074526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double">
        <color theme="7" tint="-0.49998474074526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double">
        <color theme="7" tint="-0.499984740745262"/>
      </right>
      <top style="thin">
        <color theme="7" tint="0.39994506668294322"/>
      </top>
      <bottom style="double">
        <color theme="7" tint="-0.499984740745262"/>
      </bottom>
      <diagonal/>
    </border>
    <border>
      <left/>
      <right/>
      <top style="double">
        <color theme="7" tint="-0.499984740745262"/>
      </top>
      <bottom/>
      <diagonal/>
    </border>
    <border>
      <left style="double">
        <color theme="7" tint="-0.499984740745262"/>
      </left>
      <right/>
      <top/>
      <bottom style="thin">
        <color theme="7" tint="0.39994506668294322"/>
      </bottom>
      <diagonal/>
    </border>
    <border>
      <left/>
      <right style="thin">
        <color theme="7" tint="0.39994506668294322"/>
      </right>
      <top/>
      <bottom style="thin">
        <color theme="7" tint="0.39994506668294322"/>
      </bottom>
      <diagonal/>
    </border>
    <border>
      <left style="double">
        <color theme="7" tint="-0.49998474074526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double">
        <color theme="7" tint="-0.499984740745262"/>
      </left>
      <right/>
      <top style="thin">
        <color theme="7" tint="0.39994506668294322"/>
      </top>
      <bottom style="double">
        <color theme="7" tint="-0.499984740745262"/>
      </bottom>
      <diagonal/>
    </border>
    <border>
      <left/>
      <right style="thin">
        <color theme="7" tint="0.39994506668294322"/>
      </right>
      <top style="thin">
        <color theme="7" tint="0.39994506668294322"/>
      </top>
      <bottom style="double">
        <color theme="7" tint="-0.499984740745262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 style="thin">
        <color theme="9" tint="0.39994506668294322"/>
      </bottom>
      <diagonal/>
    </border>
    <border>
      <left/>
      <right style="thin">
        <color theme="9" tint="0.39994506668294322"/>
      </right>
      <top/>
      <bottom style="thin">
        <color theme="9" tint="0.39994506668294322"/>
      </bottom>
      <diagonal/>
    </border>
    <border>
      <left style="double">
        <color auto="1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double">
        <color auto="1"/>
      </left>
      <right/>
      <top style="thin">
        <color theme="9" tint="0.39994506668294322"/>
      </top>
      <bottom style="double">
        <color theme="9" tint="-0.499984740745262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 style="double">
        <color theme="9" tint="-0.499984740745262"/>
      </bottom>
      <diagonal/>
    </border>
    <border>
      <left style="double">
        <color theme="9" tint="-0.499984740745262"/>
      </left>
      <right/>
      <top style="double">
        <color theme="9" tint="-0.499984740745262"/>
      </top>
      <bottom style="double">
        <color theme="9" tint="-0.499984740745262"/>
      </bottom>
      <diagonal/>
    </border>
    <border>
      <left/>
      <right/>
      <top style="double">
        <color theme="9" tint="-0.499984740745262"/>
      </top>
      <bottom style="double">
        <color theme="9" tint="-0.499984740745262"/>
      </bottom>
      <diagonal/>
    </border>
    <border>
      <left/>
      <right style="double">
        <color theme="9" tint="-0.499984740745262"/>
      </right>
      <top style="double">
        <color theme="9" tint="-0.499984740745262"/>
      </top>
      <bottom style="double">
        <color theme="9" tint="-0.499984740745262"/>
      </bottom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double">
        <color theme="9" tint="-0.499984740745262"/>
      </bottom>
      <diagonal/>
    </border>
    <border>
      <left/>
      <right/>
      <top/>
      <bottom style="medium">
        <color indexed="64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165" fontId="7" fillId="3" borderId="3" xfId="2" applyNumberFormat="1" applyFont="1" applyFill="1" applyBorder="1" applyAlignment="1">
      <alignment horizontal="center"/>
    </xf>
    <xf numFmtId="165" fontId="7" fillId="3" borderId="5" xfId="2" applyNumberFormat="1" applyFont="1" applyFill="1" applyBorder="1" applyAlignment="1">
      <alignment horizontal="center"/>
    </xf>
    <xf numFmtId="165" fontId="7" fillId="3" borderId="10" xfId="2" applyNumberFormat="1" applyFont="1" applyFill="1" applyBorder="1" applyAlignment="1">
      <alignment horizontal="center"/>
    </xf>
    <xf numFmtId="165" fontId="7" fillId="3" borderId="16" xfId="2" applyNumberFormat="1" applyFont="1" applyFill="1" applyBorder="1" applyAlignment="1">
      <alignment horizontal="center"/>
    </xf>
    <xf numFmtId="165" fontId="7" fillId="3" borderId="12" xfId="2" applyNumberFormat="1" applyFont="1" applyFill="1" applyBorder="1" applyAlignment="1">
      <alignment horizontal="center"/>
    </xf>
    <xf numFmtId="165" fontId="7" fillId="3" borderId="17" xfId="2" applyNumberFormat="1" applyFont="1" applyFill="1" applyBorder="1" applyAlignment="1">
      <alignment horizontal="center"/>
    </xf>
    <xf numFmtId="165" fontId="7" fillId="3" borderId="14" xfId="2" applyNumberFormat="1" applyFont="1" applyFill="1" applyBorder="1" applyAlignment="1">
      <alignment horizontal="center"/>
    </xf>
    <xf numFmtId="165" fontId="7" fillId="3" borderId="18" xfId="2" applyNumberFormat="1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left" indent="3"/>
    </xf>
    <xf numFmtId="0" fontId="5" fillId="0" borderId="33" xfId="0" applyFont="1" applyBorder="1" applyAlignment="1">
      <alignment horizontal="left" indent="3"/>
    </xf>
    <xf numFmtId="0" fontId="5" fillId="0" borderId="34" xfId="0" applyFont="1" applyBorder="1" applyAlignment="1">
      <alignment horizontal="left" indent="3"/>
    </xf>
    <xf numFmtId="0" fontId="0" fillId="0" borderId="35" xfId="0" applyBorder="1" applyAlignment="1">
      <alignment horizontal="left" indent="3"/>
    </xf>
    <xf numFmtId="0" fontId="5" fillId="0" borderId="39" xfId="0" applyFont="1" applyBorder="1" applyAlignment="1">
      <alignment horizontal="left" indent="3"/>
    </xf>
    <xf numFmtId="0" fontId="5" fillId="0" borderId="40" xfId="0" applyFont="1" applyBorder="1" applyAlignment="1">
      <alignment horizontal="left" indent="3"/>
    </xf>
    <xf numFmtId="0" fontId="5" fillId="0" borderId="41" xfId="0" applyFont="1" applyBorder="1" applyAlignment="1">
      <alignment horizontal="left" indent="3"/>
    </xf>
    <xf numFmtId="0" fontId="0" fillId="0" borderId="42" xfId="0" applyBorder="1" applyAlignment="1">
      <alignment horizontal="left" indent="3"/>
    </xf>
    <xf numFmtId="0" fontId="6" fillId="3" borderId="41" xfId="0" applyFont="1" applyFill="1" applyBorder="1" applyAlignment="1">
      <alignment horizontal="left" indent="3"/>
    </xf>
    <xf numFmtId="0" fontId="6" fillId="3" borderId="43" xfId="0" applyFont="1" applyFill="1" applyBorder="1" applyAlignment="1">
      <alignment horizontal="left" indent="3"/>
    </xf>
    <xf numFmtId="0" fontId="0" fillId="0" borderId="44" xfId="0" applyBorder="1" applyAlignment="1">
      <alignment horizontal="left" indent="3"/>
    </xf>
    <xf numFmtId="0" fontId="6" fillId="3" borderId="9" xfId="0" applyFont="1" applyFill="1" applyBorder="1" applyAlignment="1">
      <alignment horizontal="left" indent="3"/>
    </xf>
    <xf numFmtId="0" fontId="6" fillId="3" borderId="11" xfId="0" applyFont="1" applyFill="1" applyBorder="1" applyAlignment="1">
      <alignment horizontal="left" indent="3"/>
    </xf>
    <xf numFmtId="0" fontId="6" fillId="3" borderId="13" xfId="0" applyFont="1" applyFill="1" applyBorder="1" applyAlignment="1">
      <alignment horizontal="left" indent="3"/>
    </xf>
    <xf numFmtId="0" fontId="6" fillId="3" borderId="0" xfId="0" applyFont="1" applyFill="1" applyBorder="1" applyAlignment="1">
      <alignment horizontal="left" indent="3"/>
    </xf>
    <xf numFmtId="0" fontId="6" fillId="5" borderId="0" xfId="0" applyFont="1" applyFill="1" applyBorder="1" applyAlignment="1">
      <alignment horizontal="left" indent="3"/>
    </xf>
    <xf numFmtId="165" fontId="7" fillId="3" borderId="0" xfId="2" applyNumberFormat="1" applyFont="1" applyFill="1" applyBorder="1" applyAlignment="1">
      <alignment horizontal="center"/>
    </xf>
    <xf numFmtId="0" fontId="8" fillId="2" borderId="19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8" fillId="2" borderId="8" xfId="0" applyFont="1" applyFill="1" applyBorder="1" applyAlignment="1">
      <alignment vertical="center"/>
    </xf>
    <xf numFmtId="0" fontId="8" fillId="2" borderId="45" xfId="0" applyFont="1" applyFill="1" applyBorder="1" applyAlignment="1">
      <alignment vertical="center"/>
    </xf>
    <xf numFmtId="0" fontId="8" fillId="2" borderId="46" xfId="0" applyFont="1" applyFill="1" applyBorder="1" applyAlignment="1">
      <alignment vertical="center"/>
    </xf>
    <xf numFmtId="165" fontId="8" fillId="2" borderId="47" xfId="0" applyNumberFormat="1" applyFont="1" applyFill="1" applyBorder="1" applyAlignment="1">
      <alignment vertic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51" xfId="0" applyBorder="1"/>
    <xf numFmtId="0" fontId="0" fillId="0" borderId="51" xfId="0" applyBorder="1" applyAlignment="1">
      <alignment horizontal="center"/>
    </xf>
    <xf numFmtId="9" fontId="0" fillId="0" borderId="51" xfId="0" applyNumberFormat="1" applyBorder="1" applyAlignment="1">
      <alignment horizontal="center"/>
    </xf>
    <xf numFmtId="165" fontId="7" fillId="0" borderId="28" xfId="2" applyNumberFormat="1" applyFont="1" applyBorder="1" applyAlignment="1" applyProtection="1">
      <alignment horizontal="center"/>
      <protection locked="0"/>
    </xf>
    <xf numFmtId="10" fontId="7" fillId="0" borderId="29" xfId="0" applyNumberFormat="1" applyFont="1" applyBorder="1" applyAlignment="1" applyProtection="1">
      <alignment horizontal="center"/>
      <protection locked="0"/>
    </xf>
    <xf numFmtId="165" fontId="7" fillId="0" borderId="3" xfId="2" applyNumberFormat="1" applyFont="1" applyBorder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center"/>
      <protection locked="0"/>
    </xf>
    <xf numFmtId="10" fontId="7" fillId="0" borderId="4" xfId="0" applyNumberFormat="1" applyFont="1" applyBorder="1" applyAlignment="1" applyProtection="1">
      <alignment horizontal="center"/>
      <protection locked="0"/>
    </xf>
    <xf numFmtId="0" fontId="5" fillId="3" borderId="36" xfId="0" applyFont="1" applyFill="1" applyBorder="1" applyAlignment="1">
      <alignment horizontal="left" indent="3"/>
    </xf>
    <xf numFmtId="0" fontId="0" fillId="3" borderId="37" xfId="0" applyFill="1" applyBorder="1" applyAlignment="1">
      <alignment horizontal="left" indent="3"/>
    </xf>
    <xf numFmtId="165" fontId="7" fillId="3" borderId="30" xfId="1" applyNumberFormat="1" applyFont="1" applyFill="1" applyBorder="1" applyAlignment="1" applyProtection="1">
      <alignment horizontal="center"/>
    </xf>
    <xf numFmtId="0" fontId="7" fillId="3" borderId="20" xfId="0" applyFont="1" applyFill="1" applyBorder="1"/>
    <xf numFmtId="9" fontId="7" fillId="3" borderId="48" xfId="3" applyFont="1" applyFill="1" applyBorder="1"/>
    <xf numFmtId="165" fontId="7" fillId="3" borderId="21" xfId="0" applyNumberFormat="1" applyFont="1" applyFill="1" applyBorder="1"/>
    <xf numFmtId="0" fontId="7" fillId="3" borderId="22" xfId="0" applyFont="1" applyFill="1" applyBorder="1"/>
    <xf numFmtId="9" fontId="7" fillId="3" borderId="49" xfId="3" applyFont="1" applyFill="1" applyBorder="1"/>
    <xf numFmtId="165" fontId="7" fillId="3" borderId="23" xfId="0" applyNumberFormat="1" applyFont="1" applyFill="1" applyBorder="1"/>
    <xf numFmtId="0" fontId="7" fillId="3" borderId="24" xfId="0" applyFont="1" applyFill="1" applyBorder="1"/>
    <xf numFmtId="9" fontId="7" fillId="3" borderId="50" xfId="3" applyFont="1" applyFill="1" applyBorder="1"/>
    <xf numFmtId="165" fontId="7" fillId="3" borderId="25" xfId="0" applyNumberFormat="1" applyFont="1" applyFill="1" applyBorder="1"/>
    <xf numFmtId="0" fontId="6" fillId="7" borderId="52" xfId="0" applyFont="1" applyFill="1" applyBorder="1" applyAlignment="1" applyProtection="1">
      <alignment horizontal="left" indent="3"/>
      <protection locked="0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Planilha1!$C$34</c:f>
              <c:strCache>
                <c:ptCount val="1"/>
                <c:pt idx="0">
                  <c:v>% Sugerido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Planilha1!$B$35:$B$41</c:f>
              <c:strCache>
                <c:ptCount val="7"/>
                <c:pt idx="0">
                  <c:v>Desenvolvimento</c:v>
                </c:pt>
                <c:pt idx="1">
                  <c:v>FOF's</c:v>
                </c:pt>
                <c:pt idx="2">
                  <c:v>Híbridos</c:v>
                </c:pt>
                <c:pt idx="3">
                  <c:v>Hotelarias</c:v>
                </c:pt>
                <c:pt idx="4">
                  <c:v>Logísticos</c:v>
                </c:pt>
                <c:pt idx="5">
                  <c:v>Papel</c:v>
                </c:pt>
                <c:pt idx="6">
                  <c:v>Tijolo</c:v>
                </c:pt>
              </c:strCache>
            </c:strRef>
          </c:cat>
          <c:val>
            <c:numRef>
              <c:f>Planilha1!$C$35:$C$41</c:f>
              <c:numCache>
                <c:formatCode>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</c:v>
                </c:pt>
                <c:pt idx="4">
                  <c:v>0.1</c:v>
                </c:pt>
                <c:pt idx="5">
                  <c:v>0.3</c:v>
                </c:pt>
                <c:pt idx="6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C-45ED-AEEC-30FA5C8874CC}"/>
            </c:ext>
          </c:extLst>
        </c:ser>
        <c:ser>
          <c:idx val="1"/>
          <c:order val="1"/>
          <c:tx>
            <c:strRef>
              <c:f>Planilha1!$D$34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Planilha1!$B$35:$B$41</c:f>
              <c:strCache>
                <c:ptCount val="7"/>
                <c:pt idx="0">
                  <c:v>Desenvolvimento</c:v>
                </c:pt>
                <c:pt idx="1">
                  <c:v>FOF's</c:v>
                </c:pt>
                <c:pt idx="2">
                  <c:v>Híbridos</c:v>
                </c:pt>
                <c:pt idx="3">
                  <c:v>Hotelarias</c:v>
                </c:pt>
                <c:pt idx="4">
                  <c:v>Logísticos</c:v>
                </c:pt>
                <c:pt idx="5">
                  <c:v>Papel</c:v>
                </c:pt>
                <c:pt idx="6">
                  <c:v>Tijolo</c:v>
                </c:pt>
              </c:strCache>
            </c:strRef>
          </c:cat>
          <c:val>
            <c:numRef>
              <c:f>Planilha1!$D$35:$D$41</c:f>
              <c:numCache>
                <c:formatCode>"R$"\ #,##0.00</c:formatCode>
                <c:ptCount val="7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0</c:v>
                </c:pt>
                <c:pt idx="4">
                  <c:v>20</c:v>
                </c:pt>
                <c:pt idx="5">
                  <c:v>60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CC-45ED-AEEC-30FA5C8874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42</xdr:row>
      <xdr:rowOff>152400</xdr:rowOff>
    </xdr:from>
    <xdr:to>
      <xdr:col>4</xdr:col>
      <xdr:colOff>9525</xdr:colOff>
      <xdr:row>60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4C3F7E-7D4A-8B63-EE25-3BDC5DFC0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0</xdr:row>
      <xdr:rowOff>28575</xdr:rowOff>
    </xdr:from>
    <xdr:to>
      <xdr:col>5</xdr:col>
      <xdr:colOff>0</xdr:colOff>
      <xdr:row>8</xdr:row>
      <xdr:rowOff>171451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2F5E511-AC8F-DD9F-AA6A-26EFB94C65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53" b="35478"/>
        <a:stretch>
          <a:fillRect/>
        </a:stretch>
      </xdr:blipFill>
      <xdr:spPr>
        <a:xfrm>
          <a:off x="0" y="28575"/>
          <a:ext cx="6553200" cy="1666876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29</xdr:row>
      <xdr:rowOff>95249</xdr:rowOff>
    </xdr:from>
    <xdr:to>
      <xdr:col>3</xdr:col>
      <xdr:colOff>247650</xdr:colOff>
      <xdr:row>30</xdr:row>
      <xdr:rowOff>142874</xdr:rowOff>
    </xdr:to>
    <xdr:pic>
      <xdr:nvPicPr>
        <xdr:cNvPr id="8" name="Gráfico 7" descr="Lápis com preenchimento sólido">
          <a:extLst>
            <a:ext uri="{FF2B5EF4-FFF2-40B4-BE49-F238E27FC236}">
              <a16:creationId xmlns:a16="http://schemas.microsoft.com/office/drawing/2014/main" id="{15EE97E1-D77E-F746-EA61-F8176A887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638675" y="6438899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333375</xdr:rowOff>
    </xdr:from>
    <xdr:to>
      <xdr:col>4</xdr:col>
      <xdr:colOff>238125</xdr:colOff>
      <xdr:row>11</xdr:row>
      <xdr:rowOff>161925</xdr:rowOff>
    </xdr:to>
    <xdr:pic>
      <xdr:nvPicPr>
        <xdr:cNvPr id="9" name="Gráfico 8" descr="Lápis com preenchimento sólido">
          <a:extLst>
            <a:ext uri="{FF2B5EF4-FFF2-40B4-BE49-F238E27FC236}">
              <a16:creationId xmlns:a16="http://schemas.microsoft.com/office/drawing/2014/main" id="{30A06F48-A2FE-49AF-BDCE-777AD2D7A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905500" y="22479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123825</xdr:rowOff>
    </xdr:from>
    <xdr:to>
      <xdr:col>4</xdr:col>
      <xdr:colOff>238125</xdr:colOff>
      <xdr:row>12</xdr:row>
      <xdr:rowOff>161925</xdr:rowOff>
    </xdr:to>
    <xdr:pic>
      <xdr:nvPicPr>
        <xdr:cNvPr id="10" name="Gráfico 9" descr="Lápis com preenchimento sólido">
          <a:extLst>
            <a:ext uri="{FF2B5EF4-FFF2-40B4-BE49-F238E27FC236}">
              <a16:creationId xmlns:a16="http://schemas.microsoft.com/office/drawing/2014/main" id="{23F040B3-35EF-4E75-ABD9-8C50BCCC3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905500" y="24479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276225</xdr:rowOff>
    </xdr:from>
    <xdr:to>
      <xdr:col>4</xdr:col>
      <xdr:colOff>238125</xdr:colOff>
      <xdr:row>16</xdr:row>
      <xdr:rowOff>152400</xdr:rowOff>
    </xdr:to>
    <xdr:pic>
      <xdr:nvPicPr>
        <xdr:cNvPr id="11" name="Gráfico 10" descr="Lápis com preenchimento sólido">
          <a:extLst>
            <a:ext uri="{FF2B5EF4-FFF2-40B4-BE49-F238E27FC236}">
              <a16:creationId xmlns:a16="http://schemas.microsoft.com/office/drawing/2014/main" id="{BB15A591-1EC9-4FED-82DF-FAB7A3197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905500" y="34194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123825</xdr:rowOff>
    </xdr:from>
    <xdr:to>
      <xdr:col>4</xdr:col>
      <xdr:colOff>238125</xdr:colOff>
      <xdr:row>17</xdr:row>
      <xdr:rowOff>161925</xdr:rowOff>
    </xdr:to>
    <xdr:pic>
      <xdr:nvPicPr>
        <xdr:cNvPr id="12" name="Gráfico 11" descr="Lápis com preenchimento sólido">
          <a:extLst>
            <a:ext uri="{FF2B5EF4-FFF2-40B4-BE49-F238E27FC236}">
              <a16:creationId xmlns:a16="http://schemas.microsoft.com/office/drawing/2014/main" id="{B8648AA8-7F3E-409D-B81D-2E423FCAE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905500" y="36290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123825</xdr:rowOff>
    </xdr:from>
    <xdr:to>
      <xdr:col>4</xdr:col>
      <xdr:colOff>238125</xdr:colOff>
      <xdr:row>18</xdr:row>
      <xdr:rowOff>161925</xdr:rowOff>
    </xdr:to>
    <xdr:pic>
      <xdr:nvPicPr>
        <xdr:cNvPr id="13" name="Gráfico 12" descr="Lápis com preenchimento sólido">
          <a:extLst>
            <a:ext uri="{FF2B5EF4-FFF2-40B4-BE49-F238E27FC236}">
              <a16:creationId xmlns:a16="http://schemas.microsoft.com/office/drawing/2014/main" id="{DC75E739-AA58-4BC0-BE02-D4CB04DE8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905500" y="3829050"/>
          <a:ext cx="238125" cy="2381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ciano da Silva Ferreira" id="{B031FC84-689B-449B-802E-F6F653F08CE9}" userId="S::luciano.sferreira@sp.senac.br::e5d4bcd9-f79b-4b66-a3e9-7a1497a4a5a4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6-01-27T01:04:53.62" personId="{B031FC84-689B-449B-802E-F6F653F08CE9}" id="{F17103B4-4010-4152-8EEB-2F9609F584C7}">
    <text>Coloque o seu salário</text>
  </threadedComment>
  <threadedComment ref="D13" dT="2026-01-27T01:05:11.51" personId="{B031FC84-689B-449B-802E-F6F653F08CE9}" id="{30F4A922-41D8-40BE-A42E-7EA8587CCB80}">
    <text>Coloque o rendimento real de sua carteira</text>
  </threadedComment>
  <threadedComment ref="D17" dT="2026-01-27T01:06:17.47" personId="{B031FC84-689B-449B-802E-F6F653F08CE9}" id="{9E4EF09B-A2BA-488D-AAF3-BC6E0DD60B9E}">
    <text>Inclua o valor que você deseja investir</text>
  </threadedComment>
  <threadedComment ref="D18" dT="2026-01-27T01:06:39.91" personId="{B031FC84-689B-449B-802E-F6F653F08CE9}" id="{498CE612-23C2-457C-ABBB-0F6BBD7EA8C6}">
    <text>Inclua o período que deseja deixar o dinheiro investido</text>
  </threadedComment>
  <threadedComment ref="D19" dT="2026-01-27T01:07:15.62" personId="{B031FC84-689B-449B-802E-F6F653F08CE9}" id="{BA62BBD4-4F12-4762-BF34-8DED25F2B659}">
    <text>Inclua a taxa mensal estimada do investimento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1089-0586-4F6C-881F-24821C0EC5B3}">
  <dimension ref="A10:E70"/>
  <sheetViews>
    <sheetView showGridLines="0" showRowColHeaders="0" tabSelected="1" workbookViewId="0">
      <selection activeCell="D17" sqref="D17"/>
    </sheetView>
  </sheetViews>
  <sheetFormatPr defaultColWidth="0" defaultRowHeight="15" x14ac:dyDescent="0.25"/>
  <cols>
    <col min="1" max="1" width="9.7109375" customWidth="1"/>
    <col min="2" max="2" width="40.85546875" bestFit="1" customWidth="1"/>
    <col min="3" max="3" width="18.85546875" bestFit="1" customWidth="1"/>
    <col min="4" max="4" width="19.140625" customWidth="1"/>
    <col min="5" max="5" width="9.7109375" customWidth="1"/>
    <col min="6" max="9" width="9.140625" hidden="1" customWidth="1"/>
    <col min="10" max="16384" width="9.140625" hidden="1"/>
  </cols>
  <sheetData>
    <row r="10" spans="2:4" ht="15.75" thickBot="1" x14ac:dyDescent="0.3"/>
    <row r="11" spans="2:4" ht="32.25" thickTop="1" x14ac:dyDescent="0.25">
      <c r="B11" s="15" t="s">
        <v>14</v>
      </c>
      <c r="C11" s="16"/>
      <c r="D11" s="17"/>
    </row>
    <row r="12" spans="2:4" ht="15.75" x14ac:dyDescent="0.25">
      <c r="B12" s="20" t="s">
        <v>15</v>
      </c>
      <c r="C12" s="21"/>
      <c r="D12" s="49">
        <v>1000</v>
      </c>
    </row>
    <row r="13" spans="2:4" ht="15.75" x14ac:dyDescent="0.25">
      <c r="B13" s="22" t="s">
        <v>17</v>
      </c>
      <c r="C13" s="23"/>
      <c r="D13" s="50">
        <v>5.4999999999999997E-3</v>
      </c>
    </row>
    <row r="14" spans="2:4" ht="16.5" thickBot="1" x14ac:dyDescent="0.3">
      <c r="B14" s="54" t="s">
        <v>16</v>
      </c>
      <c r="C14" s="55"/>
      <c r="D14" s="56">
        <f>D12*0.3</f>
        <v>300</v>
      </c>
    </row>
    <row r="15" spans="2:4" ht="16.5" thickTop="1" thickBot="1" x14ac:dyDescent="0.3"/>
    <row r="16" spans="2:4" ht="28.5" customHeight="1" thickTop="1" x14ac:dyDescent="0.25">
      <c r="B16" s="3" t="s">
        <v>4</v>
      </c>
      <c r="C16" s="18"/>
      <c r="D16" s="19"/>
    </row>
    <row r="17" spans="1:4" ht="15.75" x14ac:dyDescent="0.25">
      <c r="B17" s="24" t="s">
        <v>6</v>
      </c>
      <c r="C17" s="25"/>
      <c r="D17" s="51">
        <v>200</v>
      </c>
    </row>
    <row r="18" spans="1:4" ht="15.75" x14ac:dyDescent="0.25">
      <c r="B18" s="26" t="s">
        <v>0</v>
      </c>
      <c r="C18" s="27"/>
      <c r="D18" s="52">
        <v>5</v>
      </c>
    </row>
    <row r="19" spans="1:4" ht="15.75" x14ac:dyDescent="0.25">
      <c r="B19" s="26" t="s">
        <v>1</v>
      </c>
      <c r="C19" s="27"/>
      <c r="D19" s="53">
        <v>1.0789999999999999E-2</v>
      </c>
    </row>
    <row r="20" spans="1:4" ht="15.75" x14ac:dyDescent="0.25">
      <c r="B20" s="28" t="s">
        <v>2</v>
      </c>
      <c r="C20" s="27"/>
      <c r="D20" s="7">
        <f>FV(Taxa_mensal,Qtde_anos*12,Aporte)*-1</f>
        <v>16755.382799697527</v>
      </c>
    </row>
    <row r="21" spans="1:4" ht="16.5" thickBot="1" x14ac:dyDescent="0.3">
      <c r="B21" s="29" t="s">
        <v>3</v>
      </c>
      <c r="C21" s="30"/>
      <c r="D21" s="8">
        <f>Patrimonio*Rendimento_Carteira</f>
        <v>92.154605398336386</v>
      </c>
    </row>
    <row r="22" spans="1:4" ht="16.5" thickTop="1" thickBot="1" x14ac:dyDescent="0.3"/>
    <row r="23" spans="1:4" ht="32.25" thickTop="1" x14ac:dyDescent="0.25">
      <c r="B23" s="4" t="s">
        <v>7</v>
      </c>
      <c r="C23" s="5" t="s">
        <v>12</v>
      </c>
      <c r="D23" s="6" t="s">
        <v>13</v>
      </c>
    </row>
    <row r="24" spans="1:4" ht="15.75" x14ac:dyDescent="0.25">
      <c r="A24" s="2">
        <v>2</v>
      </c>
      <c r="B24" s="31" t="s">
        <v>5</v>
      </c>
      <c r="C24" s="9">
        <f>FV(Taxa_mensal,$A24*12,Aporte)*-1</f>
        <v>5445.5254595290435</v>
      </c>
      <c r="D24" s="10">
        <f>C24*Rendimento_Carteira</f>
        <v>29.950390027409739</v>
      </c>
    </row>
    <row r="25" spans="1:4" ht="15.75" x14ac:dyDescent="0.25">
      <c r="A25" s="2">
        <v>5</v>
      </c>
      <c r="B25" s="32" t="s">
        <v>8</v>
      </c>
      <c r="C25" s="11">
        <f>FV(Taxa_mensal,$A25*12,Aporte)*-1</f>
        <v>16755.382799697527</v>
      </c>
      <c r="D25" s="12">
        <f>C25*Rendimento_Carteira</f>
        <v>92.154605398336386</v>
      </c>
    </row>
    <row r="26" spans="1:4" ht="15.75" x14ac:dyDescent="0.25">
      <c r="A26" s="2">
        <v>10</v>
      </c>
      <c r="B26" s="32" t="s">
        <v>9</v>
      </c>
      <c r="C26" s="11">
        <f>FV(Taxa_mensal,$A26*12,Aporte)*-1</f>
        <v>48656.842506034438</v>
      </c>
      <c r="D26" s="12">
        <f>C26*Rendimento_Carteira</f>
        <v>267.61263378318938</v>
      </c>
    </row>
    <row r="27" spans="1:4" ht="15.75" x14ac:dyDescent="0.25">
      <c r="A27" s="2">
        <v>20</v>
      </c>
      <c r="B27" s="32" t="s">
        <v>10</v>
      </c>
      <c r="C27" s="11">
        <f>FV(Taxa_mensal,$A27*12,Aporte)*-1</f>
        <v>225039.68001941612</v>
      </c>
      <c r="D27" s="12">
        <f>C27*Rendimento_Carteira</f>
        <v>1237.7182401067885</v>
      </c>
    </row>
    <row r="28" spans="1:4" ht="16.5" thickBot="1" x14ac:dyDescent="0.3">
      <c r="A28" s="2">
        <v>30</v>
      </c>
      <c r="B28" s="33" t="s">
        <v>11</v>
      </c>
      <c r="C28" s="13">
        <f>FV(Taxa_mensal,$A28*12,Aporte)*-1</f>
        <v>864433.93100094295</v>
      </c>
      <c r="D28" s="14">
        <f>C28*Rendimento_Carteira</f>
        <v>4754.3866205051863</v>
      </c>
    </row>
    <row r="29" spans="1:4" ht="15.75" thickTop="1" x14ac:dyDescent="0.25"/>
    <row r="31" spans="1:4" ht="15.75" x14ac:dyDescent="0.25">
      <c r="B31" s="35" t="s">
        <v>18</v>
      </c>
      <c r="C31" s="66" t="s">
        <v>30</v>
      </c>
    </row>
    <row r="32" spans="1:4" ht="15.75" x14ac:dyDescent="0.25">
      <c r="B32" s="34" t="s">
        <v>20</v>
      </c>
      <c r="C32" s="36">
        <f>Aporte</f>
        <v>200</v>
      </c>
    </row>
    <row r="33" spans="2:4" ht="15.75" thickBot="1" x14ac:dyDescent="0.3"/>
    <row r="34" spans="2:4" ht="19.5" thickTop="1" x14ac:dyDescent="0.25">
      <c r="B34" s="37" t="s">
        <v>21</v>
      </c>
      <c r="C34" s="38" t="s">
        <v>32</v>
      </c>
      <c r="D34" s="39" t="s">
        <v>22</v>
      </c>
    </row>
    <row r="35" spans="2:4" ht="15.75" x14ac:dyDescent="0.25">
      <c r="B35" s="57" t="s">
        <v>27</v>
      </c>
      <c r="C35" s="58">
        <f>VLOOKUP($C$31&amp;"-"&amp;B35,Apoio!$B$2:$E$23,4,FALSE)</f>
        <v>0</v>
      </c>
      <c r="D35" s="59">
        <f>C35*C32</f>
        <v>0</v>
      </c>
    </row>
    <row r="36" spans="2:4" ht="15.75" x14ac:dyDescent="0.25">
      <c r="B36" s="60" t="s">
        <v>26</v>
      </c>
      <c r="C36" s="61">
        <f>VLOOKUP($C$31&amp;"-"&amp;B36,Apoio!$B$2:$E$23,4,FALSE)</f>
        <v>0.1</v>
      </c>
      <c r="D36" s="62">
        <f>C36*$C$32</f>
        <v>20</v>
      </c>
    </row>
    <row r="37" spans="2:4" ht="15.75" x14ac:dyDescent="0.25">
      <c r="B37" s="60" t="s">
        <v>25</v>
      </c>
      <c r="C37" s="61">
        <f>VLOOKUP($C$31&amp;"-"&amp;B37,Apoio!$B$2:$E$23,4,FALSE)</f>
        <v>0.1</v>
      </c>
      <c r="D37" s="62">
        <f t="shared" ref="D37:D41" si="0">C37*$C$32</f>
        <v>20</v>
      </c>
    </row>
    <row r="38" spans="2:4" ht="15.75" x14ac:dyDescent="0.25">
      <c r="B38" s="60" t="s">
        <v>28</v>
      </c>
      <c r="C38" s="61">
        <f>VLOOKUP($C$31&amp;"-"&amp;B38,Apoio!$B$2:$E$23,4,FALSE)</f>
        <v>0</v>
      </c>
      <c r="D38" s="62">
        <f t="shared" si="0"/>
        <v>0</v>
      </c>
    </row>
    <row r="39" spans="2:4" ht="15.75" x14ac:dyDescent="0.25">
      <c r="B39" s="60" t="s">
        <v>29</v>
      </c>
      <c r="C39" s="61">
        <f>VLOOKUP($C$31&amp;"-"&amp;B39,Apoio!$B$2:$E$23,4,FALSE)</f>
        <v>0.1</v>
      </c>
      <c r="D39" s="62">
        <f t="shared" si="0"/>
        <v>20</v>
      </c>
    </row>
    <row r="40" spans="2:4" ht="15.75" x14ac:dyDescent="0.25">
      <c r="B40" s="60" t="s">
        <v>23</v>
      </c>
      <c r="C40" s="61">
        <f>VLOOKUP($C$31&amp;"-"&amp;B40,Apoio!$B$2:$E$23,4,FALSE)</f>
        <v>0.3</v>
      </c>
      <c r="D40" s="62">
        <f t="shared" si="0"/>
        <v>60</v>
      </c>
    </row>
    <row r="41" spans="2:4" ht="16.5" thickBot="1" x14ac:dyDescent="0.3">
      <c r="B41" s="63" t="s">
        <v>24</v>
      </c>
      <c r="C41" s="64">
        <f>VLOOKUP($C$31&amp;"-"&amp;B41,Apoio!$B$2:$E$23,4,FALSE)</f>
        <v>0.4</v>
      </c>
      <c r="D41" s="65">
        <f t="shared" si="0"/>
        <v>80</v>
      </c>
    </row>
    <row r="42" spans="2:4" ht="20.25" thickTop="1" thickBot="1" x14ac:dyDescent="0.3">
      <c r="B42" s="40" t="s">
        <v>31</v>
      </c>
      <c r="C42" s="41"/>
      <c r="D42" s="42">
        <f>SUM(D35:D41)</f>
        <v>200</v>
      </c>
    </row>
    <row r="43" spans="2:4" ht="15.75" thickTop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</sheetData>
  <sheetProtection sheet="1" objects="1" scenarios="1"/>
  <sortState xmlns:xlrd2="http://schemas.microsoft.com/office/spreadsheetml/2017/richdata2" ref="B35:B41">
    <sortCondition ref="B35:B41"/>
  </sortState>
  <mergeCells count="10">
    <mergeCell ref="B17:C17"/>
    <mergeCell ref="B18:C18"/>
    <mergeCell ref="B19:C19"/>
    <mergeCell ref="B20:C20"/>
    <mergeCell ref="B21:C21"/>
    <mergeCell ref="B11:D11"/>
    <mergeCell ref="B12:C12"/>
    <mergeCell ref="B13:C13"/>
    <mergeCell ref="B14:C14"/>
    <mergeCell ref="B16:D16"/>
  </mergeCells>
  <dataValidations count="1">
    <dataValidation type="list" allowBlank="1" showInputMessage="1" showErrorMessage="1" prompt="Escolha o Perfil mais adequado" sqref="C31" xr:uid="{2A3BF3FA-F6FD-4B7C-93E9-7317C7C6C733}">
      <formula1>"Agressivo,Conservador,Moderado"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093B-6F54-4871-BB59-BACB0E305B92}">
  <dimension ref="B2:E23"/>
  <sheetViews>
    <sheetView workbookViewId="0">
      <selection activeCell="D29" sqref="D29"/>
    </sheetView>
  </sheetViews>
  <sheetFormatPr defaultRowHeight="15" x14ac:dyDescent="0.25"/>
  <cols>
    <col min="2" max="2" width="30.85546875" bestFit="1" customWidth="1"/>
    <col min="3" max="3" width="12.140625" bestFit="1" customWidth="1"/>
    <col min="4" max="4" width="18.5703125" bestFit="1" customWidth="1"/>
    <col min="5" max="5" width="4.5703125" bestFit="1" customWidth="1"/>
  </cols>
  <sheetData>
    <row r="2" spans="2:5" x14ac:dyDescent="0.25">
      <c r="B2" s="43" t="s">
        <v>33</v>
      </c>
      <c r="C2" s="43" t="s">
        <v>34</v>
      </c>
      <c r="D2" s="44" t="s">
        <v>35</v>
      </c>
      <c r="E2" s="44" t="s">
        <v>36</v>
      </c>
    </row>
    <row r="3" spans="2:5" x14ac:dyDescent="0.25">
      <c r="B3" t="str">
        <f>C3&amp;"-"&amp;D3</f>
        <v>Conservador-Desenvolvimento</v>
      </c>
      <c r="C3" t="s">
        <v>30</v>
      </c>
      <c r="D3" s="1" t="s">
        <v>27</v>
      </c>
      <c r="E3" s="45">
        <v>0</v>
      </c>
    </row>
    <row r="4" spans="2:5" x14ac:dyDescent="0.25">
      <c r="B4" t="str">
        <f t="shared" ref="B4:B22" si="0">C4&amp;"-"&amp;D4</f>
        <v>Conservador-FOF's</v>
      </c>
      <c r="C4" t="s">
        <v>30</v>
      </c>
      <c r="D4" s="1" t="s">
        <v>26</v>
      </c>
      <c r="E4" s="45">
        <v>0.1</v>
      </c>
    </row>
    <row r="5" spans="2:5" x14ac:dyDescent="0.25">
      <c r="B5" t="str">
        <f t="shared" si="0"/>
        <v>Conservador-Híbridos</v>
      </c>
      <c r="C5" t="s">
        <v>30</v>
      </c>
      <c r="D5" s="1" t="s">
        <v>25</v>
      </c>
      <c r="E5" s="45">
        <v>0.1</v>
      </c>
    </row>
    <row r="6" spans="2:5" x14ac:dyDescent="0.25">
      <c r="B6" t="str">
        <f t="shared" si="0"/>
        <v>Conservador-Hotelarias</v>
      </c>
      <c r="C6" t="s">
        <v>30</v>
      </c>
      <c r="D6" s="1" t="s">
        <v>28</v>
      </c>
      <c r="E6" s="45">
        <v>0</v>
      </c>
    </row>
    <row r="7" spans="2:5" x14ac:dyDescent="0.25">
      <c r="B7" t="str">
        <f t="shared" si="0"/>
        <v>Conservador-Logísticos</v>
      </c>
      <c r="C7" t="s">
        <v>30</v>
      </c>
      <c r="D7" s="1" t="s">
        <v>29</v>
      </c>
      <c r="E7" s="45">
        <v>0.1</v>
      </c>
    </row>
    <row r="8" spans="2:5" x14ac:dyDescent="0.25">
      <c r="B8" t="str">
        <f t="shared" si="0"/>
        <v>Conservador-Papel</v>
      </c>
      <c r="C8" t="s">
        <v>30</v>
      </c>
      <c r="D8" s="1" t="s">
        <v>23</v>
      </c>
      <c r="E8" s="45">
        <v>0.3</v>
      </c>
    </row>
    <row r="9" spans="2:5" ht="15.75" thickBot="1" x14ac:dyDescent="0.3">
      <c r="B9" s="46" t="str">
        <f t="shared" si="0"/>
        <v>Conservador-Tijolo</v>
      </c>
      <c r="C9" s="46" t="s">
        <v>30</v>
      </c>
      <c r="D9" s="47" t="s">
        <v>24</v>
      </c>
      <c r="E9" s="48">
        <v>0.4</v>
      </c>
    </row>
    <row r="10" spans="2:5" x14ac:dyDescent="0.25">
      <c r="B10" t="str">
        <f t="shared" si="0"/>
        <v>Moderado-Desenvolvimento</v>
      </c>
      <c r="C10" t="s">
        <v>37</v>
      </c>
      <c r="D10" s="1" t="s">
        <v>27</v>
      </c>
      <c r="E10" s="45">
        <v>0.05</v>
      </c>
    </row>
    <row r="11" spans="2:5" x14ac:dyDescent="0.25">
      <c r="B11" t="str">
        <f t="shared" si="0"/>
        <v>Moderado-FOF's</v>
      </c>
      <c r="C11" t="s">
        <v>37</v>
      </c>
      <c r="D11" s="1" t="s">
        <v>26</v>
      </c>
      <c r="E11" s="45">
        <v>0.1</v>
      </c>
    </row>
    <row r="12" spans="2:5" x14ac:dyDescent="0.25">
      <c r="B12" t="str">
        <f t="shared" si="0"/>
        <v>Moderado-Híbridos</v>
      </c>
      <c r="C12" t="s">
        <v>37</v>
      </c>
      <c r="D12" s="1" t="s">
        <v>25</v>
      </c>
      <c r="E12" s="45">
        <v>0.1</v>
      </c>
    </row>
    <row r="13" spans="2:5" x14ac:dyDescent="0.25">
      <c r="B13" t="str">
        <f t="shared" si="0"/>
        <v>Moderado-Hotelarias</v>
      </c>
      <c r="C13" t="s">
        <v>37</v>
      </c>
      <c r="D13" s="1" t="s">
        <v>28</v>
      </c>
      <c r="E13" s="45">
        <v>0.05</v>
      </c>
    </row>
    <row r="14" spans="2:5" x14ac:dyDescent="0.25">
      <c r="B14" t="str">
        <f t="shared" si="0"/>
        <v>Moderado-Logísticos</v>
      </c>
      <c r="C14" t="s">
        <v>37</v>
      </c>
      <c r="D14" s="1" t="s">
        <v>29</v>
      </c>
      <c r="E14" s="45">
        <v>0.1</v>
      </c>
    </row>
    <row r="15" spans="2:5" x14ac:dyDescent="0.25">
      <c r="B15" t="str">
        <f t="shared" ref="B15" si="1">C15&amp;"-"&amp;D15</f>
        <v>Moderado-Papel</v>
      </c>
      <c r="C15" t="s">
        <v>37</v>
      </c>
      <c r="D15" s="1" t="s">
        <v>23</v>
      </c>
      <c r="E15" s="45">
        <v>0.25</v>
      </c>
    </row>
    <row r="16" spans="2:5" ht="15.75" thickBot="1" x14ac:dyDescent="0.3">
      <c r="B16" s="46" t="str">
        <f t="shared" si="0"/>
        <v>Moderado-Tijolo</v>
      </c>
      <c r="C16" s="46" t="s">
        <v>37</v>
      </c>
      <c r="D16" s="47" t="s">
        <v>24</v>
      </c>
      <c r="E16" s="48">
        <v>0.35</v>
      </c>
    </row>
    <row r="17" spans="2:5" x14ac:dyDescent="0.25">
      <c r="B17" t="str">
        <f t="shared" si="0"/>
        <v>Agressivo-Desenvolvimento</v>
      </c>
      <c r="C17" t="s">
        <v>19</v>
      </c>
      <c r="D17" s="1" t="s">
        <v>27</v>
      </c>
      <c r="E17" s="45">
        <v>0.1</v>
      </c>
    </row>
    <row r="18" spans="2:5" x14ac:dyDescent="0.25">
      <c r="B18" t="str">
        <f t="shared" si="0"/>
        <v>Agressivo-FOF's</v>
      </c>
      <c r="C18" t="s">
        <v>19</v>
      </c>
      <c r="D18" s="1" t="s">
        <v>26</v>
      </c>
      <c r="E18" s="45">
        <v>0.1</v>
      </c>
    </row>
    <row r="19" spans="2:5" x14ac:dyDescent="0.25">
      <c r="B19" t="str">
        <f t="shared" si="0"/>
        <v>Agressivo-Híbridos</v>
      </c>
      <c r="C19" t="s">
        <v>19</v>
      </c>
      <c r="D19" s="1" t="s">
        <v>25</v>
      </c>
      <c r="E19" s="45">
        <v>0.1</v>
      </c>
    </row>
    <row r="20" spans="2:5" x14ac:dyDescent="0.25">
      <c r="B20" t="str">
        <f t="shared" si="0"/>
        <v>Agressivo-Hotelarias</v>
      </c>
      <c r="C20" t="s">
        <v>19</v>
      </c>
      <c r="D20" s="1" t="s">
        <v>28</v>
      </c>
      <c r="E20" s="45">
        <v>0.1</v>
      </c>
    </row>
    <row r="21" spans="2:5" x14ac:dyDescent="0.25">
      <c r="B21" t="str">
        <f t="shared" si="0"/>
        <v>Agressivo-Logísticos</v>
      </c>
      <c r="C21" t="s">
        <v>19</v>
      </c>
      <c r="D21" s="1" t="s">
        <v>29</v>
      </c>
      <c r="E21" s="45">
        <v>0.15</v>
      </c>
    </row>
    <row r="22" spans="2:5" x14ac:dyDescent="0.25">
      <c r="B22" t="str">
        <f t="shared" si="0"/>
        <v>Agressivo-Papel</v>
      </c>
      <c r="C22" t="s">
        <v>19</v>
      </c>
      <c r="D22" s="1" t="s">
        <v>23</v>
      </c>
      <c r="E22" s="45">
        <v>0.2</v>
      </c>
    </row>
    <row r="23" spans="2:5" ht="15.75" thickBot="1" x14ac:dyDescent="0.3">
      <c r="B23" s="46" t="str">
        <f t="shared" ref="B23" si="2">C23&amp;"-"&amp;D23</f>
        <v>Agressivo-Tijolo</v>
      </c>
      <c r="C23" s="46" t="s">
        <v>19</v>
      </c>
      <c r="D23" s="47" t="s">
        <v>24</v>
      </c>
      <c r="E23" s="48">
        <v>0.25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Planilha1</vt:lpstr>
      <vt:lpstr>Apoio</vt:lpstr>
      <vt:lpstr>Aporte</vt:lpstr>
      <vt:lpstr>Patrimonio</vt:lpstr>
      <vt:lpstr>Qtde_anos</vt:lpstr>
      <vt:lpstr>Rendimento_Carteira</vt:lpstr>
      <vt:lpstr>Salario</vt:lpstr>
      <vt:lpstr>Sugestao</vt:lpstr>
      <vt:lpstr>Taxa_mensal</vt:lpstr>
      <vt:lpstr>Taxa_mensala</vt:lpstr>
    </vt:vector>
  </TitlesOfParts>
  <Company>SERVICO NACIONAL DE APRENDIZAGEM COMERCIAL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da Silva Ferreira</dc:creator>
  <cp:lastModifiedBy>Luciano da Silva Ferreira</cp:lastModifiedBy>
  <dcterms:created xsi:type="dcterms:W3CDTF">2026-01-24T19:20:13Z</dcterms:created>
  <dcterms:modified xsi:type="dcterms:W3CDTF">2026-01-27T01:09:06Z</dcterms:modified>
</cp:coreProperties>
</file>