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3740"/>
  </bookViews>
  <sheets>
    <sheet name="FLUXO DE CAIXA" sheetId="1" r:id="rId1"/>
    <sheet name="FLUXO DE SERVIÇOS" sheetId="2" r:id="rId2"/>
    <sheet name="CONTROLE DE OBRA" sheetId="3" r:id="rId3"/>
    <sheet name="CONTROLE PESSOAL" sheetId="4" r:id="rId4"/>
  </sheets>
  <calcPr calcId="124519"/>
</workbook>
</file>

<file path=xl/calcChain.xml><?xml version="1.0" encoding="utf-8"?>
<calcChain xmlns="http://schemas.openxmlformats.org/spreadsheetml/2006/main">
  <c r="E31" i="3"/>
  <c r="AH30"/>
  <c r="AG30"/>
  <c r="AF30"/>
  <c r="AE30"/>
  <c r="Y30"/>
  <c r="T30"/>
  <c r="F30" s="1"/>
  <c r="O30"/>
  <c r="I30"/>
  <c r="N30" s="1"/>
  <c r="AQ29"/>
  <c r="J29" i="2" s="1"/>
  <c r="AP29" i="3"/>
  <c r="I29" i="2" s="1"/>
  <c r="AH29" i="3"/>
  <c r="AS29" s="1"/>
  <c r="L29" i="2" s="1"/>
  <c r="AG29" i="3"/>
  <c r="AR29" s="1"/>
  <c r="K29" i="2" s="1"/>
  <c r="AF29" i="3"/>
  <c r="AE29"/>
  <c r="Y29"/>
  <c r="T29"/>
  <c r="F29" s="1"/>
  <c r="O29"/>
  <c r="I29"/>
  <c r="N29" s="1"/>
  <c r="AR28"/>
  <c r="K28" i="2" s="1"/>
  <c r="AQ28" i="3"/>
  <c r="AH28"/>
  <c r="AS28" s="1"/>
  <c r="L28" i="2" s="1"/>
  <c r="AG28" i="3"/>
  <c r="AF28"/>
  <c r="AE28"/>
  <c r="AP28" s="1"/>
  <c r="I28" i="2" s="1"/>
  <c r="Y28" i="3"/>
  <c r="F28" s="1"/>
  <c r="T28"/>
  <c r="O28"/>
  <c r="N28"/>
  <c r="I28"/>
  <c r="AS27"/>
  <c r="L27" i="2" s="1"/>
  <c r="AR27" i="3"/>
  <c r="K27" i="2" s="1"/>
  <c r="AH27" i="3"/>
  <c r="AG27"/>
  <c r="AF27"/>
  <c r="AQ27" s="1"/>
  <c r="J27" i="2" s="1"/>
  <c r="AE27" i="3"/>
  <c r="AP27" s="1"/>
  <c r="I27" i="2" s="1"/>
  <c r="Y27" i="3"/>
  <c r="T27"/>
  <c r="O27"/>
  <c r="N27"/>
  <c r="I27"/>
  <c r="F27"/>
  <c r="G27" s="1"/>
  <c r="AS26"/>
  <c r="AP26"/>
  <c r="I26" i="2" s="1"/>
  <c r="AH26" i="3"/>
  <c r="AG26"/>
  <c r="AR26" s="1"/>
  <c r="K26" i="2" s="1"/>
  <c r="AF26" i="3"/>
  <c r="AQ26" s="1"/>
  <c r="J26" i="2" s="1"/>
  <c r="AE26" i="3"/>
  <c r="Y26"/>
  <c r="T26"/>
  <c r="O26"/>
  <c r="F26" s="1"/>
  <c r="I26"/>
  <c r="N26" s="1"/>
  <c r="AQ25"/>
  <c r="J25" i="2" s="1"/>
  <c r="AP25" i="3"/>
  <c r="I25" i="2" s="1"/>
  <c r="AH25" i="3"/>
  <c r="AS25" s="1"/>
  <c r="L25" i="2" s="1"/>
  <c r="AG25" i="3"/>
  <c r="AR25" s="1"/>
  <c r="K25" i="2" s="1"/>
  <c r="AF25" i="3"/>
  <c r="AE25"/>
  <c r="Y25"/>
  <c r="T25"/>
  <c r="F25" s="1"/>
  <c r="O25"/>
  <c r="I25"/>
  <c r="N25" s="1"/>
  <c r="AR24"/>
  <c r="K24" i="2" s="1"/>
  <c r="AQ24" i="3"/>
  <c r="AH24"/>
  <c r="AS24" s="1"/>
  <c r="L24" i="2" s="1"/>
  <c r="AG24" i="3"/>
  <c r="AF24"/>
  <c r="AE24"/>
  <c r="AP24" s="1"/>
  <c r="I24" i="2" s="1"/>
  <c r="Y24" i="3"/>
  <c r="F24" s="1"/>
  <c r="T24"/>
  <c r="O24"/>
  <c r="N24"/>
  <c r="I24"/>
  <c r="AS23"/>
  <c r="L23" i="2" s="1"/>
  <c r="AR23" i="3"/>
  <c r="K23" i="2" s="1"/>
  <c r="AH23" i="3"/>
  <c r="AG23"/>
  <c r="AF23"/>
  <c r="AQ23" s="1"/>
  <c r="J23" i="2" s="1"/>
  <c r="AE23" i="3"/>
  <c r="AP23" s="1"/>
  <c r="I23" i="2" s="1"/>
  <c r="Y23" i="3"/>
  <c r="T23"/>
  <c r="O23"/>
  <c r="N23"/>
  <c r="I23"/>
  <c r="F23"/>
  <c r="G23" s="1"/>
  <c r="AS22"/>
  <c r="AP22"/>
  <c r="I22" i="2" s="1"/>
  <c r="AH22" i="3"/>
  <c r="AG22"/>
  <c r="AR22" s="1"/>
  <c r="K22" i="2" s="1"/>
  <c r="AF22" i="3"/>
  <c r="AQ22" s="1"/>
  <c r="J22" i="2" s="1"/>
  <c r="AE22" i="3"/>
  <c r="Y22"/>
  <c r="T22"/>
  <c r="F22" s="1"/>
  <c r="O22"/>
  <c r="I22"/>
  <c r="N22" s="1"/>
  <c r="AQ21"/>
  <c r="J21" i="2" s="1"/>
  <c r="AP21" i="3"/>
  <c r="I21" i="2" s="1"/>
  <c r="AH21" i="3"/>
  <c r="AS21" s="1"/>
  <c r="L21" i="2" s="1"/>
  <c r="AG21" i="3"/>
  <c r="AR21" s="1"/>
  <c r="K21" i="2" s="1"/>
  <c r="AF21" i="3"/>
  <c r="AE21"/>
  <c r="Y21"/>
  <c r="T21"/>
  <c r="F21" s="1"/>
  <c r="O21"/>
  <c r="I21"/>
  <c r="N21" s="1"/>
  <c r="AR20"/>
  <c r="K20" i="2" s="1"/>
  <c r="AQ20" i="3"/>
  <c r="AH20"/>
  <c r="AS20" s="1"/>
  <c r="L20" i="2" s="1"/>
  <c r="AG20" i="3"/>
  <c r="AF20"/>
  <c r="AE20"/>
  <c r="AP20" s="1"/>
  <c r="I20" i="2" s="1"/>
  <c r="Y20" i="3"/>
  <c r="F20" s="1"/>
  <c r="T20"/>
  <c r="O20"/>
  <c r="N20"/>
  <c r="I20"/>
  <c r="AS19"/>
  <c r="L19" i="2" s="1"/>
  <c r="AR19" i="3"/>
  <c r="K19" i="2" s="1"/>
  <c r="AH19" i="3"/>
  <c r="AG19"/>
  <c r="AF19"/>
  <c r="AQ19" s="1"/>
  <c r="J19" i="2" s="1"/>
  <c r="AE19" i="3"/>
  <c r="AP19" s="1"/>
  <c r="I19" i="2" s="1"/>
  <c r="Y19" i="3"/>
  <c r="T19"/>
  <c r="O19"/>
  <c r="N19"/>
  <c r="I19"/>
  <c r="F19"/>
  <c r="G19" s="1"/>
  <c r="AS18"/>
  <c r="AP18"/>
  <c r="I18" i="2" s="1"/>
  <c r="AH18" i="3"/>
  <c r="AG18"/>
  <c r="AR18" s="1"/>
  <c r="K18" i="2" s="1"/>
  <c r="AF18" i="3"/>
  <c r="AQ18" s="1"/>
  <c r="J18" i="2" s="1"/>
  <c r="AE18" i="3"/>
  <c r="Y18"/>
  <c r="T18"/>
  <c r="F18" s="1"/>
  <c r="O18"/>
  <c r="I18"/>
  <c r="N18" s="1"/>
  <c r="AQ17"/>
  <c r="J17" i="2" s="1"/>
  <c r="AP17" i="3"/>
  <c r="I17" i="2" s="1"/>
  <c r="AH17" i="3"/>
  <c r="AS17" s="1"/>
  <c r="L17" i="2" s="1"/>
  <c r="AG17" i="3"/>
  <c r="AR17" s="1"/>
  <c r="K17" i="2" s="1"/>
  <c r="AF17" i="3"/>
  <c r="AE17"/>
  <c r="Y17"/>
  <c r="T17"/>
  <c r="F17" s="1"/>
  <c r="O17"/>
  <c r="I17"/>
  <c r="N17" s="1"/>
  <c r="AR16"/>
  <c r="K16" i="2" s="1"/>
  <c r="AQ16" i="3"/>
  <c r="AH16"/>
  <c r="AS16" s="1"/>
  <c r="L16" i="2" s="1"/>
  <c r="AG16" i="3"/>
  <c r="AF16"/>
  <c r="AE16"/>
  <c r="AP16" s="1"/>
  <c r="I16" i="2" s="1"/>
  <c r="Y16" i="3"/>
  <c r="F16" s="1"/>
  <c r="T16"/>
  <c r="O16"/>
  <c r="N16"/>
  <c r="I16"/>
  <c r="AS15"/>
  <c r="L15" i="2" s="1"/>
  <c r="AR15" i="3"/>
  <c r="K15" i="2" s="1"/>
  <c r="AH15" i="3"/>
  <c r="AG15"/>
  <c r="AF15"/>
  <c r="AQ15" s="1"/>
  <c r="J15" i="2" s="1"/>
  <c r="AE15" i="3"/>
  <c r="AP15" s="1"/>
  <c r="I15" i="2" s="1"/>
  <c r="Y15" i="3"/>
  <c r="T15"/>
  <c r="O15"/>
  <c r="N15"/>
  <c r="I15"/>
  <c r="F15"/>
  <c r="G15" s="1"/>
  <c r="AS14"/>
  <c r="AP14"/>
  <c r="I14" i="2" s="1"/>
  <c r="AH14" i="3"/>
  <c r="AG14"/>
  <c r="AR14" s="1"/>
  <c r="K14" i="2" s="1"/>
  <c r="AF14" i="3"/>
  <c r="AQ14" s="1"/>
  <c r="J14" i="2" s="1"/>
  <c r="AE14" i="3"/>
  <c r="Y14"/>
  <c r="T14"/>
  <c r="F14" s="1"/>
  <c r="O14"/>
  <c r="I14"/>
  <c r="N14" s="1"/>
  <c r="AQ13"/>
  <c r="J13" i="2" s="1"/>
  <c r="AP13" i="3"/>
  <c r="I13" i="2" s="1"/>
  <c r="AH13" i="3"/>
  <c r="AS13" s="1"/>
  <c r="L13" i="2" s="1"/>
  <c r="AG13" i="3"/>
  <c r="AR13" s="1"/>
  <c r="K13" i="2" s="1"/>
  <c r="AF13" i="3"/>
  <c r="AE13"/>
  <c r="Y13"/>
  <c r="T13"/>
  <c r="F13" s="1"/>
  <c r="O13"/>
  <c r="I13"/>
  <c r="N13" s="1"/>
  <c r="AR12"/>
  <c r="K12" i="2" s="1"/>
  <c r="AQ12" i="3"/>
  <c r="AH12"/>
  <c r="AS12" s="1"/>
  <c r="L12" i="2" s="1"/>
  <c r="AG12" i="3"/>
  <c r="AF12"/>
  <c r="AE12"/>
  <c r="AP12" s="1"/>
  <c r="I12" i="2" s="1"/>
  <c r="Y12" i="3"/>
  <c r="F12" s="1"/>
  <c r="T12"/>
  <c r="O12"/>
  <c r="N12"/>
  <c r="I12"/>
  <c r="AS11"/>
  <c r="L11" i="2" s="1"/>
  <c r="AR11" i="3"/>
  <c r="K11" i="2" s="1"/>
  <c r="AH11" i="3"/>
  <c r="AG11"/>
  <c r="AF11"/>
  <c r="AQ11" s="1"/>
  <c r="J11" i="2" s="1"/>
  <c r="AE11" i="3"/>
  <c r="AP11" s="1"/>
  <c r="I11" i="2" s="1"/>
  <c r="Y11" i="3"/>
  <c r="T11"/>
  <c r="O11"/>
  <c r="N11"/>
  <c r="I11"/>
  <c r="F11"/>
  <c r="G11" s="1"/>
  <c r="AS10"/>
  <c r="AP10"/>
  <c r="I10" i="2" s="1"/>
  <c r="AH10" i="3"/>
  <c r="AG10"/>
  <c r="AR10" s="1"/>
  <c r="K10" i="2" s="1"/>
  <c r="AF10" i="3"/>
  <c r="AQ10" s="1"/>
  <c r="J10" i="2" s="1"/>
  <c r="AE10" i="3"/>
  <c r="Y10"/>
  <c r="T10"/>
  <c r="F10" s="1"/>
  <c r="O10"/>
  <c r="I10"/>
  <c r="N10" s="1"/>
  <c r="AQ9"/>
  <c r="J9" i="2" s="1"/>
  <c r="AP9" i="3"/>
  <c r="I9" i="2" s="1"/>
  <c r="AH9" i="3"/>
  <c r="AS9" s="1"/>
  <c r="L9" i="2" s="1"/>
  <c r="AG9" i="3"/>
  <c r="AR9" s="1"/>
  <c r="K9" i="2" s="1"/>
  <c r="AF9" i="3"/>
  <c r="AE9"/>
  <c r="Y9"/>
  <c r="T9"/>
  <c r="F9" s="1"/>
  <c r="O9"/>
  <c r="I9"/>
  <c r="N9" s="1"/>
  <c r="AR8"/>
  <c r="K8" i="2" s="1"/>
  <c r="AQ8" i="3"/>
  <c r="AH8"/>
  <c r="AS8" s="1"/>
  <c r="L8" i="2" s="1"/>
  <c r="AG8" i="3"/>
  <c r="AF8"/>
  <c r="AE8"/>
  <c r="AP8" s="1"/>
  <c r="I8" i="2" s="1"/>
  <c r="Y8" i="3"/>
  <c r="F8" s="1"/>
  <c r="T8"/>
  <c r="O8"/>
  <c r="N8"/>
  <c r="I8"/>
  <c r="AS7"/>
  <c r="L7" i="2" s="1"/>
  <c r="AR7" i="3"/>
  <c r="K7" i="2" s="1"/>
  <c r="AH7" i="3"/>
  <c r="AG7"/>
  <c r="AF7"/>
  <c r="AQ7" s="1"/>
  <c r="J7" i="2" s="1"/>
  <c r="AE7" i="3"/>
  <c r="AP7" s="1"/>
  <c r="I7" i="2" s="1"/>
  <c r="Y7" i="3"/>
  <c r="T7"/>
  <c r="O7"/>
  <c r="N7"/>
  <c r="I7"/>
  <c r="F7"/>
  <c r="G7" s="1"/>
  <c r="AH6"/>
  <c r="AG6"/>
  <c r="AR6" s="1"/>
  <c r="K6" i="2" s="1"/>
  <c r="AF6" i="3"/>
  <c r="AE6"/>
  <c r="AP6" s="1"/>
  <c r="I6" i="2" s="1"/>
  <c r="O6" i="3"/>
  <c r="I6"/>
  <c r="N6" s="1"/>
  <c r="G6"/>
  <c r="F6"/>
  <c r="AH5"/>
  <c r="AG5"/>
  <c r="AF5"/>
  <c r="AE5"/>
  <c r="O5"/>
  <c r="N5"/>
  <c r="I5"/>
  <c r="F5"/>
  <c r="G5" s="1"/>
  <c r="AH4"/>
  <c r="AG4"/>
  <c r="AR4" s="1"/>
  <c r="AF4"/>
  <c r="AE4"/>
  <c r="O4"/>
  <c r="L4"/>
  <c r="N4" s="1"/>
  <c r="I4"/>
  <c r="F4"/>
  <c r="G4" s="1"/>
  <c r="Q30" i="2"/>
  <c r="P30"/>
  <c r="O30"/>
  <c r="N30"/>
  <c r="E30"/>
  <c r="D30"/>
  <c r="C30"/>
  <c r="B30"/>
  <c r="Q29"/>
  <c r="P29"/>
  <c r="O29"/>
  <c r="N29"/>
  <c r="E29"/>
  <c r="D29"/>
  <c r="C29"/>
  <c r="B29"/>
  <c r="Q28"/>
  <c r="P28"/>
  <c r="O28"/>
  <c r="N28"/>
  <c r="J28"/>
  <c r="E28"/>
  <c r="D28"/>
  <c r="C28"/>
  <c r="B28"/>
  <c r="Q27"/>
  <c r="P27"/>
  <c r="O27"/>
  <c r="N27"/>
  <c r="E27"/>
  <c r="D27"/>
  <c r="C27"/>
  <c r="B27"/>
  <c r="Q26"/>
  <c r="P26"/>
  <c r="O26"/>
  <c r="N26"/>
  <c r="L26"/>
  <c r="E26"/>
  <c r="D26"/>
  <c r="C26"/>
  <c r="B26"/>
  <c r="Q25"/>
  <c r="P25"/>
  <c r="O25"/>
  <c r="N25"/>
  <c r="E25"/>
  <c r="D25"/>
  <c r="C25"/>
  <c r="B25"/>
  <c r="Q24"/>
  <c r="P24"/>
  <c r="O24"/>
  <c r="N24"/>
  <c r="J24"/>
  <c r="E24"/>
  <c r="D24"/>
  <c r="C24"/>
  <c r="B24"/>
  <c r="Q23"/>
  <c r="P23"/>
  <c r="O23"/>
  <c r="N23"/>
  <c r="E23"/>
  <c r="D23"/>
  <c r="C23"/>
  <c r="B23"/>
  <c r="Q22"/>
  <c r="P22"/>
  <c r="O22"/>
  <c r="N22"/>
  <c r="L22"/>
  <c r="E22"/>
  <c r="D22"/>
  <c r="C22"/>
  <c r="B22"/>
  <c r="Q21"/>
  <c r="P21"/>
  <c r="O21"/>
  <c r="N21"/>
  <c r="E21"/>
  <c r="D21"/>
  <c r="C21"/>
  <c r="B21"/>
  <c r="Q20"/>
  <c r="P20"/>
  <c r="O20"/>
  <c r="N20"/>
  <c r="J20"/>
  <c r="E20"/>
  <c r="D20"/>
  <c r="C20"/>
  <c r="B20"/>
  <c r="Q19"/>
  <c r="P19"/>
  <c r="O19"/>
  <c r="N19"/>
  <c r="E19"/>
  <c r="D19"/>
  <c r="C19"/>
  <c r="B19"/>
  <c r="Q18"/>
  <c r="P18"/>
  <c r="O18"/>
  <c r="N18"/>
  <c r="L18"/>
  <c r="E18"/>
  <c r="D18"/>
  <c r="C18"/>
  <c r="B18"/>
  <c r="Q17"/>
  <c r="P17"/>
  <c r="O17"/>
  <c r="N17"/>
  <c r="E17"/>
  <c r="D17"/>
  <c r="C17"/>
  <c r="B17"/>
  <c r="Q16"/>
  <c r="P16"/>
  <c r="O16"/>
  <c r="N16"/>
  <c r="J16"/>
  <c r="E16"/>
  <c r="D16"/>
  <c r="C16"/>
  <c r="B16"/>
  <c r="Q15"/>
  <c r="P15"/>
  <c r="O15"/>
  <c r="N15"/>
  <c r="E15"/>
  <c r="D15"/>
  <c r="C15"/>
  <c r="B15"/>
  <c r="Q14"/>
  <c r="P14"/>
  <c r="O14"/>
  <c r="N14"/>
  <c r="L14"/>
  <c r="E14"/>
  <c r="D14"/>
  <c r="C14"/>
  <c r="B14"/>
  <c r="Q13"/>
  <c r="P13"/>
  <c r="O13"/>
  <c r="N13"/>
  <c r="E13"/>
  <c r="D13"/>
  <c r="C13"/>
  <c r="B13"/>
  <c r="Q12"/>
  <c r="P12"/>
  <c r="O12"/>
  <c r="N12"/>
  <c r="J12"/>
  <c r="E12"/>
  <c r="D12"/>
  <c r="C12"/>
  <c r="B12"/>
  <c r="Q11"/>
  <c r="P11"/>
  <c r="O11"/>
  <c r="N11"/>
  <c r="E11"/>
  <c r="D11"/>
  <c r="C11"/>
  <c r="B11"/>
  <c r="Q10"/>
  <c r="P10"/>
  <c r="O10"/>
  <c r="N10"/>
  <c r="L10"/>
  <c r="E10"/>
  <c r="D10"/>
  <c r="C10"/>
  <c r="B10"/>
  <c r="Q9"/>
  <c r="P9"/>
  <c r="O9"/>
  <c r="N9"/>
  <c r="E9"/>
  <c r="D9"/>
  <c r="C9"/>
  <c r="B9"/>
  <c r="Q8"/>
  <c r="P8"/>
  <c r="O8"/>
  <c r="N8"/>
  <c r="J8"/>
  <c r="E8"/>
  <c r="D8"/>
  <c r="C8"/>
  <c r="B8"/>
  <c r="Q7"/>
  <c r="P7"/>
  <c r="O7"/>
  <c r="N7"/>
  <c r="E7"/>
  <c r="D7"/>
  <c r="C7"/>
  <c r="B7"/>
  <c r="Q6"/>
  <c r="P6"/>
  <c r="O6"/>
  <c r="N6"/>
  <c r="F6"/>
  <c r="E6"/>
  <c r="D6"/>
  <c r="G6" s="1"/>
  <c r="C6"/>
  <c r="B6"/>
  <c r="Q5"/>
  <c r="P5"/>
  <c r="O5"/>
  <c r="N5"/>
  <c r="E5"/>
  <c r="D5"/>
  <c r="G5" s="1"/>
  <c r="C5"/>
  <c r="B5"/>
  <c r="Q4"/>
  <c r="P4"/>
  <c r="O4"/>
  <c r="N4"/>
  <c r="F4"/>
  <c r="E4"/>
  <c r="C4"/>
  <c r="B4"/>
  <c r="G36" i="1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O31" i="2" l="1"/>
  <c r="Q31"/>
  <c r="P31"/>
  <c r="N31"/>
  <c r="AJ6" i="3"/>
  <c r="AK6" s="1"/>
  <c r="H6" i="2"/>
  <c r="K4"/>
  <c r="G14" i="3"/>
  <c r="F14" i="2"/>
  <c r="G14" s="1"/>
  <c r="F16"/>
  <c r="G16" i="3"/>
  <c r="F21" i="2"/>
  <c r="G21" s="1"/>
  <c r="G21" i="3"/>
  <c r="F26" i="2"/>
  <c r="G26" i="3"/>
  <c r="F30" i="2"/>
  <c r="G30" i="3"/>
  <c r="F9" i="2"/>
  <c r="G9" s="1"/>
  <c r="G9" i="3"/>
  <c r="G18"/>
  <c r="F18" i="2"/>
  <c r="G18" s="1"/>
  <c r="G20" i="3"/>
  <c r="F20" i="2"/>
  <c r="G20" s="1"/>
  <c r="F25"/>
  <c r="G25" s="1"/>
  <c r="G25" i="3"/>
  <c r="F8" i="2"/>
  <c r="G8" i="3"/>
  <c r="F13" i="2"/>
  <c r="G13" s="1"/>
  <c r="G13" i="3"/>
  <c r="F22" i="2"/>
  <c r="G22" i="3"/>
  <c r="F24" i="2"/>
  <c r="G24" s="1"/>
  <c r="G24" i="3"/>
  <c r="G29"/>
  <c r="F29" i="2"/>
  <c r="G29" s="1"/>
  <c r="F10"/>
  <c r="G10" s="1"/>
  <c r="G10" i="3"/>
  <c r="G12"/>
  <c r="F12" i="2"/>
  <c r="G12" s="1"/>
  <c r="G17" i="3"/>
  <c r="F17" i="2"/>
  <c r="G17" s="1"/>
  <c r="G28" i="3"/>
  <c r="F28" i="2"/>
  <c r="G28" s="1"/>
  <c r="G22"/>
  <c r="G30"/>
  <c r="G26"/>
  <c r="G8"/>
  <c r="G16"/>
  <c r="D4"/>
  <c r="H5"/>
  <c r="AJ5" i="3" s="1"/>
  <c r="AK5" s="1"/>
  <c r="F7" i="2"/>
  <c r="F11"/>
  <c r="G11" s="1"/>
  <c r="F15"/>
  <c r="G15" s="1"/>
  <c r="F19"/>
  <c r="G19" s="1"/>
  <c r="F23"/>
  <c r="G23" s="1"/>
  <c r="F27"/>
  <c r="G27" s="1"/>
  <c r="F31" l="1"/>
  <c r="H15"/>
  <c r="AJ15" i="3" s="1"/>
  <c r="AK15" s="1"/>
  <c r="H10" i="2"/>
  <c r="AJ10" i="3" s="1"/>
  <c r="AK10" s="1"/>
  <c r="AN5"/>
  <c r="AR5" s="1"/>
  <c r="AL5"/>
  <c r="AP5" s="1"/>
  <c r="I5" i="2" s="1"/>
  <c r="AM5" i="3"/>
  <c r="AQ5" s="1"/>
  <c r="J5" i="2" s="1"/>
  <c r="AO5" i="3"/>
  <c r="AS5" s="1"/>
  <c r="L5" i="2" s="1"/>
  <c r="H14"/>
  <c r="AJ14" i="3" s="1"/>
  <c r="AK14" s="1"/>
  <c r="H23" i="2"/>
  <c r="AJ23" i="3" s="1"/>
  <c r="AK23" s="1"/>
  <c r="H27" i="2"/>
  <c r="AJ27" i="3" s="1"/>
  <c r="AK27" s="1"/>
  <c r="H11" i="2"/>
  <c r="AJ11" i="3" s="1"/>
  <c r="AK11" s="1"/>
  <c r="H28" i="2"/>
  <c r="AJ28" i="3" s="1"/>
  <c r="AK28" s="1"/>
  <c r="H12" i="2"/>
  <c r="AJ12" i="3" s="1"/>
  <c r="AK12" s="1"/>
  <c r="H20" i="2"/>
  <c r="AJ20" i="3" s="1"/>
  <c r="AK20" s="1"/>
  <c r="H18" i="2"/>
  <c r="AJ18" i="3" s="1"/>
  <c r="AK18" s="1"/>
  <c r="H19" i="2"/>
  <c r="AJ19" i="3" s="1"/>
  <c r="AK19" s="1"/>
  <c r="AJ22"/>
  <c r="AK22" s="1"/>
  <c r="H22" i="2"/>
  <c r="AJ29" i="3"/>
  <c r="AK29" s="1"/>
  <c r="H29" i="2"/>
  <c r="H24"/>
  <c r="AJ24" i="3" s="1"/>
  <c r="AK24" s="1"/>
  <c r="H8" i="2"/>
  <c r="AJ8" i="3" s="1"/>
  <c r="AK8" s="1"/>
  <c r="H26" i="2"/>
  <c r="AJ26" i="3" s="1"/>
  <c r="AK26" s="1"/>
  <c r="AJ30"/>
  <c r="AK30" s="1"/>
  <c r="H30" i="2"/>
  <c r="H13"/>
  <c r="AJ13" i="3" s="1"/>
  <c r="AK13" s="1"/>
  <c r="AJ25"/>
  <c r="AK25" s="1"/>
  <c r="H25" i="2"/>
  <c r="H21"/>
  <c r="AJ21" i="3" s="1"/>
  <c r="AK21" s="1"/>
  <c r="AM6"/>
  <c r="AQ6" s="1"/>
  <c r="J6" i="2" s="1"/>
  <c r="AO6" i="3"/>
  <c r="AS6" s="1"/>
  <c r="L6" i="2" s="1"/>
  <c r="D31"/>
  <c r="G4"/>
  <c r="AJ17" i="3"/>
  <c r="AK17" s="1"/>
  <c r="H17" i="2"/>
  <c r="H16"/>
  <c r="AJ16" i="3" s="1"/>
  <c r="AK16" s="1"/>
  <c r="AJ9"/>
  <c r="AK9" s="1"/>
  <c r="H9" i="2"/>
  <c r="G7"/>
  <c r="AJ7" i="3" l="1"/>
  <c r="AK7" s="1"/>
  <c r="H7" i="2"/>
  <c r="G31"/>
  <c r="H4"/>
  <c r="K5"/>
  <c r="K31" s="1"/>
  <c r="C38" i="1" s="1"/>
  <c r="AR30" i="3"/>
  <c r="H31" i="2" l="1"/>
  <c r="AJ4" i="3"/>
  <c r="AK4" s="1"/>
  <c r="F38" i="1"/>
  <c r="G38"/>
  <c r="AL4" i="3" l="1"/>
  <c r="AP4" s="1"/>
  <c r="AO4"/>
  <c r="AS4" s="1"/>
  <c r="AM4"/>
  <c r="AQ4" s="1"/>
  <c r="AP30" l="1"/>
  <c r="I4" i="2"/>
  <c r="I31" s="1"/>
  <c r="C39" i="1" s="1"/>
  <c r="AS30" i="3"/>
  <c r="L4" i="2"/>
  <c r="L31" s="1"/>
  <c r="C40" i="1" s="1"/>
  <c r="AQ30" i="3"/>
  <c r="J4" i="2"/>
  <c r="J31" s="1"/>
  <c r="C37" i="1" s="1"/>
  <c r="G39" l="1"/>
  <c r="F39"/>
  <c r="F37"/>
  <c r="G37"/>
  <c r="F40"/>
  <c r="G40"/>
  <c r="J5" l="1"/>
  <c r="J6"/>
  <c r="J7" l="1"/>
</calcChain>
</file>

<file path=xl/comments1.xml><?xml version="1.0" encoding="utf-8"?>
<comments xmlns="http://schemas.openxmlformats.org/spreadsheetml/2006/main">
  <authors>
    <author/>
  </authors>
  <commentList>
    <comment ref="D3" authorId="0">
      <text>
        <r>
          <rPr>
            <sz val="11"/>
            <color rgb="FF000000"/>
            <rFont val="Calibri"/>
          </rPr>
          <t>TechSul:
Valor automático do valor que entrou na conta.</t>
        </r>
      </text>
    </comment>
    <comment ref="G3" authorId="0">
      <text>
        <r>
          <rPr>
            <sz val="11"/>
            <color rgb="FF000000"/>
            <rFont val="Calibri"/>
          </rPr>
          <t>TechSul:
Valor automático do lucro local do crédito.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O2" authorId="0">
      <text>
        <r>
          <rPr>
            <sz val="11"/>
            <color rgb="FF000000"/>
            <rFont val="Calibri"/>
          </rPr>
          <t>TechSul:
Inserir o km percorrido por cada diretor.</t>
        </r>
      </text>
    </comment>
    <comment ref="T2" authorId="0">
      <text>
        <r>
          <rPr>
            <sz val="11"/>
            <color rgb="FF000000"/>
            <rFont val="Calibri"/>
          </rPr>
          <t>TechSul:
Inserir o valor da refeição na coluna de quem investiu dinheiro.</t>
        </r>
      </text>
    </comment>
    <comment ref="Y2" authorId="0">
      <text>
        <r>
          <rPr>
            <sz val="11"/>
            <color rgb="FF000000"/>
            <rFont val="Calibri"/>
          </rPr>
          <t>TechSul:
Lançar valores de despesas extras na coluna de quem deve ser reembolsado.
OBS.: INSERIR COMENTÁRIO DESCREVENDO A DESPESA.</t>
        </r>
      </text>
    </comment>
    <comment ref="AE2" authorId="0">
      <text>
        <r>
          <rPr>
            <sz val="11"/>
            <color rgb="FF000000"/>
            <rFont val="Calibri"/>
          </rPr>
          <t>TechSul:
Valores automáticos de reembolsos por diretor.</t>
        </r>
      </text>
    </comment>
    <comment ref="AP2" authorId="0">
      <text>
        <r>
          <rPr>
            <sz val="11"/>
            <color rgb="FF000000"/>
            <rFont val="Calibri"/>
          </rPr>
          <t>TechSul:
Valor total automático a ser reembolsado para cada diretor.</t>
        </r>
      </text>
    </comment>
    <comment ref="B3" authorId="0">
      <text>
        <r>
          <rPr>
            <sz val="11"/>
            <color rgb="FF000000"/>
            <rFont val="Calibri"/>
          </rPr>
          <t>TechSul:
Inserir a data da conclusão do serviço.</t>
        </r>
      </text>
    </comment>
    <comment ref="E3" authorId="0">
      <text>
        <r>
          <rPr>
            <sz val="11"/>
            <color rgb="FF000000"/>
            <rFont val="Calibri"/>
          </rPr>
          <t>TechSul:
Lançar o valor total da venda.</t>
        </r>
      </text>
    </comment>
    <comment ref="F3" authorId="0">
      <text>
        <r>
          <rPr>
            <sz val="11"/>
            <color rgb="FF000000"/>
            <rFont val="Calibri"/>
          </rPr>
          <t>TechSul:
Valores automáticos de despesas.</t>
        </r>
      </text>
    </comment>
    <comment ref="G3" authorId="0">
      <text>
        <r>
          <rPr>
            <sz val="11"/>
            <color rgb="FF000000"/>
            <rFont val="Calibri"/>
          </rPr>
          <t>TechSul:
Lucro total da venda.</t>
        </r>
      </text>
    </comment>
    <comment ref="I3" authorId="0">
      <text>
        <r>
          <rPr>
            <sz val="11"/>
            <color rgb="FF000000"/>
            <rFont val="Calibri"/>
          </rPr>
          <t>TechSul:
Valor automático de cada parcela a se receber.</t>
        </r>
      </text>
    </comment>
    <comment ref="J3" authorId="0">
      <text>
        <r>
          <rPr>
            <sz val="11"/>
            <color rgb="FF000000"/>
            <rFont val="Calibri"/>
          </rPr>
          <t>TechSul:
Inserir a data de vencimento do boleto de cobrança.</t>
        </r>
      </text>
    </comment>
    <comment ref="L3" authorId="0">
      <text>
        <r>
          <rPr>
            <sz val="11"/>
            <color rgb="FF000000"/>
            <rFont val="Calibri"/>
          </rPr>
          <t>TechSul:
Inserir o valor que entrou na conta.</t>
        </r>
      </text>
    </comment>
    <comment ref="M3" authorId="0">
      <text>
        <r>
          <rPr>
            <sz val="11"/>
            <color rgb="FF000000"/>
            <rFont val="Calibri"/>
          </rPr>
          <t>TechSul:
Mencionar a parcela que está sendo paga, referenciando o total de parcelas.</t>
        </r>
      </text>
    </comment>
    <comment ref="N3" authorId="0">
      <text>
        <r>
          <rPr>
            <sz val="11"/>
            <color rgb="FF000000"/>
            <rFont val="Calibri"/>
          </rPr>
          <t>TechSul:
Observar a situação desta célula, pois "OK" significa que o depósito condiz com o preço da cobrança.</t>
        </r>
      </text>
    </comment>
    <comment ref="AJ3" authorId="0">
      <text>
        <r>
          <rPr>
            <sz val="11"/>
            <color rgb="FF000000"/>
            <rFont val="Calibri"/>
          </rPr>
          <t>TechSul:
Valores automáticos para divisão dos envolvidos, este valor JÁ foi retirado o percentual da empresa.</t>
        </r>
      </text>
    </comment>
    <comment ref="AA5" authorId="0">
      <text>
        <r>
          <rPr>
            <sz val="11"/>
            <color rgb="FF000000"/>
            <rFont val="Calibri"/>
          </rPr>
          <t xml:space="preserve">ITS:
FERRAGEM E FRETE
</t>
        </r>
      </text>
    </comment>
  </commentList>
</comments>
</file>

<file path=xl/sharedStrings.xml><?xml version="1.0" encoding="utf-8"?>
<sst xmlns="http://schemas.openxmlformats.org/spreadsheetml/2006/main" count="114" uniqueCount="66">
  <si>
    <t>FLUXO DE CAIXA</t>
  </si>
  <si>
    <t>DATA</t>
  </si>
  <si>
    <t>TRANSAÇÃO</t>
  </si>
  <si>
    <t>DESCRIÇÃO</t>
  </si>
  <si>
    <t>TOTAL</t>
  </si>
  <si>
    <t>PARA BRISA LUCIANO</t>
  </si>
  <si>
    <t>CRÉDITO</t>
  </si>
  <si>
    <t>TRT ESPAÇO ÚTIL</t>
  </si>
  <si>
    <t>DÉBITO</t>
  </si>
  <si>
    <t>ENTRADA ESPAÇO ÚTIL 2/2</t>
  </si>
  <si>
    <t>RENDIM.</t>
  </si>
  <si>
    <t>FRETE CABOS SÃO PAULO</t>
  </si>
  <si>
    <t>ANÁLISE DE ÓLEO LABOIL</t>
  </si>
  <si>
    <t>ABT ENERGIA CAMINÃO SERVIÇO</t>
  </si>
  <si>
    <t>RADIANTE</t>
  </si>
  <si>
    <t>AC TEC 1/5</t>
  </si>
  <si>
    <t>SALDO TSE SETEMBRO</t>
  </si>
  <si>
    <t>SAÍDA FELIPE</t>
  </si>
  <si>
    <t>SAÍDA DANIEL</t>
  </si>
  <si>
    <t>SAÍDA LUCIANO</t>
  </si>
  <si>
    <t>SAÍDA MAILSON</t>
  </si>
  <si>
    <t>FLUXO DE SERVIÇOS EXECUTADOS</t>
  </si>
  <si>
    <t>Extras a ser reembolsado</t>
  </si>
  <si>
    <t>Data</t>
  </si>
  <si>
    <t>Cliente</t>
  </si>
  <si>
    <t>Valor</t>
  </si>
  <si>
    <t>Parcela</t>
  </si>
  <si>
    <t>Despesa</t>
  </si>
  <si>
    <t>Lucro</t>
  </si>
  <si>
    <t>Caixa</t>
  </si>
  <si>
    <t>Luciano</t>
  </si>
  <si>
    <t>Felipe</t>
  </si>
  <si>
    <t>Daniel</t>
  </si>
  <si>
    <t>Mailson</t>
  </si>
  <si>
    <t>INFORMAÇÕES ADM</t>
  </si>
  <si>
    <t>CONTABILIDADE</t>
  </si>
  <si>
    <t>Deslocamento (km)</t>
  </si>
  <si>
    <t>Refeição</t>
  </si>
  <si>
    <t>Despesas Extras</t>
  </si>
  <si>
    <t>REEMBOLSOS</t>
  </si>
  <si>
    <t>REALIZAÇÃO DO SERVIÇO</t>
  </si>
  <si>
    <t>TOTAL DE RENDIMENTOS</t>
  </si>
  <si>
    <t>Proposta</t>
  </si>
  <si>
    <t>Parcelas</t>
  </si>
  <si>
    <t>Preço parcela</t>
  </si>
  <si>
    <t>Vencimento</t>
  </si>
  <si>
    <t>NF</t>
  </si>
  <si>
    <t>Pagamento</t>
  </si>
  <si>
    <t>Condição</t>
  </si>
  <si>
    <t>Situação</t>
  </si>
  <si>
    <t>Deslocamento</t>
  </si>
  <si>
    <t>Despesa extra</t>
  </si>
  <si>
    <t>Divisão</t>
  </si>
  <si>
    <t>Valor p/ dir.</t>
  </si>
  <si>
    <t>ESPAÇO ÚTIL</t>
  </si>
  <si>
    <t>X</t>
  </si>
  <si>
    <t>2 DE 2</t>
  </si>
  <si>
    <t>AC TEC</t>
  </si>
  <si>
    <t>1 DE 5</t>
  </si>
  <si>
    <t>1 DE 1</t>
  </si>
  <si>
    <t>VENDA DO MÊS</t>
  </si>
  <si>
    <t>Descrição</t>
  </si>
  <si>
    <t>DESLOCAMENTO SÍTIO</t>
  </si>
  <si>
    <t>VENDA DE CABOS</t>
  </si>
  <si>
    <t>COMBUSTÍVEL GERADOR</t>
  </si>
  <si>
    <t>Deslocamento para-brisa</t>
  </si>
</sst>
</file>

<file path=xl/styles.xml><?xml version="1.0" encoding="utf-8"?>
<styleSheet xmlns="http://schemas.openxmlformats.org/spreadsheetml/2006/main">
  <numFmts count="3">
    <numFmt numFmtId="164" formatCode="d/m"/>
    <numFmt numFmtId="165" formatCode="_-&quot;R$&quot;\ * #,##0.00_-;\-&quot;R$&quot;\ * #,##0.00_-;_-&quot;R$&quot;\ * &quot;-&quot;??_-;_-@"/>
    <numFmt numFmtId="166" formatCode="dd/mm/yy"/>
  </numFmts>
  <fonts count="10">
    <font>
      <sz val="11"/>
      <color rgb="FF000000"/>
      <name val="Calibri"/>
    </font>
    <font>
      <sz val="11"/>
      <name val="Calibri"/>
    </font>
    <font>
      <sz val="11"/>
      <color rgb="FFFFFFFF"/>
      <name val="Calibri"/>
    </font>
    <font>
      <sz val="9"/>
      <color rgb="FF000000"/>
      <name val="Calibri"/>
    </font>
    <font>
      <b/>
      <sz val="11"/>
      <color rgb="FF000000"/>
      <name val="Calibri"/>
    </font>
    <font>
      <b/>
      <sz val="9"/>
      <color rgb="FFFFFFFF"/>
      <name val="Calibri"/>
    </font>
    <font>
      <b/>
      <sz val="9"/>
      <color rgb="FF000000"/>
      <name val="Calibri"/>
    </font>
    <font>
      <sz val="8"/>
      <color rgb="FF000000"/>
      <name val="Calibri"/>
    </font>
    <font>
      <sz val="20"/>
      <color rgb="FF000000"/>
      <name val="Calibri"/>
    </font>
    <font>
      <b/>
      <u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000000"/>
        <bgColor rgb="FF00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2" borderId="10" xfId="0" applyFont="1" applyFill="1" applyBorder="1"/>
    <xf numFmtId="165" fontId="0" fillId="2" borderId="1" xfId="0" applyNumberFormat="1" applyFont="1" applyFill="1" applyBorder="1"/>
    <xf numFmtId="0" fontId="0" fillId="2" borderId="11" xfId="0" applyFont="1" applyFill="1" applyBorder="1"/>
    <xf numFmtId="165" fontId="0" fillId="3" borderId="12" xfId="0" applyNumberFormat="1" applyFont="1" applyFill="1" applyBorder="1"/>
    <xf numFmtId="0" fontId="0" fillId="2" borderId="8" xfId="0" applyFont="1" applyFill="1" applyBorder="1"/>
    <xf numFmtId="165" fontId="0" fillId="4" borderId="10" xfId="0" applyNumberFormat="1" applyFont="1" applyFill="1" applyBorder="1"/>
    <xf numFmtId="164" fontId="0" fillId="3" borderId="8" xfId="0" applyNumberFormat="1" applyFont="1" applyFill="1" applyBorder="1" applyAlignment="1">
      <alignment horizontal="center"/>
    </xf>
    <xf numFmtId="165" fontId="0" fillId="3" borderId="9" xfId="0" applyNumberFormat="1" applyFont="1" applyFill="1" applyBorder="1" applyAlignment="1">
      <alignment horizontal="center"/>
    </xf>
    <xf numFmtId="0" fontId="0" fillId="3" borderId="10" xfId="0" applyFont="1" applyFill="1" applyBorder="1"/>
    <xf numFmtId="0" fontId="0" fillId="2" borderId="13" xfId="0" applyFont="1" applyFill="1" applyBorder="1"/>
    <xf numFmtId="165" fontId="0" fillId="5" borderId="14" xfId="0" applyNumberFormat="1" applyFont="1" applyFill="1" applyBorder="1"/>
    <xf numFmtId="164" fontId="0" fillId="2" borderId="13" xfId="0" applyNumberFormat="1" applyFont="1" applyFill="1" applyBorder="1" applyAlignment="1">
      <alignment horizontal="center"/>
    </xf>
    <xf numFmtId="165" fontId="0" fillId="2" borderId="17" xfId="0" applyNumberFormat="1" applyFont="1" applyFill="1" applyBorder="1" applyAlignment="1">
      <alignment horizontal="center"/>
    </xf>
    <xf numFmtId="0" fontId="0" fillId="2" borderId="14" xfId="0" applyFont="1" applyFill="1" applyBorder="1"/>
    <xf numFmtId="165" fontId="0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166" fontId="0" fillId="0" borderId="8" xfId="0" applyNumberFormat="1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165" fontId="0" fillId="0" borderId="9" xfId="0" applyNumberFormat="1" applyFont="1" applyBorder="1" applyAlignment="1">
      <alignment horizontal="center"/>
    </xf>
    <xf numFmtId="12" fontId="0" fillId="0" borderId="9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6" fontId="0" fillId="10" borderId="8" xfId="0" applyNumberFormat="1" applyFont="1" applyFill="1" applyBorder="1" applyAlignment="1">
      <alignment horizontal="center"/>
    </xf>
    <xf numFmtId="0" fontId="0" fillId="10" borderId="9" xfId="0" applyFont="1" applyFill="1" applyBorder="1" applyAlignment="1">
      <alignment horizontal="left"/>
    </xf>
    <xf numFmtId="165" fontId="0" fillId="10" borderId="9" xfId="0" applyNumberFormat="1" applyFont="1" applyFill="1" applyBorder="1" applyAlignment="1">
      <alignment horizontal="center"/>
    </xf>
    <xf numFmtId="12" fontId="0" fillId="10" borderId="9" xfId="0" applyNumberFormat="1" applyFont="1" applyFill="1" applyBorder="1" applyAlignment="1">
      <alignment horizontal="center"/>
    </xf>
    <xf numFmtId="165" fontId="0" fillId="10" borderId="10" xfId="0" applyNumberFormat="1" applyFont="1" applyFill="1" applyBorder="1" applyAlignment="1">
      <alignment horizontal="center"/>
    </xf>
    <xf numFmtId="166" fontId="0" fillId="0" borderId="19" xfId="0" applyNumberFormat="1" applyFont="1" applyBorder="1" applyAlignment="1">
      <alignment horizontal="center"/>
    </xf>
    <xf numFmtId="0" fontId="0" fillId="0" borderId="20" xfId="0" applyFont="1" applyBorder="1" applyAlignment="1">
      <alignment horizontal="left"/>
    </xf>
    <xf numFmtId="165" fontId="0" fillId="0" borderId="20" xfId="0" applyNumberFormat="1" applyFont="1" applyBorder="1" applyAlignment="1">
      <alignment horizontal="center"/>
    </xf>
    <xf numFmtId="12" fontId="0" fillId="0" borderId="20" xfId="0" applyNumberFormat="1" applyFont="1" applyBorder="1" applyAlignment="1">
      <alignment horizontal="center"/>
    </xf>
    <xf numFmtId="165" fontId="3" fillId="0" borderId="20" xfId="0" applyNumberFormat="1" applyFont="1" applyBorder="1" applyAlignment="1">
      <alignment horizontal="center"/>
    </xf>
    <xf numFmtId="165" fontId="3" fillId="0" borderId="21" xfId="0" applyNumberFormat="1" applyFont="1" applyBorder="1" applyAlignment="1">
      <alignment horizontal="center"/>
    </xf>
    <xf numFmtId="165" fontId="4" fillId="6" borderId="24" xfId="0" applyNumberFormat="1" applyFont="1" applyFill="1" applyBorder="1"/>
    <xf numFmtId="165" fontId="5" fillId="7" borderId="24" xfId="0" applyNumberFormat="1" applyFont="1" applyFill="1" applyBorder="1"/>
    <xf numFmtId="165" fontId="6" fillId="8" borderId="24" xfId="0" applyNumberFormat="1" applyFont="1" applyFill="1" applyBorder="1"/>
    <xf numFmtId="165" fontId="6" fillId="4" borderId="24" xfId="0" applyNumberFormat="1" applyFont="1" applyFill="1" applyBorder="1"/>
    <xf numFmtId="165" fontId="6" fillId="5" borderId="24" xfId="0" applyNumberFormat="1" applyFont="1" applyFill="1" applyBorder="1"/>
    <xf numFmtId="165" fontId="6" fillId="9" borderId="25" xfId="0" applyNumberFormat="1" applyFont="1" applyFill="1" applyBorder="1"/>
    <xf numFmtId="165" fontId="0" fillId="0" borderId="0" xfId="0" applyNumberFormat="1" applyFont="1"/>
    <xf numFmtId="0" fontId="0" fillId="11" borderId="8" xfId="0" applyFont="1" applyFill="1" applyBorder="1" applyAlignment="1">
      <alignment horizontal="center"/>
    </xf>
    <xf numFmtId="0" fontId="0" fillId="11" borderId="9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5" fontId="0" fillId="11" borderId="9" xfId="0" applyNumberFormat="1" applyFont="1" applyFill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166" fontId="0" fillId="0" borderId="9" xfId="0" applyNumberFormat="1" applyFont="1" applyBorder="1" applyAlignment="1">
      <alignment horizontal="center"/>
    </xf>
    <xf numFmtId="165" fontId="0" fillId="5" borderId="9" xfId="0" applyNumberFormat="1" applyFont="1" applyFill="1" applyBorder="1" applyAlignment="1">
      <alignment horizontal="center"/>
    </xf>
    <xf numFmtId="12" fontId="0" fillId="2" borderId="9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165" fontId="0" fillId="11" borderId="8" xfId="0" applyNumberFormat="1" applyFont="1" applyFill="1" applyBorder="1" applyAlignment="1">
      <alignment horizontal="center"/>
    </xf>
    <xf numFmtId="165" fontId="0" fillId="11" borderId="10" xfId="0" applyNumberFormat="1" applyFont="1" applyFill="1" applyBorder="1" applyAlignment="1">
      <alignment horizontal="center"/>
    </xf>
    <xf numFmtId="165" fontId="3" fillId="11" borderId="9" xfId="0" applyNumberFormat="1" applyFont="1" applyFill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166" fontId="0" fillId="0" borderId="13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165" fontId="0" fillId="11" borderId="17" xfId="0" applyNumberFormat="1" applyFont="1" applyFill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66" fontId="0" fillId="0" borderId="17" xfId="0" applyNumberFormat="1" applyFont="1" applyBorder="1" applyAlignment="1">
      <alignment horizontal="center"/>
    </xf>
    <xf numFmtId="165" fontId="0" fillId="5" borderId="17" xfId="0" applyNumberFormat="1" applyFont="1" applyFill="1" applyBorder="1" applyAlignment="1">
      <alignment horizontal="center"/>
    </xf>
    <xf numFmtId="12" fontId="0" fillId="2" borderId="17" xfId="0" applyNumberFormat="1" applyFont="1" applyFill="1" applyBorder="1" applyAlignment="1">
      <alignment horizontal="center"/>
    </xf>
    <xf numFmtId="0" fontId="0" fillId="11" borderId="14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165" fontId="0" fillId="0" borderId="17" xfId="0" applyNumberFormat="1" applyFont="1" applyBorder="1" applyAlignment="1">
      <alignment horizontal="center"/>
    </xf>
    <xf numFmtId="165" fontId="0" fillId="0" borderId="14" xfId="0" applyNumberFormat="1" applyFont="1" applyBorder="1" applyAlignment="1">
      <alignment horizontal="center"/>
    </xf>
    <xf numFmtId="165" fontId="0" fillId="11" borderId="13" xfId="0" applyNumberFormat="1" applyFont="1" applyFill="1" applyBorder="1" applyAlignment="1">
      <alignment horizontal="center"/>
    </xf>
    <xf numFmtId="165" fontId="0" fillId="11" borderId="14" xfId="0" applyNumberFormat="1" applyFont="1" applyFill="1" applyBorder="1" applyAlignment="1">
      <alignment horizontal="center"/>
    </xf>
    <xf numFmtId="0" fontId="8" fillId="4" borderId="29" xfId="0" applyFont="1" applyFill="1" applyBorder="1"/>
    <xf numFmtId="165" fontId="9" fillId="11" borderId="29" xfId="0" applyNumberFormat="1" applyFont="1" applyFill="1" applyBorder="1"/>
    <xf numFmtId="164" fontId="0" fillId="0" borderId="8" xfId="0" applyNumberFormat="1" applyFont="1" applyBorder="1"/>
    <xf numFmtId="165" fontId="0" fillId="0" borderId="9" xfId="0" applyNumberFormat="1" applyFont="1" applyBorder="1"/>
    <xf numFmtId="0" fontId="0" fillId="0" borderId="10" xfId="0" applyFont="1" applyBorder="1"/>
    <xf numFmtId="164" fontId="0" fillId="2" borderId="8" xfId="0" applyNumberFormat="1" applyFont="1" applyFill="1" applyBorder="1"/>
    <xf numFmtId="165" fontId="0" fillId="2" borderId="9" xfId="0" applyNumberFormat="1" applyFont="1" applyFill="1" applyBorder="1"/>
    <xf numFmtId="164" fontId="0" fillId="0" borderId="13" xfId="0" applyNumberFormat="1" applyFont="1" applyBorder="1"/>
    <xf numFmtId="165" fontId="0" fillId="0" borderId="17" xfId="0" applyNumberFormat="1" applyFont="1" applyBorder="1"/>
    <xf numFmtId="0" fontId="0" fillId="0" borderId="14" xfId="0" applyFont="1" applyBorder="1"/>
    <xf numFmtId="0" fontId="0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2" borderId="15" xfId="0" applyFont="1" applyFill="1" applyBorder="1" applyAlignment="1">
      <alignment horizontal="center"/>
    </xf>
    <xf numFmtId="0" fontId="1" fillId="0" borderId="16" xfId="0" applyFont="1" applyBorder="1"/>
    <xf numFmtId="0" fontId="4" fillId="6" borderId="2" xfId="0" applyFont="1" applyFill="1" applyBorder="1" applyAlignment="1">
      <alignment horizontal="center"/>
    </xf>
    <xf numFmtId="0" fontId="1" fillId="0" borderId="22" xfId="0" applyFont="1" applyBorder="1"/>
    <xf numFmtId="165" fontId="4" fillId="6" borderId="23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11" borderId="26" xfId="0" applyFont="1" applyFill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0" fillId="0" borderId="31" xfId="0" applyFont="1" applyBorder="1" applyAlignment="1">
      <alignment horizontal="center"/>
    </xf>
    <xf numFmtId="0" fontId="1" fillId="0" borderId="32" xfId="0" applyFont="1" applyBorder="1"/>
    <xf numFmtId="0" fontId="0" fillId="0" borderId="30" xfId="0" applyFont="1" applyBorder="1" applyAlignment="1">
      <alignment horizontal="center" vertical="center"/>
    </xf>
    <xf numFmtId="0" fontId="1" fillId="0" borderId="34" xfId="0" applyFont="1" applyBorder="1"/>
    <xf numFmtId="0" fontId="0" fillId="0" borderId="33" xfId="0" applyFont="1" applyBorder="1" applyAlignment="1">
      <alignment horizontal="center" vertical="center"/>
    </xf>
    <xf numFmtId="0" fontId="1" fillId="0" borderId="35" xfId="0" applyFont="1" applyBorder="1"/>
    <xf numFmtId="0" fontId="3" fillId="0" borderId="36" xfId="0" applyFont="1" applyBorder="1" applyAlignment="1">
      <alignment horizontal="center" vertical="center" wrapText="1"/>
    </xf>
    <xf numFmtId="0" fontId="1" fillId="0" borderId="36" xfId="0" applyFont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workbookViewId="0">
      <selection activeCell="J16" sqref="J16"/>
    </sheetView>
  </sheetViews>
  <sheetFormatPr defaultColWidth="14.42578125" defaultRowHeight="15" customHeight="1"/>
  <cols>
    <col min="1" max="1" width="9.140625" customWidth="1"/>
    <col min="2" max="2" width="5.85546875" customWidth="1"/>
    <col min="3" max="3" width="12" customWidth="1"/>
    <col min="4" max="4" width="51.85546875" customWidth="1"/>
    <col min="5" max="5" width="4.85546875" hidden="1" customWidth="1"/>
    <col min="6" max="6" width="2.42578125" hidden="1" customWidth="1"/>
    <col min="7" max="7" width="5.7109375" hidden="1" customWidth="1"/>
    <col min="8" max="8" width="3.5703125" customWidth="1"/>
    <col min="9" max="9" width="10.28515625" customWidth="1"/>
    <col min="10" max="10" width="12.140625" customWidth="1"/>
    <col min="11" max="11" width="8.7109375" customWidth="1"/>
  </cols>
  <sheetData>
    <row r="1" spans="1:11">
      <c r="A1" s="1"/>
      <c r="B1" s="2"/>
      <c r="C1" s="2"/>
      <c r="D1" s="1"/>
      <c r="E1" s="1"/>
      <c r="F1" s="1"/>
      <c r="G1" s="1"/>
      <c r="H1" s="1"/>
      <c r="I1" s="1"/>
      <c r="J1" s="1"/>
      <c r="K1" s="1"/>
    </row>
    <row r="2" spans="1:11">
      <c r="A2" s="1"/>
      <c r="B2" s="2"/>
      <c r="C2" s="2"/>
      <c r="D2" s="1"/>
      <c r="E2" s="1"/>
      <c r="F2" s="1"/>
      <c r="G2" s="1"/>
      <c r="H2" s="1"/>
      <c r="I2" s="1"/>
      <c r="J2" s="1"/>
      <c r="K2" s="1"/>
    </row>
    <row r="3" spans="1:11">
      <c r="A3" s="1"/>
      <c r="B3" s="96" t="s">
        <v>0</v>
      </c>
      <c r="C3" s="97"/>
      <c r="D3" s="98"/>
      <c r="E3" s="1"/>
      <c r="F3" s="1"/>
      <c r="G3" s="1"/>
      <c r="H3" s="1"/>
      <c r="I3" s="1"/>
      <c r="J3" s="1"/>
      <c r="K3" s="1"/>
    </row>
    <row r="4" spans="1:11">
      <c r="A4" s="1"/>
      <c r="B4" s="3" t="s">
        <v>1</v>
      </c>
      <c r="C4" s="4" t="s">
        <v>2</v>
      </c>
      <c r="D4" s="5" t="s">
        <v>3</v>
      </c>
      <c r="E4" s="1"/>
      <c r="F4" s="1"/>
      <c r="G4" s="1"/>
      <c r="H4" s="1"/>
      <c r="I4" s="96" t="s">
        <v>4</v>
      </c>
      <c r="J4" s="98"/>
      <c r="K4" s="1"/>
    </row>
    <row r="5" spans="1:11">
      <c r="A5" s="1"/>
      <c r="B5" s="6">
        <v>43741</v>
      </c>
      <c r="C5" s="7">
        <v>-440</v>
      </c>
      <c r="D5" s="8" t="s">
        <v>5</v>
      </c>
      <c r="E5" s="1"/>
      <c r="F5" s="1">
        <f t="shared" ref="F5:F40" si="0">IF(C5&gt;0.001,C5,0)</f>
        <v>0</v>
      </c>
      <c r="G5" s="9">
        <f t="shared" ref="G5:G40" si="1">IF(C5&lt;0.001,C5,0)</f>
        <v>-440</v>
      </c>
      <c r="H5" s="1"/>
      <c r="I5" s="10" t="s">
        <v>6</v>
      </c>
      <c r="J5" s="11">
        <f>SUM(F5:F40)</f>
        <v>9321.69</v>
      </c>
      <c r="K5" s="1"/>
    </row>
    <row r="6" spans="1:11">
      <c r="A6" s="1"/>
      <c r="B6" s="6">
        <v>43745</v>
      </c>
      <c r="C6" s="7">
        <v>-51.98</v>
      </c>
      <c r="D6" s="8" t="s">
        <v>7</v>
      </c>
      <c r="E6" s="1"/>
      <c r="F6" s="1">
        <f t="shared" si="0"/>
        <v>0</v>
      </c>
      <c r="G6" s="9">
        <f t="shared" si="1"/>
        <v>-51.98</v>
      </c>
      <c r="H6" s="1"/>
      <c r="I6" s="12" t="s">
        <v>8</v>
      </c>
      <c r="J6" s="13">
        <f>SUM(G5:G40)</f>
        <v>-9064.5679999999993</v>
      </c>
      <c r="K6" s="1"/>
    </row>
    <row r="7" spans="1:11">
      <c r="A7" s="1"/>
      <c r="B7" s="14">
        <v>43746</v>
      </c>
      <c r="C7" s="15">
        <v>3618.04</v>
      </c>
      <c r="D7" s="16" t="s">
        <v>9</v>
      </c>
      <c r="E7" s="1"/>
      <c r="F7" s="9">
        <f t="shared" si="0"/>
        <v>3618.04</v>
      </c>
      <c r="G7" s="1">
        <f t="shared" si="1"/>
        <v>0</v>
      </c>
      <c r="H7" s="1"/>
      <c r="I7" s="17" t="s">
        <v>10</v>
      </c>
      <c r="J7" s="18">
        <f>J5+J6</f>
        <v>257.12200000000121</v>
      </c>
      <c r="K7" s="1"/>
    </row>
    <row r="8" spans="1:11">
      <c r="A8" s="1"/>
      <c r="B8" s="6">
        <v>43747</v>
      </c>
      <c r="C8" s="7">
        <v>-207.26</v>
      </c>
      <c r="D8" s="8" t="s">
        <v>11</v>
      </c>
      <c r="E8" s="1"/>
      <c r="F8" s="1">
        <f t="shared" si="0"/>
        <v>0</v>
      </c>
      <c r="G8" s="9">
        <f t="shared" si="1"/>
        <v>-207.26</v>
      </c>
      <c r="H8" s="1"/>
      <c r="I8" s="1"/>
      <c r="J8" s="1"/>
      <c r="K8" s="1"/>
    </row>
    <row r="9" spans="1:11">
      <c r="A9" s="1"/>
      <c r="B9" s="6">
        <v>43747</v>
      </c>
      <c r="C9" s="7">
        <v>-308</v>
      </c>
      <c r="D9" s="8" t="s">
        <v>12</v>
      </c>
      <c r="E9" s="1"/>
      <c r="F9" s="1">
        <f t="shared" si="0"/>
        <v>0</v>
      </c>
      <c r="G9" s="9">
        <f t="shared" si="1"/>
        <v>-308</v>
      </c>
      <c r="H9" s="1"/>
      <c r="I9" s="99"/>
      <c r="J9" s="100"/>
      <c r="K9" s="1"/>
    </row>
    <row r="10" spans="1:11">
      <c r="A10" s="1"/>
      <c r="B10" s="6">
        <v>43748</v>
      </c>
      <c r="C10" s="7">
        <v>-2500</v>
      </c>
      <c r="D10" s="8" t="s">
        <v>13</v>
      </c>
      <c r="E10" s="1"/>
      <c r="F10" s="1">
        <f t="shared" si="0"/>
        <v>0</v>
      </c>
      <c r="G10" s="9">
        <f t="shared" si="1"/>
        <v>-2500</v>
      </c>
      <c r="H10" s="1"/>
      <c r="I10" s="1"/>
      <c r="J10" s="9"/>
      <c r="K10" s="1"/>
    </row>
    <row r="11" spans="1:11">
      <c r="A11" s="1"/>
      <c r="B11" s="14">
        <v>43749</v>
      </c>
      <c r="C11" s="15">
        <v>900</v>
      </c>
      <c r="D11" s="16" t="s">
        <v>14</v>
      </c>
      <c r="E11" s="1"/>
      <c r="F11" s="9">
        <f t="shared" si="0"/>
        <v>900</v>
      </c>
      <c r="G11" s="1">
        <f t="shared" si="1"/>
        <v>0</v>
      </c>
      <c r="H11" s="1"/>
      <c r="I11" s="1"/>
      <c r="J11" s="9"/>
      <c r="K11" s="1"/>
    </row>
    <row r="12" spans="1:11">
      <c r="A12" s="1"/>
      <c r="B12" s="14">
        <v>43753</v>
      </c>
      <c r="C12" s="15">
        <v>3776</v>
      </c>
      <c r="D12" s="16" t="s">
        <v>15</v>
      </c>
      <c r="E12" s="1"/>
      <c r="F12" s="9">
        <f t="shared" si="0"/>
        <v>3776</v>
      </c>
      <c r="G12" s="1">
        <f t="shared" si="1"/>
        <v>0</v>
      </c>
      <c r="H12" s="1"/>
      <c r="I12" s="1"/>
      <c r="J12" s="9"/>
      <c r="K12" s="1"/>
    </row>
    <row r="13" spans="1:11">
      <c r="A13" s="1"/>
      <c r="B13" s="14">
        <v>43739</v>
      </c>
      <c r="C13" s="15">
        <v>1027.6500000000001</v>
      </c>
      <c r="D13" s="16" t="s">
        <v>16</v>
      </c>
      <c r="E13" s="1"/>
      <c r="F13" s="9">
        <f t="shared" si="0"/>
        <v>1027.6500000000001</v>
      </c>
      <c r="G13" s="1">
        <f t="shared" si="1"/>
        <v>0</v>
      </c>
      <c r="H13" s="1"/>
      <c r="I13" s="1"/>
      <c r="J13" s="9"/>
      <c r="K13" s="1"/>
    </row>
    <row r="14" spans="1:11">
      <c r="A14" s="1"/>
      <c r="B14" s="6"/>
      <c r="C14" s="7"/>
      <c r="D14" s="8"/>
      <c r="E14" s="1"/>
      <c r="F14" s="1">
        <f t="shared" si="0"/>
        <v>0</v>
      </c>
      <c r="G14" s="9">
        <f t="shared" si="1"/>
        <v>0</v>
      </c>
      <c r="H14" s="1"/>
      <c r="I14" s="1"/>
      <c r="J14" s="1"/>
      <c r="K14" s="1"/>
    </row>
    <row r="15" spans="1:11">
      <c r="A15" s="1"/>
      <c r="B15" s="6"/>
      <c r="C15" s="7"/>
      <c r="D15" s="8"/>
      <c r="E15" s="1"/>
      <c r="F15" s="1">
        <f t="shared" si="0"/>
        <v>0</v>
      </c>
      <c r="G15" s="9">
        <f t="shared" si="1"/>
        <v>0</v>
      </c>
      <c r="H15" s="1"/>
      <c r="I15" s="1"/>
      <c r="J15" s="1"/>
      <c r="K15" s="1"/>
    </row>
    <row r="16" spans="1:11">
      <c r="A16" s="1"/>
      <c r="B16" s="6"/>
      <c r="C16" s="7"/>
      <c r="D16" s="8"/>
      <c r="E16" s="1"/>
      <c r="F16" s="1">
        <f t="shared" si="0"/>
        <v>0</v>
      </c>
      <c r="G16" s="9">
        <f t="shared" si="1"/>
        <v>0</v>
      </c>
      <c r="H16" s="1"/>
      <c r="I16" s="1"/>
      <c r="J16" s="9"/>
      <c r="K16" s="1"/>
    </row>
    <row r="17" spans="1:11">
      <c r="A17" s="1"/>
      <c r="B17" s="6"/>
      <c r="C17" s="7"/>
      <c r="D17" s="8"/>
      <c r="E17" s="1"/>
      <c r="F17" s="1">
        <f t="shared" si="0"/>
        <v>0</v>
      </c>
      <c r="G17" s="9">
        <f t="shared" si="1"/>
        <v>0</v>
      </c>
      <c r="H17" s="1"/>
      <c r="I17" s="1"/>
      <c r="J17" s="1"/>
      <c r="K17" s="1"/>
    </row>
    <row r="18" spans="1:11">
      <c r="A18" s="1"/>
      <c r="B18" s="6"/>
      <c r="C18" s="7"/>
      <c r="D18" s="8"/>
      <c r="E18" s="1"/>
      <c r="F18" s="1">
        <f t="shared" si="0"/>
        <v>0</v>
      </c>
      <c r="G18" s="9">
        <f t="shared" si="1"/>
        <v>0</v>
      </c>
      <c r="H18" s="1"/>
      <c r="I18" s="1"/>
      <c r="J18" s="1"/>
      <c r="K18" s="1"/>
    </row>
    <row r="19" spans="1:11">
      <c r="A19" s="1"/>
      <c r="B19" s="6"/>
      <c r="C19" s="7"/>
      <c r="D19" s="8"/>
      <c r="E19" s="1"/>
      <c r="F19" s="1">
        <f t="shared" si="0"/>
        <v>0</v>
      </c>
      <c r="G19" s="9">
        <f t="shared" si="1"/>
        <v>0</v>
      </c>
      <c r="H19" s="1"/>
      <c r="I19" s="1"/>
      <c r="J19" s="1"/>
      <c r="K19" s="1"/>
    </row>
    <row r="20" spans="1:11">
      <c r="A20" s="1"/>
      <c r="B20" s="6"/>
      <c r="C20" s="7"/>
      <c r="D20" s="8"/>
      <c r="E20" s="1"/>
      <c r="F20" s="1">
        <f t="shared" si="0"/>
        <v>0</v>
      </c>
      <c r="G20" s="9">
        <f t="shared" si="1"/>
        <v>0</v>
      </c>
      <c r="H20" s="1"/>
      <c r="I20" s="1"/>
      <c r="J20" s="1"/>
      <c r="K20" s="1"/>
    </row>
    <row r="21" spans="1:11" ht="15.75" customHeight="1">
      <c r="A21" s="1"/>
      <c r="B21" s="6"/>
      <c r="C21" s="7"/>
      <c r="D21" s="8"/>
      <c r="E21" s="1"/>
      <c r="F21" s="1">
        <f t="shared" si="0"/>
        <v>0</v>
      </c>
      <c r="G21" s="9">
        <f t="shared" si="1"/>
        <v>0</v>
      </c>
      <c r="H21" s="1"/>
      <c r="I21" s="1"/>
      <c r="J21" s="1"/>
      <c r="K21" s="1"/>
    </row>
    <row r="22" spans="1:11" ht="15.75" customHeight="1">
      <c r="A22" s="1"/>
      <c r="B22" s="6"/>
      <c r="C22" s="7"/>
      <c r="D22" s="8"/>
      <c r="E22" s="1"/>
      <c r="F22" s="1">
        <f t="shared" si="0"/>
        <v>0</v>
      </c>
      <c r="G22" s="9">
        <f t="shared" si="1"/>
        <v>0</v>
      </c>
      <c r="H22" s="1"/>
      <c r="I22" s="1"/>
      <c r="J22" s="1"/>
      <c r="K22" s="1"/>
    </row>
    <row r="23" spans="1:11" ht="15.75" customHeight="1">
      <c r="A23" s="1"/>
      <c r="B23" s="6"/>
      <c r="C23" s="7"/>
      <c r="D23" s="8"/>
      <c r="E23" s="1"/>
      <c r="F23" s="1">
        <f t="shared" si="0"/>
        <v>0</v>
      </c>
      <c r="G23" s="9">
        <f t="shared" si="1"/>
        <v>0</v>
      </c>
      <c r="H23" s="1"/>
      <c r="I23" s="1"/>
      <c r="J23" s="1"/>
      <c r="K23" s="1"/>
    </row>
    <row r="24" spans="1:11" ht="15.75" customHeight="1">
      <c r="A24" s="1"/>
      <c r="B24" s="6"/>
      <c r="C24" s="7"/>
      <c r="D24" s="8"/>
      <c r="E24" s="1"/>
      <c r="F24" s="1">
        <f t="shared" si="0"/>
        <v>0</v>
      </c>
      <c r="G24" s="9">
        <f t="shared" si="1"/>
        <v>0</v>
      </c>
      <c r="H24" s="1"/>
      <c r="I24" s="1"/>
      <c r="J24" s="1"/>
      <c r="K24" s="1"/>
    </row>
    <row r="25" spans="1:11" ht="15.75" customHeight="1">
      <c r="A25" s="1"/>
      <c r="B25" s="6"/>
      <c r="C25" s="7"/>
      <c r="D25" s="8"/>
      <c r="E25" s="1"/>
      <c r="F25" s="1">
        <f t="shared" si="0"/>
        <v>0</v>
      </c>
      <c r="G25" s="9">
        <f t="shared" si="1"/>
        <v>0</v>
      </c>
      <c r="H25" s="1"/>
      <c r="I25" s="1"/>
      <c r="J25" s="1"/>
      <c r="K25" s="1"/>
    </row>
    <row r="26" spans="1:11" ht="15.75" customHeight="1">
      <c r="A26" s="1"/>
      <c r="B26" s="6"/>
      <c r="C26" s="7"/>
      <c r="D26" s="8"/>
      <c r="E26" s="1"/>
      <c r="F26" s="1">
        <f t="shared" si="0"/>
        <v>0</v>
      </c>
      <c r="G26" s="9">
        <f t="shared" si="1"/>
        <v>0</v>
      </c>
      <c r="H26" s="1"/>
      <c r="I26" s="1"/>
      <c r="J26" s="1"/>
      <c r="K26" s="1"/>
    </row>
    <row r="27" spans="1:11" ht="15.75" customHeight="1">
      <c r="A27" s="1"/>
      <c r="B27" s="6"/>
      <c r="C27" s="7"/>
      <c r="D27" s="8"/>
      <c r="E27" s="1"/>
      <c r="F27" s="1">
        <f t="shared" si="0"/>
        <v>0</v>
      </c>
      <c r="G27" s="9">
        <f t="shared" si="1"/>
        <v>0</v>
      </c>
      <c r="H27" s="1"/>
      <c r="I27" s="1"/>
      <c r="J27" s="1"/>
      <c r="K27" s="1"/>
    </row>
    <row r="28" spans="1:11" ht="15.75" customHeight="1">
      <c r="A28" s="1"/>
      <c r="B28" s="6"/>
      <c r="C28" s="7"/>
      <c r="D28" s="8"/>
      <c r="E28" s="1"/>
      <c r="F28" s="1">
        <f t="shared" si="0"/>
        <v>0</v>
      </c>
      <c r="G28" s="9">
        <f t="shared" si="1"/>
        <v>0</v>
      </c>
      <c r="H28" s="1"/>
      <c r="I28" s="1"/>
      <c r="J28" s="1"/>
      <c r="K28" s="1"/>
    </row>
    <row r="29" spans="1:11" ht="15.75" customHeight="1">
      <c r="A29" s="1"/>
      <c r="B29" s="6"/>
      <c r="C29" s="7"/>
      <c r="D29" s="8"/>
      <c r="E29" s="1"/>
      <c r="F29" s="1">
        <f t="shared" si="0"/>
        <v>0</v>
      </c>
      <c r="G29" s="9">
        <f t="shared" si="1"/>
        <v>0</v>
      </c>
      <c r="H29" s="1"/>
      <c r="I29" s="1"/>
      <c r="J29" s="1"/>
      <c r="K29" s="1"/>
    </row>
    <row r="30" spans="1:11" ht="15.75" customHeight="1">
      <c r="A30" s="1"/>
      <c r="B30" s="6"/>
      <c r="C30" s="7"/>
      <c r="D30" s="8"/>
      <c r="E30" s="1"/>
      <c r="F30" s="1">
        <f t="shared" si="0"/>
        <v>0</v>
      </c>
      <c r="G30" s="9">
        <f t="shared" si="1"/>
        <v>0</v>
      </c>
      <c r="H30" s="1"/>
      <c r="I30" s="1"/>
      <c r="J30" s="1"/>
      <c r="K30" s="1"/>
    </row>
    <row r="31" spans="1:11" ht="15.75" customHeight="1">
      <c r="A31" s="1"/>
      <c r="B31" s="6"/>
      <c r="C31" s="7"/>
      <c r="D31" s="8"/>
      <c r="E31" s="1"/>
      <c r="F31" s="1">
        <f t="shared" si="0"/>
        <v>0</v>
      </c>
      <c r="G31" s="9">
        <f t="shared" si="1"/>
        <v>0</v>
      </c>
      <c r="H31" s="1"/>
      <c r="I31" s="1"/>
      <c r="J31" s="1"/>
      <c r="K31" s="1"/>
    </row>
    <row r="32" spans="1:11" ht="15.75" customHeight="1">
      <c r="A32" s="1"/>
      <c r="B32" s="6"/>
      <c r="C32" s="7"/>
      <c r="D32" s="8"/>
      <c r="E32" s="1"/>
      <c r="F32" s="1">
        <f t="shared" si="0"/>
        <v>0</v>
      </c>
      <c r="G32" s="9">
        <f t="shared" si="1"/>
        <v>0</v>
      </c>
      <c r="H32" s="1"/>
      <c r="I32" s="1"/>
      <c r="J32" s="1"/>
      <c r="K32" s="1"/>
    </row>
    <row r="33" spans="1:11" ht="15.75" customHeight="1">
      <c r="A33" s="1"/>
      <c r="B33" s="6"/>
      <c r="C33" s="7"/>
      <c r="D33" s="8"/>
      <c r="E33" s="1"/>
      <c r="F33" s="1">
        <f t="shared" si="0"/>
        <v>0</v>
      </c>
      <c r="G33" s="9">
        <f t="shared" si="1"/>
        <v>0</v>
      </c>
      <c r="H33" s="1"/>
      <c r="I33" s="1"/>
      <c r="J33" s="1"/>
      <c r="K33" s="1"/>
    </row>
    <row r="34" spans="1:11" ht="15.75" customHeight="1">
      <c r="A34" s="1"/>
      <c r="B34" s="6"/>
      <c r="C34" s="7"/>
      <c r="D34" s="8"/>
      <c r="E34" s="1"/>
      <c r="F34" s="1">
        <f t="shared" si="0"/>
        <v>0</v>
      </c>
      <c r="G34" s="9">
        <f t="shared" si="1"/>
        <v>0</v>
      </c>
      <c r="H34" s="1"/>
      <c r="I34" s="1"/>
      <c r="J34" s="1"/>
      <c r="K34" s="1"/>
    </row>
    <row r="35" spans="1:11" ht="15.75" customHeight="1">
      <c r="A35" s="1"/>
      <c r="B35" s="6"/>
      <c r="C35" s="7"/>
      <c r="D35" s="8"/>
      <c r="E35" s="1"/>
      <c r="F35" s="1">
        <f t="shared" si="0"/>
        <v>0</v>
      </c>
      <c r="G35" s="9">
        <f t="shared" si="1"/>
        <v>0</v>
      </c>
      <c r="H35" s="1"/>
      <c r="I35" s="1"/>
      <c r="J35" s="1"/>
      <c r="K35" s="1"/>
    </row>
    <row r="36" spans="1:11" ht="15.75" customHeight="1">
      <c r="A36" s="1"/>
      <c r="B36" s="6"/>
      <c r="C36" s="7"/>
      <c r="D36" s="8"/>
      <c r="E36" s="1"/>
      <c r="F36" s="1">
        <f t="shared" si="0"/>
        <v>0</v>
      </c>
      <c r="G36" s="9">
        <f t="shared" si="1"/>
        <v>0</v>
      </c>
      <c r="H36" s="1"/>
      <c r="I36" s="1"/>
      <c r="J36" s="1"/>
      <c r="K36" s="1"/>
    </row>
    <row r="37" spans="1:11" ht="15.75" customHeight="1">
      <c r="A37" s="1"/>
      <c r="B37" s="6">
        <v>43769</v>
      </c>
      <c r="C37" s="7">
        <f>-'FLUXO DE SERVIÇOS'!J31</f>
        <v>-2209.8443333333335</v>
      </c>
      <c r="D37" s="8" t="s">
        <v>17</v>
      </c>
      <c r="E37" s="1"/>
      <c r="F37" s="1">
        <f t="shared" si="0"/>
        <v>0</v>
      </c>
      <c r="G37" s="9">
        <f t="shared" si="1"/>
        <v>-2209.8443333333335</v>
      </c>
      <c r="H37" s="1"/>
      <c r="I37" s="1"/>
      <c r="J37" s="1"/>
      <c r="K37" s="1"/>
    </row>
    <row r="38" spans="1:11" ht="15.75" customHeight="1">
      <c r="A38" s="1"/>
      <c r="B38" s="6">
        <v>43769</v>
      </c>
      <c r="C38" s="7">
        <f>-'FLUXO DE SERVIÇOS'!K31</f>
        <v>-373.83499999999998</v>
      </c>
      <c r="D38" s="8" t="s">
        <v>18</v>
      </c>
      <c r="E38" s="1"/>
      <c r="F38" s="1">
        <f t="shared" si="0"/>
        <v>0</v>
      </c>
      <c r="G38" s="9">
        <f t="shared" si="1"/>
        <v>-373.83499999999998</v>
      </c>
      <c r="H38" s="1"/>
      <c r="I38" s="1"/>
      <c r="J38" s="1"/>
      <c r="K38" s="1"/>
    </row>
    <row r="39" spans="1:11" ht="15.75" customHeight="1">
      <c r="A39" s="1"/>
      <c r="B39" s="6">
        <v>43769</v>
      </c>
      <c r="C39" s="7">
        <f>-'FLUXO DE SERVIÇOS'!I31</f>
        <v>-1375.804333333333</v>
      </c>
      <c r="D39" s="8" t="s">
        <v>19</v>
      </c>
      <c r="E39" s="1"/>
      <c r="F39" s="1">
        <f t="shared" si="0"/>
        <v>0</v>
      </c>
      <c r="G39" s="9">
        <f t="shared" si="1"/>
        <v>-1375.804333333333</v>
      </c>
      <c r="H39" s="1"/>
      <c r="I39" s="1"/>
      <c r="J39" s="9"/>
      <c r="K39" s="1"/>
    </row>
    <row r="40" spans="1:11" ht="15.75" customHeight="1">
      <c r="A40" s="1"/>
      <c r="B40" s="19">
        <v>43769</v>
      </c>
      <c r="C40" s="20">
        <f>-'FLUXO DE SERVIÇOS'!L31</f>
        <v>-1597.8443333333332</v>
      </c>
      <c r="D40" s="21" t="s">
        <v>20</v>
      </c>
      <c r="E40" s="1"/>
      <c r="F40" s="1">
        <f t="shared" si="0"/>
        <v>0</v>
      </c>
      <c r="G40" s="9">
        <f t="shared" si="1"/>
        <v>-1597.8443333333332</v>
      </c>
      <c r="H40" s="1"/>
      <c r="I40" s="1"/>
      <c r="J40" s="1"/>
      <c r="K40" s="1"/>
    </row>
    <row r="41" spans="1:11" ht="15.75" customHeight="1">
      <c r="A41" s="1"/>
      <c r="B41" s="2"/>
      <c r="C41" s="22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2"/>
      <c r="C42" s="22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2"/>
      <c r="C43" s="2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2"/>
      <c r="C44" s="2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2"/>
      <c r="C45" s="2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2"/>
      <c r="C46" s="2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2"/>
      <c r="C47" s="2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2"/>
      <c r="C48" s="2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2"/>
      <c r="C49" s="2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2"/>
      <c r="C50" s="2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2"/>
      <c r="C51" s="2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2"/>
      <c r="C52" s="2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2"/>
      <c r="C53" s="2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2"/>
      <c r="C54" s="2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2"/>
      <c r="C55" s="2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2"/>
      <c r="C56" s="2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2"/>
      <c r="C57" s="2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2"/>
      <c r="C58" s="2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2"/>
      <c r="C59" s="2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2"/>
      <c r="C60" s="2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2"/>
      <c r="C61" s="2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2"/>
      <c r="C62" s="2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2"/>
      <c r="C63" s="2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2"/>
      <c r="C64" s="2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2"/>
      <c r="C65" s="2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2"/>
      <c r="C66" s="2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2"/>
      <c r="C67" s="2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2"/>
      <c r="C68" s="2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2"/>
      <c r="C69" s="2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2"/>
      <c r="C70" s="2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2"/>
      <c r="C71" s="2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2"/>
      <c r="C72" s="2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2"/>
      <c r="C73" s="2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2"/>
      <c r="C74" s="2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2"/>
      <c r="C75" s="2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2"/>
      <c r="C76" s="2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2"/>
      <c r="C77" s="2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2"/>
      <c r="C78" s="2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2"/>
      <c r="C79" s="2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2"/>
      <c r="C80" s="2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2"/>
      <c r="C81" s="2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2"/>
      <c r="C82" s="2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2"/>
      <c r="C83" s="2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2"/>
      <c r="C84" s="2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2"/>
      <c r="C85" s="2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2"/>
      <c r="C86" s="2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2"/>
      <c r="C87" s="2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2"/>
      <c r="C88" s="2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2"/>
      <c r="C89" s="2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2"/>
      <c r="C90" s="2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2"/>
      <c r="C91" s="2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2"/>
      <c r="C92" s="2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2"/>
      <c r="C93" s="2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2"/>
      <c r="C94" s="2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2"/>
      <c r="C95" s="2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2"/>
      <c r="C96" s="2"/>
      <c r="D96" s="1"/>
      <c r="E96" s="1"/>
      <c r="F96" s="1"/>
      <c r="G96" s="1"/>
      <c r="H96" s="1"/>
      <c r="I96" s="1"/>
      <c r="J96" s="1"/>
      <c r="K96" s="1"/>
    </row>
    <row r="97" spans="1:11" ht="15.75" customHeight="1">
      <c r="A97" s="1"/>
      <c r="B97" s="2"/>
      <c r="C97" s="2"/>
      <c r="D97" s="1"/>
      <c r="E97" s="1"/>
      <c r="F97" s="1"/>
      <c r="G97" s="1"/>
      <c r="H97" s="1"/>
      <c r="I97" s="1"/>
      <c r="J97" s="1"/>
      <c r="K97" s="1"/>
    </row>
    <row r="98" spans="1:11" ht="15.75" customHeight="1">
      <c r="A98" s="1"/>
      <c r="B98" s="2"/>
      <c r="C98" s="2"/>
      <c r="D98" s="1"/>
      <c r="E98" s="1"/>
      <c r="F98" s="1"/>
      <c r="G98" s="1"/>
      <c r="H98" s="1"/>
      <c r="I98" s="1"/>
      <c r="J98" s="1"/>
      <c r="K98" s="1"/>
    </row>
    <row r="99" spans="1:11" ht="15.75" customHeight="1">
      <c r="A99" s="1"/>
      <c r="B99" s="2"/>
      <c r="C99" s="2"/>
      <c r="D99" s="1"/>
      <c r="E99" s="1"/>
      <c r="F99" s="1"/>
      <c r="G99" s="1"/>
      <c r="H99" s="1"/>
      <c r="I99" s="1"/>
      <c r="J99" s="1"/>
      <c r="K99" s="1"/>
    </row>
    <row r="100" spans="1:11" ht="15.75" customHeight="1">
      <c r="A100" s="1"/>
      <c r="B100" s="2"/>
      <c r="C100" s="2"/>
      <c r="D100" s="1"/>
      <c r="E100" s="1"/>
      <c r="F100" s="1"/>
      <c r="G100" s="1"/>
      <c r="H100" s="1"/>
      <c r="I100" s="1"/>
      <c r="J100" s="1"/>
      <c r="K100" s="1"/>
    </row>
  </sheetData>
  <mergeCells count="3">
    <mergeCell ref="B3:D3"/>
    <mergeCell ref="I4:J4"/>
    <mergeCell ref="I9:J9"/>
  </mergeCell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2:Q100"/>
  <sheetViews>
    <sheetView workbookViewId="0">
      <selection activeCell="I4" sqref="I4"/>
    </sheetView>
  </sheetViews>
  <sheetFormatPr defaultColWidth="14.42578125" defaultRowHeight="15" customHeight="1"/>
  <cols>
    <col min="1" max="1" width="3.28515625" customWidth="1"/>
    <col min="2" max="2" width="8.7109375" customWidth="1"/>
    <col min="3" max="3" width="27.140625" customWidth="1"/>
    <col min="4" max="8" width="12.140625" customWidth="1"/>
    <col min="9" max="11" width="10.5703125" customWidth="1"/>
    <col min="12" max="12" width="12.140625" customWidth="1"/>
    <col min="13" max="13" width="2.140625" customWidth="1"/>
    <col min="14" max="14" width="12.28515625" customWidth="1"/>
    <col min="15" max="15" width="10.5703125" customWidth="1"/>
    <col min="16" max="16" width="12.28515625" customWidth="1"/>
    <col min="17" max="17" width="9.28515625" customWidth="1"/>
  </cols>
  <sheetData>
    <row r="2" spans="1:17">
      <c r="B2" s="104" t="s">
        <v>21</v>
      </c>
      <c r="C2" s="97"/>
      <c r="D2" s="97"/>
      <c r="E2" s="97"/>
      <c r="F2" s="97"/>
      <c r="G2" s="97"/>
      <c r="H2" s="97"/>
      <c r="I2" s="97"/>
      <c r="J2" s="97"/>
      <c r="K2" s="97"/>
      <c r="L2" s="98"/>
      <c r="N2" s="105" t="s">
        <v>22</v>
      </c>
      <c r="O2" s="106"/>
      <c r="P2" s="106"/>
      <c r="Q2" s="106"/>
    </row>
    <row r="3" spans="1:17">
      <c r="A3" s="23"/>
      <c r="B3" s="24" t="s">
        <v>23</v>
      </c>
      <c r="C3" s="25" t="s">
        <v>24</v>
      </c>
      <c r="D3" s="25" t="s">
        <v>25</v>
      </c>
      <c r="E3" s="25" t="s">
        <v>26</v>
      </c>
      <c r="F3" s="25" t="s">
        <v>27</v>
      </c>
      <c r="G3" s="25" t="s">
        <v>28</v>
      </c>
      <c r="H3" s="26" t="s">
        <v>29</v>
      </c>
      <c r="I3" s="27" t="s">
        <v>30</v>
      </c>
      <c r="J3" s="28" t="s">
        <v>31</v>
      </c>
      <c r="K3" s="29" t="s">
        <v>32</v>
      </c>
      <c r="L3" s="30" t="s">
        <v>33</v>
      </c>
      <c r="M3" s="23"/>
      <c r="N3" s="31" t="s">
        <v>30</v>
      </c>
      <c r="O3" s="31" t="s">
        <v>31</v>
      </c>
      <c r="P3" s="31" t="s">
        <v>32</v>
      </c>
      <c r="Q3" s="31" t="s">
        <v>33</v>
      </c>
    </row>
    <row r="4" spans="1:17">
      <c r="A4" s="23"/>
      <c r="B4" s="32">
        <f>'CONTROLE DE OBRA'!B4</f>
        <v>43746</v>
      </c>
      <c r="C4" s="33" t="str">
        <f>'CONTROLE DE OBRA'!D4</f>
        <v>ESPAÇO ÚTIL</v>
      </c>
      <c r="D4" s="34">
        <f>'CONTROLE DE OBRA'!L4</f>
        <v>3625</v>
      </c>
      <c r="E4" s="35" t="str">
        <f>'CONTROLE DE OBRA'!M4</f>
        <v>2 DE 2</v>
      </c>
      <c r="F4" s="34">
        <f>'CONTROLE DE OBRA'!AD4</f>
        <v>6.96</v>
      </c>
      <c r="G4" s="34">
        <f t="shared" ref="G4:G30" si="0">D4-F4</f>
        <v>3618.04</v>
      </c>
      <c r="H4" s="34">
        <f t="shared" ref="H4:H30" si="1">G4*0.3</f>
        <v>1085.412</v>
      </c>
      <c r="I4" s="34">
        <f>'CONTROLE DE OBRA'!AP4</f>
        <v>844.20933333333323</v>
      </c>
      <c r="J4" s="34">
        <f>'CONTROLE DE OBRA'!AQ4</f>
        <v>844.20933333333323</v>
      </c>
      <c r="K4" s="34">
        <f>'CONTROLE DE OBRA'!AR4</f>
        <v>0</v>
      </c>
      <c r="L4" s="36">
        <f>'CONTROLE DE OBRA'!AS4</f>
        <v>844.20933333333323</v>
      </c>
      <c r="M4" s="23"/>
      <c r="N4" s="37">
        <f>'CONTROLE PESSOAL'!C4</f>
        <v>0</v>
      </c>
      <c r="O4" s="37">
        <f>'CONTROLE PESSOAL'!D4</f>
        <v>48</v>
      </c>
      <c r="P4" s="37">
        <f>'CONTROLE PESSOAL'!E4</f>
        <v>0</v>
      </c>
      <c r="Q4" s="37">
        <f>'CONTROLE PESSOAL'!F4</f>
        <v>0</v>
      </c>
    </row>
    <row r="5" spans="1:17">
      <c r="A5" s="23"/>
      <c r="B5" s="38">
        <f>'CONTROLE DE OBRA'!B5</f>
        <v>43753</v>
      </c>
      <c r="C5" s="39" t="str">
        <f>'CONTROLE DE OBRA'!D5</f>
        <v>AC TEC</v>
      </c>
      <c r="D5" s="40">
        <f>'CONTROLE DE OBRA'!L5</f>
        <v>3776.2</v>
      </c>
      <c r="E5" s="41" t="str">
        <f>'CONTROLE DE OBRA'!M5</f>
        <v>1 DE 5</v>
      </c>
      <c r="F5" s="40">
        <v>1640</v>
      </c>
      <c r="G5" s="40">
        <f t="shared" si="0"/>
        <v>2136.1999999999998</v>
      </c>
      <c r="H5" s="40">
        <f t="shared" si="1"/>
        <v>640.8599999999999</v>
      </c>
      <c r="I5" s="40">
        <f>'CONTROLE DE OBRA'!AP5</f>
        <v>407.71499999999997</v>
      </c>
      <c r="J5" s="40">
        <f>'CONTROLE DE OBRA'!AQ5</f>
        <v>887.83500000000004</v>
      </c>
      <c r="K5" s="40">
        <f>'CONTROLE DE OBRA'!AR5</f>
        <v>373.83499999999998</v>
      </c>
      <c r="L5" s="42">
        <f>'CONTROLE DE OBRA'!AS5</f>
        <v>463.83499999999998</v>
      </c>
      <c r="M5" s="23"/>
      <c r="N5" s="37">
        <f>'CONTROLE PESSOAL'!C5</f>
        <v>0</v>
      </c>
      <c r="O5" s="37">
        <f>'CONTROLE PESSOAL'!D5</f>
        <v>140</v>
      </c>
      <c r="P5" s="37">
        <f>'CONTROLE PESSOAL'!E5</f>
        <v>0</v>
      </c>
      <c r="Q5" s="37">
        <f>'CONTROLE PESSOAL'!F5</f>
        <v>0</v>
      </c>
    </row>
    <row r="6" spans="1:17">
      <c r="A6" s="23"/>
      <c r="B6" s="32">
        <f>'CONTROLE DE OBRA'!B6</f>
        <v>43748</v>
      </c>
      <c r="C6" s="33" t="str">
        <f>'CONTROLE DE OBRA'!D6</f>
        <v>RADIANTE</v>
      </c>
      <c r="D6" s="34">
        <f>'CONTROLE DE OBRA'!L6</f>
        <v>900</v>
      </c>
      <c r="E6" s="35" t="str">
        <f>'CONTROLE DE OBRA'!M6</f>
        <v>1 DE 1</v>
      </c>
      <c r="F6" s="34">
        <f>'CONTROLE DE OBRA'!AD6</f>
        <v>72</v>
      </c>
      <c r="G6" s="34">
        <f t="shared" si="0"/>
        <v>828</v>
      </c>
      <c r="H6" s="34">
        <f t="shared" si="1"/>
        <v>248.39999999999998</v>
      </c>
      <c r="I6" s="34">
        <f>'CONTROLE DE OBRA'!AP6</f>
        <v>0</v>
      </c>
      <c r="J6" s="34">
        <f>'CONTROLE DE OBRA'!AQ6</f>
        <v>289.8</v>
      </c>
      <c r="K6" s="34">
        <f>'CONTROLE DE OBRA'!AR6</f>
        <v>0</v>
      </c>
      <c r="L6" s="36">
        <f>'CONTROLE DE OBRA'!AS6</f>
        <v>289.8</v>
      </c>
      <c r="M6" s="23"/>
      <c r="N6" s="37">
        <f>'CONTROLE PESSOAL'!C6</f>
        <v>80</v>
      </c>
      <c r="O6" s="37">
        <f>'CONTROLE PESSOAL'!D6</f>
        <v>0</v>
      </c>
      <c r="P6" s="37">
        <f>'CONTROLE PESSOAL'!E6</f>
        <v>0</v>
      </c>
      <c r="Q6" s="37">
        <f>'CONTROLE PESSOAL'!F6</f>
        <v>0</v>
      </c>
    </row>
    <row r="7" spans="1:17">
      <c r="A7" s="23"/>
      <c r="B7" s="38">
        <f>'CONTROLE DE OBRA'!B7</f>
        <v>0</v>
      </c>
      <c r="C7" s="39">
        <f>'CONTROLE DE OBRA'!D7</f>
        <v>0</v>
      </c>
      <c r="D7" s="40">
        <f>'CONTROLE DE OBRA'!L7</f>
        <v>0</v>
      </c>
      <c r="E7" s="41">
        <f>'CONTROLE DE OBRA'!M7</f>
        <v>0</v>
      </c>
      <c r="F7" s="40">
        <f>'CONTROLE DE OBRA'!F7</f>
        <v>0</v>
      </c>
      <c r="G7" s="40">
        <f t="shared" si="0"/>
        <v>0</v>
      </c>
      <c r="H7" s="40">
        <f t="shared" si="1"/>
        <v>0</v>
      </c>
      <c r="I7" s="40">
        <f>'CONTROLE DE OBRA'!AP7</f>
        <v>0</v>
      </c>
      <c r="J7" s="40">
        <f>'CONTROLE DE OBRA'!AQ7</f>
        <v>0</v>
      </c>
      <c r="K7" s="40">
        <f>'CONTROLE DE OBRA'!AR7</f>
        <v>0</v>
      </c>
      <c r="L7" s="42">
        <f>'CONTROLE DE OBRA'!AS7</f>
        <v>0</v>
      </c>
      <c r="M7" s="23"/>
      <c r="N7" s="37">
        <f>'CONTROLE PESSOAL'!C7</f>
        <v>10</v>
      </c>
      <c r="O7" s="37">
        <f>'CONTROLE PESSOAL'!D7</f>
        <v>0</v>
      </c>
      <c r="P7" s="37">
        <f>'CONTROLE PESSOAL'!E7</f>
        <v>0</v>
      </c>
      <c r="Q7" s="37">
        <f>'CONTROLE PESSOAL'!F7</f>
        <v>0</v>
      </c>
    </row>
    <row r="8" spans="1:17">
      <c r="A8" s="23"/>
      <c r="B8" s="32">
        <f>'CONTROLE DE OBRA'!B8</f>
        <v>0</v>
      </c>
      <c r="C8" s="33">
        <f>'CONTROLE DE OBRA'!D8</f>
        <v>0</v>
      </c>
      <c r="D8" s="34">
        <f>'CONTROLE DE OBRA'!L8</f>
        <v>0</v>
      </c>
      <c r="E8" s="35">
        <f>'CONTROLE DE OBRA'!M8</f>
        <v>0</v>
      </c>
      <c r="F8" s="34">
        <f>'CONTROLE DE OBRA'!F8</f>
        <v>0</v>
      </c>
      <c r="G8" s="34">
        <f t="shared" si="0"/>
        <v>0</v>
      </c>
      <c r="H8" s="34">
        <f t="shared" si="1"/>
        <v>0</v>
      </c>
      <c r="I8" s="34">
        <f>'CONTROLE DE OBRA'!AP8</f>
        <v>0</v>
      </c>
      <c r="J8" s="34">
        <f>'CONTROLE DE OBRA'!AQ8</f>
        <v>0</v>
      </c>
      <c r="K8" s="34">
        <f>'CONTROLE DE OBRA'!AR8</f>
        <v>0</v>
      </c>
      <c r="L8" s="36">
        <f>'CONTROLE DE OBRA'!AS8</f>
        <v>0</v>
      </c>
      <c r="M8" s="23"/>
      <c r="N8" s="37">
        <f>'CONTROLE PESSOAL'!C8</f>
        <v>17.89</v>
      </c>
      <c r="O8" s="37">
        <f>'CONTROLE PESSOAL'!D8</f>
        <v>0</v>
      </c>
      <c r="P8" s="37">
        <f>'CONTROLE PESSOAL'!E8</f>
        <v>0</v>
      </c>
      <c r="Q8" s="37">
        <f>'CONTROLE PESSOAL'!F8</f>
        <v>0</v>
      </c>
    </row>
    <row r="9" spans="1:17">
      <c r="A9" s="23"/>
      <c r="B9" s="38">
        <f>'CONTROLE DE OBRA'!B9</f>
        <v>0</v>
      </c>
      <c r="C9" s="39">
        <f>'CONTROLE DE OBRA'!D9</f>
        <v>0</v>
      </c>
      <c r="D9" s="40">
        <f>'CONTROLE DE OBRA'!L9</f>
        <v>0</v>
      </c>
      <c r="E9" s="41">
        <f>'CONTROLE DE OBRA'!M9</f>
        <v>0</v>
      </c>
      <c r="F9" s="40">
        <f>'CONTROLE DE OBRA'!F9</f>
        <v>0</v>
      </c>
      <c r="G9" s="40">
        <f t="shared" si="0"/>
        <v>0</v>
      </c>
      <c r="H9" s="40">
        <f t="shared" si="1"/>
        <v>0</v>
      </c>
      <c r="I9" s="40">
        <f>'CONTROLE DE OBRA'!AP9</f>
        <v>0</v>
      </c>
      <c r="J9" s="40">
        <f>'CONTROLE DE OBRA'!AQ9</f>
        <v>0</v>
      </c>
      <c r="K9" s="40">
        <f>'CONTROLE DE OBRA'!AR9</f>
        <v>0</v>
      </c>
      <c r="L9" s="42">
        <f>'CONTROLE DE OBRA'!AS9</f>
        <v>0</v>
      </c>
      <c r="M9" s="23"/>
      <c r="N9" s="37">
        <f>'CONTROLE PESSOAL'!C9</f>
        <v>15.99</v>
      </c>
      <c r="O9" s="37">
        <f>'CONTROLE PESSOAL'!D9</f>
        <v>0</v>
      </c>
      <c r="P9" s="37">
        <f>'CONTROLE PESSOAL'!E9</f>
        <v>0</v>
      </c>
      <c r="Q9" s="37">
        <f>'CONTROLE PESSOAL'!F9</f>
        <v>0</v>
      </c>
    </row>
    <row r="10" spans="1:17">
      <c r="A10" s="23"/>
      <c r="B10" s="32">
        <f>'CONTROLE DE OBRA'!B10</f>
        <v>0</v>
      </c>
      <c r="C10" s="33">
        <f>'CONTROLE DE OBRA'!D10</f>
        <v>0</v>
      </c>
      <c r="D10" s="34">
        <f>'CONTROLE DE OBRA'!L10</f>
        <v>0</v>
      </c>
      <c r="E10" s="35">
        <f>'CONTROLE DE OBRA'!M10</f>
        <v>0</v>
      </c>
      <c r="F10" s="34">
        <f>'CONTROLE DE OBRA'!F10</f>
        <v>0</v>
      </c>
      <c r="G10" s="34">
        <f t="shared" si="0"/>
        <v>0</v>
      </c>
      <c r="H10" s="34">
        <f t="shared" si="1"/>
        <v>0</v>
      </c>
      <c r="I10" s="34">
        <f>'CONTROLE DE OBRA'!AP10</f>
        <v>0</v>
      </c>
      <c r="J10" s="34">
        <f>'CONTROLE DE OBRA'!AQ10</f>
        <v>0</v>
      </c>
      <c r="K10" s="34">
        <f>'CONTROLE DE OBRA'!AR10</f>
        <v>0</v>
      </c>
      <c r="L10" s="36">
        <f>'CONTROLE DE OBRA'!AS10</f>
        <v>0</v>
      </c>
      <c r="M10" s="23"/>
      <c r="N10" s="37">
        <f>'CONTROLE PESSOAL'!C10</f>
        <v>0</v>
      </c>
      <c r="O10" s="37">
        <f>'CONTROLE PESSOAL'!D10</f>
        <v>0</v>
      </c>
      <c r="P10" s="37">
        <f>'CONTROLE PESSOAL'!E10</f>
        <v>0</v>
      </c>
      <c r="Q10" s="37">
        <f>'CONTROLE PESSOAL'!F10</f>
        <v>0</v>
      </c>
    </row>
    <row r="11" spans="1:17">
      <c r="A11" s="23"/>
      <c r="B11" s="38">
        <f>'CONTROLE DE OBRA'!B11</f>
        <v>0</v>
      </c>
      <c r="C11" s="39">
        <f>'CONTROLE DE OBRA'!D11</f>
        <v>0</v>
      </c>
      <c r="D11" s="40">
        <f>'CONTROLE DE OBRA'!L11</f>
        <v>0</v>
      </c>
      <c r="E11" s="41">
        <f>'CONTROLE DE OBRA'!M11</f>
        <v>0</v>
      </c>
      <c r="F11" s="40">
        <f>'CONTROLE DE OBRA'!F11</f>
        <v>0</v>
      </c>
      <c r="G11" s="40">
        <f t="shared" si="0"/>
        <v>0</v>
      </c>
      <c r="H11" s="40">
        <f t="shared" si="1"/>
        <v>0</v>
      </c>
      <c r="I11" s="40">
        <f>'CONTROLE DE OBRA'!AP11</f>
        <v>0</v>
      </c>
      <c r="J11" s="40">
        <f>'CONTROLE DE OBRA'!AQ11</f>
        <v>0</v>
      </c>
      <c r="K11" s="40">
        <f>'CONTROLE DE OBRA'!AR11</f>
        <v>0</v>
      </c>
      <c r="L11" s="42">
        <f>'CONTROLE DE OBRA'!AS11</f>
        <v>0</v>
      </c>
      <c r="M11" s="23"/>
      <c r="N11" s="37">
        <f>'CONTROLE PESSOAL'!C11</f>
        <v>0</v>
      </c>
      <c r="O11" s="37">
        <f>'CONTROLE PESSOAL'!D11</f>
        <v>0</v>
      </c>
      <c r="P11" s="37">
        <f>'CONTROLE PESSOAL'!E11</f>
        <v>0</v>
      </c>
      <c r="Q11" s="37">
        <f>'CONTROLE PESSOAL'!F11</f>
        <v>0</v>
      </c>
    </row>
    <row r="12" spans="1:17">
      <c r="A12" s="23"/>
      <c r="B12" s="32">
        <f>'CONTROLE DE OBRA'!B12</f>
        <v>0</v>
      </c>
      <c r="C12" s="33">
        <f>'CONTROLE DE OBRA'!D12</f>
        <v>0</v>
      </c>
      <c r="D12" s="34">
        <f>'CONTROLE DE OBRA'!L12</f>
        <v>0</v>
      </c>
      <c r="E12" s="35">
        <f>'CONTROLE DE OBRA'!M12</f>
        <v>0</v>
      </c>
      <c r="F12" s="34">
        <f>'CONTROLE DE OBRA'!F12</f>
        <v>0</v>
      </c>
      <c r="G12" s="34">
        <f t="shared" si="0"/>
        <v>0</v>
      </c>
      <c r="H12" s="34">
        <f t="shared" si="1"/>
        <v>0</v>
      </c>
      <c r="I12" s="34">
        <f>'CONTROLE DE OBRA'!AP12</f>
        <v>0</v>
      </c>
      <c r="J12" s="34">
        <f>'CONTROLE DE OBRA'!AQ12</f>
        <v>0</v>
      </c>
      <c r="K12" s="34">
        <f>'CONTROLE DE OBRA'!AR12</f>
        <v>0</v>
      </c>
      <c r="L12" s="36">
        <f>'CONTROLE DE OBRA'!AS12</f>
        <v>0</v>
      </c>
      <c r="M12" s="23"/>
      <c r="N12" s="37">
        <f>'CONTROLE PESSOAL'!C12</f>
        <v>0</v>
      </c>
      <c r="O12" s="37">
        <f>'CONTROLE PESSOAL'!D12</f>
        <v>0</v>
      </c>
      <c r="P12" s="37">
        <f>'CONTROLE PESSOAL'!E12</f>
        <v>0</v>
      </c>
      <c r="Q12" s="37">
        <f>'CONTROLE PESSOAL'!F12</f>
        <v>0</v>
      </c>
    </row>
    <row r="13" spans="1:17">
      <c r="A13" s="23"/>
      <c r="B13" s="38">
        <f>'CONTROLE DE OBRA'!B13</f>
        <v>0</v>
      </c>
      <c r="C13" s="39">
        <f>'CONTROLE DE OBRA'!D13</f>
        <v>0</v>
      </c>
      <c r="D13" s="40">
        <f>'CONTROLE DE OBRA'!L13</f>
        <v>0</v>
      </c>
      <c r="E13" s="41">
        <f>'CONTROLE DE OBRA'!M13</f>
        <v>0</v>
      </c>
      <c r="F13" s="40">
        <f>'CONTROLE DE OBRA'!F13</f>
        <v>0</v>
      </c>
      <c r="G13" s="40">
        <f t="shared" si="0"/>
        <v>0</v>
      </c>
      <c r="H13" s="40">
        <f t="shared" si="1"/>
        <v>0</v>
      </c>
      <c r="I13" s="40">
        <f>'CONTROLE DE OBRA'!AP13</f>
        <v>0</v>
      </c>
      <c r="J13" s="40">
        <f>'CONTROLE DE OBRA'!AQ13</f>
        <v>0</v>
      </c>
      <c r="K13" s="40">
        <f>'CONTROLE DE OBRA'!AR13</f>
        <v>0</v>
      </c>
      <c r="L13" s="42">
        <f>'CONTROLE DE OBRA'!AS13</f>
        <v>0</v>
      </c>
      <c r="M13" s="23"/>
      <c r="N13" s="37">
        <f>'CONTROLE PESSOAL'!C13</f>
        <v>0</v>
      </c>
      <c r="O13" s="37">
        <f>'CONTROLE PESSOAL'!D13</f>
        <v>0</v>
      </c>
      <c r="P13" s="37">
        <f>'CONTROLE PESSOAL'!E13</f>
        <v>0</v>
      </c>
      <c r="Q13" s="37">
        <f>'CONTROLE PESSOAL'!F13</f>
        <v>0</v>
      </c>
    </row>
    <row r="14" spans="1:17">
      <c r="A14" s="23"/>
      <c r="B14" s="32">
        <f>'CONTROLE DE OBRA'!B14</f>
        <v>0</v>
      </c>
      <c r="C14" s="33">
        <f>'CONTROLE DE OBRA'!D14</f>
        <v>0</v>
      </c>
      <c r="D14" s="34">
        <f>'CONTROLE DE OBRA'!L14</f>
        <v>0</v>
      </c>
      <c r="E14" s="35">
        <f>'CONTROLE DE OBRA'!M14</f>
        <v>0</v>
      </c>
      <c r="F14" s="34">
        <f>'CONTROLE DE OBRA'!F14</f>
        <v>0</v>
      </c>
      <c r="G14" s="34">
        <f t="shared" si="0"/>
        <v>0</v>
      </c>
      <c r="H14" s="34">
        <f t="shared" si="1"/>
        <v>0</v>
      </c>
      <c r="I14" s="34">
        <f>'CONTROLE DE OBRA'!AP14</f>
        <v>0</v>
      </c>
      <c r="J14" s="34">
        <f>'CONTROLE DE OBRA'!AQ14</f>
        <v>0</v>
      </c>
      <c r="K14" s="34">
        <f>'CONTROLE DE OBRA'!AR14</f>
        <v>0</v>
      </c>
      <c r="L14" s="36">
        <f>'CONTROLE DE OBRA'!AS14</f>
        <v>0</v>
      </c>
      <c r="M14" s="23"/>
      <c r="N14" s="37">
        <f>'CONTROLE PESSOAL'!C14</f>
        <v>0</v>
      </c>
      <c r="O14" s="37">
        <f>'CONTROLE PESSOAL'!D14</f>
        <v>0</v>
      </c>
      <c r="P14" s="37">
        <f>'CONTROLE PESSOAL'!E14</f>
        <v>0</v>
      </c>
      <c r="Q14" s="37">
        <f>'CONTROLE PESSOAL'!F14</f>
        <v>0</v>
      </c>
    </row>
    <row r="15" spans="1:17">
      <c r="A15" s="23"/>
      <c r="B15" s="38">
        <f>'CONTROLE DE OBRA'!B15</f>
        <v>0</v>
      </c>
      <c r="C15" s="39">
        <f>'CONTROLE DE OBRA'!D15</f>
        <v>0</v>
      </c>
      <c r="D15" s="40">
        <f>'CONTROLE DE OBRA'!L15</f>
        <v>0</v>
      </c>
      <c r="E15" s="41">
        <f>'CONTROLE DE OBRA'!M15</f>
        <v>0</v>
      </c>
      <c r="F15" s="40">
        <f>'CONTROLE DE OBRA'!F15</f>
        <v>0</v>
      </c>
      <c r="G15" s="40">
        <f t="shared" si="0"/>
        <v>0</v>
      </c>
      <c r="H15" s="40">
        <f t="shared" si="1"/>
        <v>0</v>
      </c>
      <c r="I15" s="40">
        <f>'CONTROLE DE OBRA'!AP15</f>
        <v>0</v>
      </c>
      <c r="J15" s="40">
        <f>'CONTROLE DE OBRA'!AQ15</f>
        <v>0</v>
      </c>
      <c r="K15" s="40">
        <f>'CONTROLE DE OBRA'!AR15</f>
        <v>0</v>
      </c>
      <c r="L15" s="42">
        <f>'CONTROLE DE OBRA'!AS15</f>
        <v>0</v>
      </c>
      <c r="M15" s="23"/>
      <c r="N15" s="37">
        <f>'CONTROLE PESSOAL'!C15</f>
        <v>0</v>
      </c>
      <c r="O15" s="37">
        <f>'CONTROLE PESSOAL'!D15</f>
        <v>0</v>
      </c>
      <c r="P15" s="37">
        <f>'CONTROLE PESSOAL'!E15</f>
        <v>0</v>
      </c>
      <c r="Q15" s="37">
        <f>'CONTROLE PESSOAL'!F15</f>
        <v>0</v>
      </c>
    </row>
    <row r="16" spans="1:17">
      <c r="A16" s="23"/>
      <c r="B16" s="32">
        <f>'CONTROLE DE OBRA'!B16</f>
        <v>0</v>
      </c>
      <c r="C16" s="33">
        <f>'CONTROLE DE OBRA'!D16</f>
        <v>0</v>
      </c>
      <c r="D16" s="34">
        <f>'CONTROLE DE OBRA'!L16</f>
        <v>0</v>
      </c>
      <c r="E16" s="35">
        <f>'CONTROLE DE OBRA'!M16</f>
        <v>0</v>
      </c>
      <c r="F16" s="34">
        <f>'CONTROLE DE OBRA'!F16</f>
        <v>0</v>
      </c>
      <c r="G16" s="34">
        <f t="shared" si="0"/>
        <v>0</v>
      </c>
      <c r="H16" s="34">
        <f t="shared" si="1"/>
        <v>0</v>
      </c>
      <c r="I16" s="34">
        <f>'CONTROLE DE OBRA'!AP16</f>
        <v>0</v>
      </c>
      <c r="J16" s="34">
        <f>'CONTROLE DE OBRA'!AQ16</f>
        <v>0</v>
      </c>
      <c r="K16" s="34">
        <f>'CONTROLE DE OBRA'!AR16</f>
        <v>0</v>
      </c>
      <c r="L16" s="36">
        <f>'CONTROLE DE OBRA'!AS16</f>
        <v>0</v>
      </c>
      <c r="M16" s="23"/>
      <c r="N16" s="37">
        <f>'CONTROLE PESSOAL'!C16</f>
        <v>0</v>
      </c>
      <c r="O16" s="37">
        <f>'CONTROLE PESSOAL'!D16</f>
        <v>0</v>
      </c>
      <c r="P16" s="37">
        <f>'CONTROLE PESSOAL'!E16</f>
        <v>0</v>
      </c>
      <c r="Q16" s="37">
        <f>'CONTROLE PESSOAL'!F16</f>
        <v>0</v>
      </c>
    </row>
    <row r="17" spans="1:17">
      <c r="A17" s="23"/>
      <c r="B17" s="38">
        <f>'CONTROLE DE OBRA'!B17</f>
        <v>0</v>
      </c>
      <c r="C17" s="39">
        <f>'CONTROLE DE OBRA'!D17</f>
        <v>0</v>
      </c>
      <c r="D17" s="40">
        <f>'CONTROLE DE OBRA'!L17</f>
        <v>0</v>
      </c>
      <c r="E17" s="41">
        <f>'CONTROLE DE OBRA'!M17</f>
        <v>0</v>
      </c>
      <c r="F17" s="40">
        <f>'CONTROLE DE OBRA'!F17</f>
        <v>0</v>
      </c>
      <c r="G17" s="40">
        <f t="shared" si="0"/>
        <v>0</v>
      </c>
      <c r="H17" s="40">
        <f t="shared" si="1"/>
        <v>0</v>
      </c>
      <c r="I17" s="40">
        <f>'CONTROLE DE OBRA'!AP17</f>
        <v>0</v>
      </c>
      <c r="J17" s="40">
        <f>'CONTROLE DE OBRA'!AQ17</f>
        <v>0</v>
      </c>
      <c r="K17" s="40">
        <f>'CONTROLE DE OBRA'!AR17</f>
        <v>0</v>
      </c>
      <c r="L17" s="42">
        <f>'CONTROLE DE OBRA'!AS17</f>
        <v>0</v>
      </c>
      <c r="M17" s="23"/>
      <c r="N17" s="37">
        <f>'CONTROLE PESSOAL'!C17</f>
        <v>0</v>
      </c>
      <c r="O17" s="37">
        <f>'CONTROLE PESSOAL'!D17</f>
        <v>0</v>
      </c>
      <c r="P17" s="37">
        <f>'CONTROLE PESSOAL'!E17</f>
        <v>0</v>
      </c>
      <c r="Q17" s="37">
        <f>'CONTROLE PESSOAL'!F17</f>
        <v>0</v>
      </c>
    </row>
    <row r="18" spans="1:17">
      <c r="A18" s="23"/>
      <c r="B18" s="32">
        <f>'CONTROLE DE OBRA'!B18</f>
        <v>0</v>
      </c>
      <c r="C18" s="33">
        <f>'CONTROLE DE OBRA'!D18</f>
        <v>0</v>
      </c>
      <c r="D18" s="34">
        <f>'CONTROLE DE OBRA'!L18</f>
        <v>0</v>
      </c>
      <c r="E18" s="35">
        <f>'CONTROLE DE OBRA'!M18</f>
        <v>0</v>
      </c>
      <c r="F18" s="34">
        <f>'CONTROLE DE OBRA'!F18</f>
        <v>0</v>
      </c>
      <c r="G18" s="34">
        <f t="shared" si="0"/>
        <v>0</v>
      </c>
      <c r="H18" s="34">
        <f t="shared" si="1"/>
        <v>0</v>
      </c>
      <c r="I18" s="34">
        <f>'CONTROLE DE OBRA'!AP18</f>
        <v>0</v>
      </c>
      <c r="J18" s="34">
        <f>'CONTROLE DE OBRA'!AQ18</f>
        <v>0</v>
      </c>
      <c r="K18" s="34">
        <f>'CONTROLE DE OBRA'!AR18</f>
        <v>0</v>
      </c>
      <c r="L18" s="36">
        <f>'CONTROLE DE OBRA'!AS18</f>
        <v>0</v>
      </c>
      <c r="M18" s="23"/>
      <c r="N18" s="37">
        <f>'CONTROLE PESSOAL'!C18</f>
        <v>0</v>
      </c>
      <c r="O18" s="37">
        <f>'CONTROLE PESSOAL'!D18</f>
        <v>0</v>
      </c>
      <c r="P18" s="37">
        <f>'CONTROLE PESSOAL'!E18</f>
        <v>0</v>
      </c>
      <c r="Q18" s="37">
        <f>'CONTROLE PESSOAL'!F18</f>
        <v>0</v>
      </c>
    </row>
    <row r="19" spans="1:17">
      <c r="A19" s="23"/>
      <c r="B19" s="38">
        <f>'CONTROLE DE OBRA'!B19</f>
        <v>0</v>
      </c>
      <c r="C19" s="39">
        <f>'CONTROLE DE OBRA'!D19</f>
        <v>0</v>
      </c>
      <c r="D19" s="40">
        <f>'CONTROLE DE OBRA'!L19</f>
        <v>0</v>
      </c>
      <c r="E19" s="41">
        <f>'CONTROLE DE OBRA'!M19</f>
        <v>0</v>
      </c>
      <c r="F19" s="40">
        <f>'CONTROLE DE OBRA'!F19</f>
        <v>0</v>
      </c>
      <c r="G19" s="40">
        <f t="shared" si="0"/>
        <v>0</v>
      </c>
      <c r="H19" s="40">
        <f t="shared" si="1"/>
        <v>0</v>
      </c>
      <c r="I19" s="40">
        <f>'CONTROLE DE OBRA'!AP19</f>
        <v>0</v>
      </c>
      <c r="J19" s="40">
        <f>'CONTROLE DE OBRA'!AQ19</f>
        <v>0</v>
      </c>
      <c r="K19" s="40">
        <f>'CONTROLE DE OBRA'!AR19</f>
        <v>0</v>
      </c>
      <c r="L19" s="42">
        <f>'CONTROLE DE OBRA'!AS19</f>
        <v>0</v>
      </c>
      <c r="M19" s="23"/>
      <c r="N19" s="37">
        <f>'CONTROLE PESSOAL'!C19</f>
        <v>0</v>
      </c>
      <c r="O19" s="37">
        <f>'CONTROLE PESSOAL'!D19</f>
        <v>0</v>
      </c>
      <c r="P19" s="37">
        <f>'CONTROLE PESSOAL'!E19</f>
        <v>0</v>
      </c>
      <c r="Q19" s="37">
        <f>'CONTROLE PESSOAL'!F19</f>
        <v>0</v>
      </c>
    </row>
    <row r="20" spans="1:17">
      <c r="A20" s="23"/>
      <c r="B20" s="32">
        <f>'CONTROLE DE OBRA'!B20</f>
        <v>0</v>
      </c>
      <c r="C20" s="33">
        <f>'CONTROLE DE OBRA'!D20</f>
        <v>0</v>
      </c>
      <c r="D20" s="34">
        <f>'CONTROLE DE OBRA'!L20</f>
        <v>0</v>
      </c>
      <c r="E20" s="35">
        <f>'CONTROLE DE OBRA'!M20</f>
        <v>0</v>
      </c>
      <c r="F20" s="34">
        <f>'CONTROLE DE OBRA'!F20</f>
        <v>0</v>
      </c>
      <c r="G20" s="34">
        <f t="shared" si="0"/>
        <v>0</v>
      </c>
      <c r="H20" s="34">
        <f t="shared" si="1"/>
        <v>0</v>
      </c>
      <c r="I20" s="34">
        <f>'CONTROLE DE OBRA'!AP20</f>
        <v>0</v>
      </c>
      <c r="J20" s="34">
        <f>'CONTROLE DE OBRA'!AQ20</f>
        <v>0</v>
      </c>
      <c r="K20" s="34">
        <f>'CONTROLE DE OBRA'!AR20</f>
        <v>0</v>
      </c>
      <c r="L20" s="36">
        <f>'CONTROLE DE OBRA'!AS20</f>
        <v>0</v>
      </c>
      <c r="M20" s="23"/>
      <c r="N20" s="37">
        <f>'CONTROLE PESSOAL'!C20</f>
        <v>0</v>
      </c>
      <c r="O20" s="37">
        <f>'CONTROLE PESSOAL'!D20</f>
        <v>0</v>
      </c>
      <c r="P20" s="37">
        <f>'CONTROLE PESSOAL'!E20</f>
        <v>0</v>
      </c>
      <c r="Q20" s="37">
        <f>'CONTROLE PESSOAL'!F20</f>
        <v>0</v>
      </c>
    </row>
    <row r="21" spans="1:17" ht="15.75" customHeight="1">
      <c r="A21" s="23"/>
      <c r="B21" s="38">
        <f>'CONTROLE DE OBRA'!B21</f>
        <v>0</v>
      </c>
      <c r="C21" s="39">
        <f>'CONTROLE DE OBRA'!D21</f>
        <v>0</v>
      </c>
      <c r="D21" s="40">
        <f>'CONTROLE DE OBRA'!L21</f>
        <v>0</v>
      </c>
      <c r="E21" s="41">
        <f>'CONTROLE DE OBRA'!M21</f>
        <v>0</v>
      </c>
      <c r="F21" s="40">
        <f>'CONTROLE DE OBRA'!F21</f>
        <v>0</v>
      </c>
      <c r="G21" s="40">
        <f t="shared" si="0"/>
        <v>0</v>
      </c>
      <c r="H21" s="40">
        <f t="shared" si="1"/>
        <v>0</v>
      </c>
      <c r="I21" s="40">
        <f>'CONTROLE DE OBRA'!AP21</f>
        <v>0</v>
      </c>
      <c r="J21" s="40">
        <f>'CONTROLE DE OBRA'!AQ21</f>
        <v>0</v>
      </c>
      <c r="K21" s="40">
        <f>'CONTROLE DE OBRA'!AR21</f>
        <v>0</v>
      </c>
      <c r="L21" s="42">
        <f>'CONTROLE DE OBRA'!AS21</f>
        <v>0</v>
      </c>
      <c r="M21" s="23"/>
      <c r="N21" s="37">
        <f>'CONTROLE PESSOAL'!C21</f>
        <v>0</v>
      </c>
      <c r="O21" s="37">
        <f>'CONTROLE PESSOAL'!D21</f>
        <v>0</v>
      </c>
      <c r="P21" s="37">
        <f>'CONTROLE PESSOAL'!E21</f>
        <v>0</v>
      </c>
      <c r="Q21" s="37">
        <f>'CONTROLE PESSOAL'!F21</f>
        <v>0</v>
      </c>
    </row>
    <row r="22" spans="1:17" ht="15.75" customHeight="1">
      <c r="A22" s="23"/>
      <c r="B22" s="32">
        <f>'CONTROLE DE OBRA'!B22</f>
        <v>0</v>
      </c>
      <c r="C22" s="33">
        <f>'CONTROLE DE OBRA'!D22</f>
        <v>0</v>
      </c>
      <c r="D22" s="34">
        <f>'CONTROLE DE OBRA'!L22</f>
        <v>0</v>
      </c>
      <c r="E22" s="35">
        <f>'CONTROLE DE OBRA'!M22</f>
        <v>0</v>
      </c>
      <c r="F22" s="34">
        <f>'CONTROLE DE OBRA'!F22</f>
        <v>0</v>
      </c>
      <c r="G22" s="34">
        <f t="shared" si="0"/>
        <v>0</v>
      </c>
      <c r="H22" s="34">
        <f t="shared" si="1"/>
        <v>0</v>
      </c>
      <c r="I22" s="34">
        <f>'CONTROLE DE OBRA'!AP22</f>
        <v>0</v>
      </c>
      <c r="J22" s="34">
        <f>'CONTROLE DE OBRA'!AQ22</f>
        <v>0</v>
      </c>
      <c r="K22" s="34">
        <f>'CONTROLE DE OBRA'!AR22</f>
        <v>0</v>
      </c>
      <c r="L22" s="36">
        <f>'CONTROLE DE OBRA'!AS22</f>
        <v>0</v>
      </c>
      <c r="M22" s="23"/>
      <c r="N22" s="37">
        <f>'CONTROLE PESSOAL'!C22</f>
        <v>0</v>
      </c>
      <c r="O22" s="37">
        <f>'CONTROLE PESSOAL'!D22</f>
        <v>0</v>
      </c>
      <c r="P22" s="37">
        <f>'CONTROLE PESSOAL'!E22</f>
        <v>0</v>
      </c>
      <c r="Q22" s="37">
        <f>'CONTROLE PESSOAL'!F22</f>
        <v>0</v>
      </c>
    </row>
    <row r="23" spans="1:17" ht="15.75" customHeight="1">
      <c r="A23" s="23"/>
      <c r="B23" s="38">
        <f>'CONTROLE DE OBRA'!B23</f>
        <v>0</v>
      </c>
      <c r="C23" s="39">
        <f>'CONTROLE DE OBRA'!D23</f>
        <v>0</v>
      </c>
      <c r="D23" s="40">
        <f>'CONTROLE DE OBRA'!L23</f>
        <v>0</v>
      </c>
      <c r="E23" s="41">
        <f>'CONTROLE DE OBRA'!M23</f>
        <v>0</v>
      </c>
      <c r="F23" s="40">
        <f>'CONTROLE DE OBRA'!F23</f>
        <v>0</v>
      </c>
      <c r="G23" s="40">
        <f t="shared" si="0"/>
        <v>0</v>
      </c>
      <c r="H23" s="40">
        <f t="shared" si="1"/>
        <v>0</v>
      </c>
      <c r="I23" s="40">
        <f>'CONTROLE DE OBRA'!AP23</f>
        <v>0</v>
      </c>
      <c r="J23" s="40">
        <f>'CONTROLE DE OBRA'!AQ23</f>
        <v>0</v>
      </c>
      <c r="K23" s="40">
        <f>'CONTROLE DE OBRA'!AR23</f>
        <v>0</v>
      </c>
      <c r="L23" s="42">
        <f>'CONTROLE DE OBRA'!AS23</f>
        <v>0</v>
      </c>
      <c r="M23" s="23"/>
      <c r="N23" s="37">
        <f>'CONTROLE PESSOAL'!C23</f>
        <v>0</v>
      </c>
      <c r="O23" s="37">
        <f>'CONTROLE PESSOAL'!D23</f>
        <v>0</v>
      </c>
      <c r="P23" s="37">
        <f>'CONTROLE PESSOAL'!E23</f>
        <v>0</v>
      </c>
      <c r="Q23" s="37">
        <f>'CONTROLE PESSOAL'!F23</f>
        <v>0</v>
      </c>
    </row>
    <row r="24" spans="1:17" ht="15.75" customHeight="1">
      <c r="A24" s="23"/>
      <c r="B24" s="32">
        <f>'CONTROLE DE OBRA'!B24</f>
        <v>0</v>
      </c>
      <c r="C24" s="33">
        <f>'CONTROLE DE OBRA'!D24</f>
        <v>0</v>
      </c>
      <c r="D24" s="34">
        <f>'CONTROLE DE OBRA'!L24</f>
        <v>0</v>
      </c>
      <c r="E24" s="35">
        <f>'CONTROLE DE OBRA'!M24</f>
        <v>0</v>
      </c>
      <c r="F24" s="34">
        <f>'CONTROLE DE OBRA'!F24</f>
        <v>0</v>
      </c>
      <c r="G24" s="34">
        <f t="shared" si="0"/>
        <v>0</v>
      </c>
      <c r="H24" s="34">
        <f t="shared" si="1"/>
        <v>0</v>
      </c>
      <c r="I24" s="34">
        <f>'CONTROLE DE OBRA'!AP24</f>
        <v>0</v>
      </c>
      <c r="J24" s="34">
        <f>'CONTROLE DE OBRA'!AQ24</f>
        <v>0</v>
      </c>
      <c r="K24" s="34">
        <f>'CONTROLE DE OBRA'!AR24</f>
        <v>0</v>
      </c>
      <c r="L24" s="36">
        <f>'CONTROLE DE OBRA'!AS24</f>
        <v>0</v>
      </c>
      <c r="M24" s="23"/>
      <c r="N24" s="37">
        <f>'CONTROLE PESSOAL'!C24</f>
        <v>0</v>
      </c>
      <c r="O24" s="37">
        <f>'CONTROLE PESSOAL'!D24</f>
        <v>0</v>
      </c>
      <c r="P24" s="37">
        <f>'CONTROLE PESSOAL'!E24</f>
        <v>0</v>
      </c>
      <c r="Q24" s="37">
        <f>'CONTROLE PESSOAL'!F24</f>
        <v>0</v>
      </c>
    </row>
    <row r="25" spans="1:17" ht="15.75" customHeight="1">
      <c r="A25" s="23"/>
      <c r="B25" s="38">
        <f>'CONTROLE DE OBRA'!B25</f>
        <v>0</v>
      </c>
      <c r="C25" s="39">
        <f>'CONTROLE DE OBRA'!D25</f>
        <v>0</v>
      </c>
      <c r="D25" s="40">
        <f>'CONTROLE DE OBRA'!L25</f>
        <v>0</v>
      </c>
      <c r="E25" s="41">
        <f>'CONTROLE DE OBRA'!M25</f>
        <v>0</v>
      </c>
      <c r="F25" s="40">
        <f>'CONTROLE DE OBRA'!F25</f>
        <v>0</v>
      </c>
      <c r="G25" s="40">
        <f t="shared" si="0"/>
        <v>0</v>
      </c>
      <c r="H25" s="40">
        <f t="shared" si="1"/>
        <v>0</v>
      </c>
      <c r="I25" s="40">
        <f>'CONTROLE DE OBRA'!AP25</f>
        <v>0</v>
      </c>
      <c r="J25" s="40">
        <f>'CONTROLE DE OBRA'!AQ25</f>
        <v>0</v>
      </c>
      <c r="K25" s="40">
        <f>'CONTROLE DE OBRA'!AR25</f>
        <v>0</v>
      </c>
      <c r="L25" s="42">
        <f>'CONTROLE DE OBRA'!AS25</f>
        <v>0</v>
      </c>
      <c r="M25" s="23"/>
      <c r="N25" s="37">
        <f>'CONTROLE PESSOAL'!C25</f>
        <v>0</v>
      </c>
      <c r="O25" s="37">
        <f>'CONTROLE PESSOAL'!D25</f>
        <v>0</v>
      </c>
      <c r="P25" s="37">
        <f>'CONTROLE PESSOAL'!E25</f>
        <v>0</v>
      </c>
      <c r="Q25" s="37">
        <f>'CONTROLE PESSOAL'!F25</f>
        <v>0</v>
      </c>
    </row>
    <row r="26" spans="1:17" ht="15.75" customHeight="1">
      <c r="A26" s="23"/>
      <c r="B26" s="32">
        <f>'CONTROLE DE OBRA'!B26</f>
        <v>0</v>
      </c>
      <c r="C26" s="33">
        <f>'CONTROLE DE OBRA'!D26</f>
        <v>0</v>
      </c>
      <c r="D26" s="34">
        <f>'CONTROLE DE OBRA'!L26</f>
        <v>0</v>
      </c>
      <c r="E26" s="35">
        <f>'CONTROLE DE OBRA'!M26</f>
        <v>0</v>
      </c>
      <c r="F26" s="34">
        <f>'CONTROLE DE OBRA'!F26</f>
        <v>0</v>
      </c>
      <c r="G26" s="34">
        <f t="shared" si="0"/>
        <v>0</v>
      </c>
      <c r="H26" s="34">
        <f t="shared" si="1"/>
        <v>0</v>
      </c>
      <c r="I26" s="34">
        <f>'CONTROLE DE OBRA'!AP26</f>
        <v>0</v>
      </c>
      <c r="J26" s="34">
        <f>'CONTROLE DE OBRA'!AQ26</f>
        <v>0</v>
      </c>
      <c r="K26" s="34">
        <f>'CONTROLE DE OBRA'!AR26</f>
        <v>0</v>
      </c>
      <c r="L26" s="36">
        <f>'CONTROLE DE OBRA'!AS26</f>
        <v>0</v>
      </c>
      <c r="M26" s="23"/>
      <c r="N26" s="37">
        <f>'CONTROLE PESSOAL'!C26</f>
        <v>0</v>
      </c>
      <c r="O26" s="37">
        <f>'CONTROLE PESSOAL'!D26</f>
        <v>0</v>
      </c>
      <c r="P26" s="37">
        <f>'CONTROLE PESSOAL'!E26</f>
        <v>0</v>
      </c>
      <c r="Q26" s="37">
        <f>'CONTROLE PESSOAL'!F26</f>
        <v>0</v>
      </c>
    </row>
    <row r="27" spans="1:17" ht="15.75" customHeight="1">
      <c r="A27" s="23"/>
      <c r="B27" s="38">
        <f>'CONTROLE DE OBRA'!B27</f>
        <v>0</v>
      </c>
      <c r="C27" s="39">
        <f>'CONTROLE DE OBRA'!D27</f>
        <v>0</v>
      </c>
      <c r="D27" s="40">
        <f>'CONTROLE DE OBRA'!L27</f>
        <v>0</v>
      </c>
      <c r="E27" s="41">
        <f>'CONTROLE DE OBRA'!M27</f>
        <v>0</v>
      </c>
      <c r="F27" s="40">
        <f>'CONTROLE DE OBRA'!F27</f>
        <v>0</v>
      </c>
      <c r="G27" s="40">
        <f t="shared" si="0"/>
        <v>0</v>
      </c>
      <c r="H27" s="40">
        <f t="shared" si="1"/>
        <v>0</v>
      </c>
      <c r="I27" s="40">
        <f>'CONTROLE DE OBRA'!AP27</f>
        <v>0</v>
      </c>
      <c r="J27" s="40">
        <f>'CONTROLE DE OBRA'!AQ27</f>
        <v>0</v>
      </c>
      <c r="K27" s="40">
        <f>'CONTROLE DE OBRA'!AR27</f>
        <v>0</v>
      </c>
      <c r="L27" s="42">
        <f>'CONTROLE DE OBRA'!AS27</f>
        <v>0</v>
      </c>
      <c r="M27" s="23"/>
      <c r="N27" s="37">
        <f>'CONTROLE PESSOAL'!C27</f>
        <v>0</v>
      </c>
      <c r="O27" s="37">
        <f>'CONTROLE PESSOAL'!D27</f>
        <v>0</v>
      </c>
      <c r="P27" s="37">
        <f>'CONTROLE PESSOAL'!E27</f>
        <v>0</v>
      </c>
      <c r="Q27" s="37">
        <f>'CONTROLE PESSOAL'!F27</f>
        <v>0</v>
      </c>
    </row>
    <row r="28" spans="1:17" ht="15.75" customHeight="1">
      <c r="A28" s="23"/>
      <c r="B28" s="32">
        <f>'CONTROLE DE OBRA'!B28</f>
        <v>0</v>
      </c>
      <c r="C28" s="33">
        <f>'CONTROLE DE OBRA'!D28</f>
        <v>0</v>
      </c>
      <c r="D28" s="34">
        <f>'CONTROLE DE OBRA'!L28</f>
        <v>0</v>
      </c>
      <c r="E28" s="35">
        <f>'CONTROLE DE OBRA'!M28</f>
        <v>0</v>
      </c>
      <c r="F28" s="34">
        <f>'CONTROLE DE OBRA'!F28</f>
        <v>0</v>
      </c>
      <c r="G28" s="34">
        <f t="shared" si="0"/>
        <v>0</v>
      </c>
      <c r="H28" s="34">
        <f t="shared" si="1"/>
        <v>0</v>
      </c>
      <c r="I28" s="34">
        <f>'CONTROLE DE OBRA'!AP28</f>
        <v>0</v>
      </c>
      <c r="J28" s="34">
        <f>'CONTROLE DE OBRA'!AQ28</f>
        <v>0</v>
      </c>
      <c r="K28" s="34">
        <f>'CONTROLE DE OBRA'!AR28</f>
        <v>0</v>
      </c>
      <c r="L28" s="36">
        <f>'CONTROLE DE OBRA'!AS28</f>
        <v>0</v>
      </c>
      <c r="M28" s="23"/>
      <c r="N28" s="37">
        <f>'CONTROLE PESSOAL'!C28</f>
        <v>0</v>
      </c>
      <c r="O28" s="37">
        <f>'CONTROLE PESSOAL'!D28</f>
        <v>0</v>
      </c>
      <c r="P28" s="37">
        <f>'CONTROLE PESSOAL'!E28</f>
        <v>0</v>
      </c>
      <c r="Q28" s="37">
        <f>'CONTROLE PESSOAL'!F28</f>
        <v>0</v>
      </c>
    </row>
    <row r="29" spans="1:17" ht="15.75" customHeight="1">
      <c r="A29" s="23"/>
      <c r="B29" s="38">
        <f>'CONTROLE DE OBRA'!B29</f>
        <v>0</v>
      </c>
      <c r="C29" s="39">
        <f>'CONTROLE DE OBRA'!D29</f>
        <v>0</v>
      </c>
      <c r="D29" s="40">
        <f>'CONTROLE DE OBRA'!L29</f>
        <v>0</v>
      </c>
      <c r="E29" s="41">
        <f>'CONTROLE DE OBRA'!M29</f>
        <v>0</v>
      </c>
      <c r="F29" s="40">
        <f>'CONTROLE DE OBRA'!F29</f>
        <v>0</v>
      </c>
      <c r="G29" s="40">
        <f t="shared" si="0"/>
        <v>0</v>
      </c>
      <c r="H29" s="40">
        <f t="shared" si="1"/>
        <v>0</v>
      </c>
      <c r="I29" s="40">
        <f>'CONTROLE DE OBRA'!AP29</f>
        <v>0</v>
      </c>
      <c r="J29" s="40">
        <f>'CONTROLE DE OBRA'!AQ29</f>
        <v>0</v>
      </c>
      <c r="K29" s="40">
        <f>'CONTROLE DE OBRA'!AR29</f>
        <v>0</v>
      </c>
      <c r="L29" s="42">
        <f>'CONTROLE DE OBRA'!AS29</f>
        <v>0</v>
      </c>
      <c r="M29" s="23"/>
      <c r="N29" s="37">
        <f>'CONTROLE PESSOAL'!C29</f>
        <v>0</v>
      </c>
      <c r="O29" s="37">
        <f>'CONTROLE PESSOAL'!D29</f>
        <v>0</v>
      </c>
      <c r="P29" s="37">
        <f>'CONTROLE PESSOAL'!E29</f>
        <v>0</v>
      </c>
      <c r="Q29" s="37">
        <f>'CONTROLE PESSOAL'!F29</f>
        <v>0</v>
      </c>
    </row>
    <row r="30" spans="1:17" ht="15.75" customHeight="1">
      <c r="A30" s="23"/>
      <c r="B30" s="43">
        <f>'CONTROLE DE OBRA'!B30</f>
        <v>0</v>
      </c>
      <c r="C30" s="44">
        <f>'CONTROLE DE OBRA'!D30</f>
        <v>0</v>
      </c>
      <c r="D30" s="45">
        <f>'CONTROLE DE OBRA'!L30</f>
        <v>0</v>
      </c>
      <c r="E30" s="46">
        <f>'CONTROLE DE OBRA'!M30</f>
        <v>0</v>
      </c>
      <c r="F30" s="45">
        <f>'CONTROLE DE OBRA'!F30</f>
        <v>0</v>
      </c>
      <c r="G30" s="45">
        <f t="shared" si="0"/>
        <v>0</v>
      </c>
      <c r="H30" s="45">
        <f t="shared" si="1"/>
        <v>0</v>
      </c>
      <c r="I30" s="47"/>
      <c r="J30" s="47"/>
      <c r="K30" s="47"/>
      <c r="L30" s="48"/>
      <c r="M30" s="23"/>
      <c r="N30" s="37">
        <f>'CONTROLE PESSOAL'!C30</f>
        <v>0</v>
      </c>
      <c r="O30" s="37">
        <f>'CONTROLE PESSOAL'!D30</f>
        <v>0</v>
      </c>
      <c r="P30" s="37">
        <f>'CONTROLE PESSOAL'!E30</f>
        <v>0</v>
      </c>
      <c r="Q30" s="37">
        <f>'CONTROLE PESSOAL'!F30</f>
        <v>0</v>
      </c>
    </row>
    <row r="31" spans="1:17" ht="15.75" customHeight="1">
      <c r="B31" s="101" t="s">
        <v>4</v>
      </c>
      <c r="C31" s="102"/>
      <c r="D31" s="103">
        <f>SUM(D4:D30)</f>
        <v>8301.2000000000007</v>
      </c>
      <c r="E31" s="102"/>
      <c r="F31" s="49">
        <f t="shared" ref="F31:H31" si="2">SUM(F4:F30)</f>
        <v>1718.96</v>
      </c>
      <c r="G31" s="49">
        <f t="shared" si="2"/>
        <v>6582.24</v>
      </c>
      <c r="H31" s="50">
        <f t="shared" si="2"/>
        <v>1974.672</v>
      </c>
      <c r="I31" s="51">
        <f t="shared" ref="I31:L31" si="3">SUM(I4:I30)+N31</f>
        <v>1375.804333333333</v>
      </c>
      <c r="J31" s="52">
        <f t="shared" si="3"/>
        <v>2209.8443333333335</v>
      </c>
      <c r="K31" s="53">
        <f t="shared" si="3"/>
        <v>373.83499999999998</v>
      </c>
      <c r="L31" s="54">
        <f t="shared" si="3"/>
        <v>1597.8443333333332</v>
      </c>
      <c r="N31" s="55">
        <f t="shared" ref="N31:Q31" si="4">SUM(N4:N30)</f>
        <v>123.88</v>
      </c>
      <c r="O31" s="55">
        <f t="shared" si="4"/>
        <v>188</v>
      </c>
      <c r="P31" s="55">
        <f t="shared" si="4"/>
        <v>0</v>
      </c>
      <c r="Q31" s="55">
        <f t="shared" si="4"/>
        <v>0</v>
      </c>
    </row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B31:C31"/>
    <mergeCell ref="D31:E31"/>
    <mergeCell ref="B2:L2"/>
    <mergeCell ref="N2:Q2"/>
  </mergeCells>
  <pageMargins left="0.511811024" right="0.511811024" top="0.78740157499999996" bottom="0.78740157499999996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100"/>
  <sheetViews>
    <sheetView topLeftCell="N1" workbookViewId="0">
      <selection activeCell="AP4" sqref="AP4"/>
    </sheetView>
  </sheetViews>
  <sheetFormatPr defaultColWidth="14.42578125" defaultRowHeight="15" customHeight="1"/>
  <cols>
    <col min="1" max="1" width="1.85546875" customWidth="1"/>
    <col min="2" max="2" width="8.7109375" customWidth="1"/>
    <col min="3" max="3" width="11.140625" customWidth="1"/>
    <col min="4" max="4" width="27.140625" customWidth="1"/>
    <col min="5" max="5" width="13.28515625" customWidth="1"/>
    <col min="6" max="7" width="12.140625" customWidth="1"/>
    <col min="8" max="8" width="9.5703125" customWidth="1"/>
    <col min="9" max="9" width="12.85546875" customWidth="1"/>
    <col min="10" max="10" width="11.85546875" customWidth="1"/>
    <col min="11" max="11" width="8.7109375" customWidth="1"/>
    <col min="12" max="12" width="12.140625" customWidth="1"/>
    <col min="13" max="13" width="9.140625" customWidth="1"/>
    <col min="14" max="14" width="8.42578125" customWidth="1"/>
    <col min="15" max="15" width="4.28515625" hidden="1" customWidth="1"/>
    <col min="16" max="16" width="8.7109375" customWidth="1"/>
    <col min="17" max="17" width="9.5703125" customWidth="1"/>
    <col min="18" max="18" width="8.7109375" customWidth="1"/>
    <col min="19" max="19" width="9.5703125" customWidth="1"/>
    <col min="20" max="20" width="2" hidden="1" customWidth="1"/>
    <col min="21" max="24" width="9.5703125" customWidth="1"/>
    <col min="25" max="25" width="13.5703125" hidden="1" customWidth="1"/>
    <col min="26" max="26" width="9.5703125" customWidth="1"/>
    <col min="27" max="27" width="10.5703125" customWidth="1"/>
    <col min="28" max="34" width="9.5703125" customWidth="1"/>
    <col min="35" max="35" width="7.42578125" customWidth="1"/>
    <col min="36" max="39" width="12.140625" customWidth="1"/>
    <col min="40" max="41" width="10.5703125" customWidth="1"/>
    <col min="42" max="43" width="12.140625" customWidth="1"/>
    <col min="44" max="44" width="10.5703125" customWidth="1"/>
    <col min="45" max="45" width="12.140625" customWidth="1"/>
  </cols>
  <sheetData>
    <row r="1" spans="1:45" ht="5.25" customHeight="1"/>
    <row r="2" spans="1:45">
      <c r="B2" s="107" t="s">
        <v>34</v>
      </c>
      <c r="C2" s="108"/>
      <c r="D2" s="109"/>
      <c r="E2" s="107" t="s">
        <v>35</v>
      </c>
      <c r="F2" s="108"/>
      <c r="G2" s="108"/>
      <c r="H2" s="108"/>
      <c r="I2" s="108"/>
      <c r="J2" s="108"/>
      <c r="K2" s="108"/>
      <c r="L2" s="108"/>
      <c r="M2" s="108"/>
      <c r="N2" s="109"/>
      <c r="O2" s="107" t="s">
        <v>36</v>
      </c>
      <c r="P2" s="108"/>
      <c r="Q2" s="108"/>
      <c r="R2" s="108"/>
      <c r="S2" s="109"/>
      <c r="T2" s="107" t="s">
        <v>37</v>
      </c>
      <c r="U2" s="108"/>
      <c r="V2" s="108"/>
      <c r="W2" s="108"/>
      <c r="X2" s="109"/>
      <c r="Y2" s="107" t="s">
        <v>38</v>
      </c>
      <c r="Z2" s="108"/>
      <c r="AA2" s="108"/>
      <c r="AB2" s="108"/>
      <c r="AC2" s="108"/>
      <c r="AD2" s="109"/>
      <c r="AE2" s="107" t="s">
        <v>39</v>
      </c>
      <c r="AF2" s="108"/>
      <c r="AG2" s="108"/>
      <c r="AH2" s="109"/>
      <c r="AI2" s="107" t="s">
        <v>40</v>
      </c>
      <c r="AJ2" s="108"/>
      <c r="AK2" s="108"/>
      <c r="AL2" s="108"/>
      <c r="AM2" s="108"/>
      <c r="AN2" s="108"/>
      <c r="AO2" s="109"/>
      <c r="AP2" s="107" t="s">
        <v>41</v>
      </c>
      <c r="AQ2" s="108"/>
      <c r="AR2" s="108"/>
      <c r="AS2" s="109"/>
    </row>
    <row r="3" spans="1:45">
      <c r="A3" s="23"/>
      <c r="B3" s="56" t="s">
        <v>23</v>
      </c>
      <c r="C3" s="57" t="s">
        <v>42</v>
      </c>
      <c r="D3" s="58" t="s">
        <v>24</v>
      </c>
      <c r="E3" s="56" t="s">
        <v>25</v>
      </c>
      <c r="F3" s="57" t="s">
        <v>27</v>
      </c>
      <c r="G3" s="57" t="s">
        <v>28</v>
      </c>
      <c r="H3" s="57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8" t="s">
        <v>49</v>
      </c>
      <c r="O3" s="56" t="s">
        <v>50</v>
      </c>
      <c r="P3" s="57" t="s">
        <v>30</v>
      </c>
      <c r="Q3" s="57" t="s">
        <v>31</v>
      </c>
      <c r="R3" s="57" t="s">
        <v>32</v>
      </c>
      <c r="S3" s="58" t="s">
        <v>33</v>
      </c>
      <c r="T3" s="56" t="s">
        <v>37</v>
      </c>
      <c r="U3" s="57" t="s">
        <v>30</v>
      </c>
      <c r="V3" s="57" t="s">
        <v>31</v>
      </c>
      <c r="W3" s="57" t="s">
        <v>32</v>
      </c>
      <c r="X3" s="58" t="s">
        <v>33</v>
      </c>
      <c r="Y3" s="56" t="s">
        <v>51</v>
      </c>
      <c r="Z3" s="57" t="s">
        <v>30</v>
      </c>
      <c r="AA3" s="57" t="s">
        <v>31</v>
      </c>
      <c r="AB3" s="57" t="s">
        <v>32</v>
      </c>
      <c r="AC3" s="57" t="s">
        <v>33</v>
      </c>
      <c r="AD3" s="58" t="s">
        <v>29</v>
      </c>
      <c r="AE3" s="56" t="s">
        <v>30</v>
      </c>
      <c r="AF3" s="57" t="s">
        <v>31</v>
      </c>
      <c r="AG3" s="57" t="s">
        <v>32</v>
      </c>
      <c r="AH3" s="58" t="s">
        <v>33</v>
      </c>
      <c r="AI3" s="56" t="s">
        <v>52</v>
      </c>
      <c r="AJ3" s="57" t="s">
        <v>25</v>
      </c>
      <c r="AK3" s="57" t="s">
        <v>53</v>
      </c>
      <c r="AL3" s="57" t="s">
        <v>30</v>
      </c>
      <c r="AM3" s="57" t="s">
        <v>31</v>
      </c>
      <c r="AN3" s="57" t="s">
        <v>32</v>
      </c>
      <c r="AO3" s="58" t="s">
        <v>33</v>
      </c>
      <c r="AP3" s="56" t="s">
        <v>30</v>
      </c>
      <c r="AQ3" s="57" t="s">
        <v>31</v>
      </c>
      <c r="AR3" s="57" t="s">
        <v>32</v>
      </c>
      <c r="AS3" s="58" t="s">
        <v>33</v>
      </c>
    </row>
    <row r="4" spans="1:45">
      <c r="A4" s="23"/>
      <c r="B4" s="32">
        <v>43746</v>
      </c>
      <c r="C4" s="59"/>
      <c r="D4" s="60" t="s">
        <v>54</v>
      </c>
      <c r="E4" s="61">
        <v>7250</v>
      </c>
      <c r="F4" s="62">
        <f t="shared" ref="F4:F30" si="0">O4+T4+Y4</f>
        <v>0</v>
      </c>
      <c r="G4" s="62">
        <f t="shared" ref="G4:G30" si="1">E4-F4</f>
        <v>7250</v>
      </c>
      <c r="H4" s="63">
        <v>2</v>
      </c>
      <c r="I4" s="62">
        <f t="shared" ref="I4:I30" si="2">E4/H4</f>
        <v>3625</v>
      </c>
      <c r="J4" s="64">
        <v>43746</v>
      </c>
      <c r="K4" s="59" t="s">
        <v>55</v>
      </c>
      <c r="L4" s="65">
        <f>I4</f>
        <v>3625</v>
      </c>
      <c r="M4" s="66" t="s">
        <v>56</v>
      </c>
      <c r="N4" s="58" t="str">
        <f t="shared" ref="N4:N30" si="3">IF(L4&gt;=I4,"OK","Ñ OK")</f>
        <v>OK</v>
      </c>
      <c r="O4" s="67">
        <f t="shared" ref="O4:O30" si="4">SUM(P4:S4)</f>
        <v>0</v>
      </c>
      <c r="P4" s="59"/>
      <c r="Q4" s="59"/>
      <c r="R4" s="59"/>
      <c r="S4" s="60"/>
      <c r="T4" s="67"/>
      <c r="U4" s="34"/>
      <c r="V4" s="34"/>
      <c r="W4" s="34"/>
      <c r="X4" s="36"/>
      <c r="Y4" s="61"/>
      <c r="Z4" s="34"/>
      <c r="AA4" s="34"/>
      <c r="AB4" s="34"/>
      <c r="AC4" s="34"/>
      <c r="AD4" s="36">
        <v>6.96</v>
      </c>
      <c r="AE4" s="68">
        <f t="shared" ref="AE4:AH4" si="5">Z4+U4+P4</f>
        <v>0</v>
      </c>
      <c r="AF4" s="62">
        <f t="shared" si="5"/>
        <v>0</v>
      </c>
      <c r="AG4" s="62">
        <f t="shared" si="5"/>
        <v>0</v>
      </c>
      <c r="AH4" s="69">
        <f t="shared" si="5"/>
        <v>0</v>
      </c>
      <c r="AI4" s="67">
        <v>3</v>
      </c>
      <c r="AJ4" s="62">
        <f>'FLUXO DE SERVIÇOS'!G4-'FLUXO DE SERVIÇOS'!H4</f>
        <v>2532.6279999999997</v>
      </c>
      <c r="AK4" s="62">
        <f t="shared" ref="AK4:AK30" si="6">AJ4/AI4</f>
        <v>844.20933333333323</v>
      </c>
      <c r="AL4" s="34">
        <f t="shared" ref="AL4:AL5" si="7">AK4</f>
        <v>844.20933333333323</v>
      </c>
      <c r="AM4" s="34">
        <f t="shared" ref="AM4:AM6" si="8">AK4</f>
        <v>844.20933333333323</v>
      </c>
      <c r="AN4" s="34"/>
      <c r="AO4" s="36">
        <f t="shared" ref="AO4:AO6" si="9">AK4</f>
        <v>844.20933333333323</v>
      </c>
      <c r="AP4" s="68">
        <f t="shared" ref="AP4:AS4" si="10">AL4+AE4</f>
        <v>844.20933333333323</v>
      </c>
      <c r="AQ4" s="62">
        <f t="shared" si="10"/>
        <v>844.20933333333323</v>
      </c>
      <c r="AR4" s="62">
        <f t="shared" si="10"/>
        <v>0</v>
      </c>
      <c r="AS4" s="69">
        <f t="shared" si="10"/>
        <v>844.20933333333323</v>
      </c>
    </row>
    <row r="5" spans="1:45">
      <c r="A5" s="23"/>
      <c r="B5" s="32">
        <v>43753</v>
      </c>
      <c r="C5" s="59"/>
      <c r="D5" s="60" t="s">
        <v>57</v>
      </c>
      <c r="E5" s="61">
        <v>18881</v>
      </c>
      <c r="F5" s="62">
        <f t="shared" si="0"/>
        <v>205.88</v>
      </c>
      <c r="G5" s="70">
        <f t="shared" si="1"/>
        <v>18675.12</v>
      </c>
      <c r="H5" s="63">
        <v>5</v>
      </c>
      <c r="I5" s="62">
        <f t="shared" si="2"/>
        <v>3776.2</v>
      </c>
      <c r="J5" s="64">
        <v>43764</v>
      </c>
      <c r="K5" s="59" t="s">
        <v>55</v>
      </c>
      <c r="L5" s="65">
        <v>3776.2</v>
      </c>
      <c r="M5" s="66" t="s">
        <v>58</v>
      </c>
      <c r="N5" s="58" t="str">
        <f t="shared" si="3"/>
        <v>OK</v>
      </c>
      <c r="O5" s="67">
        <f t="shared" si="4"/>
        <v>205.88</v>
      </c>
      <c r="P5" s="59">
        <v>33.880000000000003</v>
      </c>
      <c r="Q5" s="34">
        <v>82</v>
      </c>
      <c r="R5" s="59"/>
      <c r="S5" s="36">
        <v>90</v>
      </c>
      <c r="T5" s="67"/>
      <c r="U5" s="34"/>
      <c r="V5" s="34">
        <v>52</v>
      </c>
      <c r="W5" s="34"/>
      <c r="X5" s="36"/>
      <c r="Y5" s="61"/>
      <c r="Z5" s="34"/>
      <c r="AA5" s="34">
        <v>380</v>
      </c>
      <c r="AB5" s="34"/>
      <c r="AC5" s="34"/>
      <c r="AD5" s="71">
        <v>1351.56</v>
      </c>
      <c r="AE5" s="68">
        <f t="shared" ref="AE5:AH5" si="11">Z5+U5+P5</f>
        <v>33.880000000000003</v>
      </c>
      <c r="AF5" s="70">
        <f t="shared" si="11"/>
        <v>514</v>
      </c>
      <c r="AG5" s="62">
        <f t="shared" si="11"/>
        <v>0</v>
      </c>
      <c r="AH5" s="69">
        <f t="shared" si="11"/>
        <v>90</v>
      </c>
      <c r="AI5" s="67">
        <v>4</v>
      </c>
      <c r="AJ5" s="62">
        <f>'FLUXO DE SERVIÇOS'!G5-'FLUXO DE SERVIÇOS'!H5</f>
        <v>1495.34</v>
      </c>
      <c r="AK5" s="62">
        <f t="shared" si="6"/>
        <v>373.83499999999998</v>
      </c>
      <c r="AL5" s="34">
        <f t="shared" si="7"/>
        <v>373.83499999999998</v>
      </c>
      <c r="AM5" s="34">
        <f t="shared" si="8"/>
        <v>373.83499999999998</v>
      </c>
      <c r="AN5" s="34">
        <f>AK5</f>
        <v>373.83499999999998</v>
      </c>
      <c r="AO5" s="36">
        <f t="shared" si="9"/>
        <v>373.83499999999998</v>
      </c>
      <c r="AP5" s="68">
        <f t="shared" ref="AP5:AS5" si="12">AL5+AE5</f>
        <v>407.71499999999997</v>
      </c>
      <c r="AQ5" s="62">
        <f t="shared" si="12"/>
        <v>887.83500000000004</v>
      </c>
      <c r="AR5" s="62">
        <f t="shared" si="12"/>
        <v>373.83499999999998</v>
      </c>
      <c r="AS5" s="69">
        <f t="shared" si="12"/>
        <v>463.83499999999998</v>
      </c>
    </row>
    <row r="6" spans="1:45">
      <c r="A6" s="23"/>
      <c r="B6" s="32">
        <v>43748</v>
      </c>
      <c r="C6" s="59"/>
      <c r="D6" s="60" t="s">
        <v>14</v>
      </c>
      <c r="E6" s="61">
        <v>900</v>
      </c>
      <c r="F6" s="62">
        <f t="shared" si="0"/>
        <v>0</v>
      </c>
      <c r="G6" s="62">
        <f t="shared" si="1"/>
        <v>900</v>
      </c>
      <c r="H6" s="63">
        <v>1</v>
      </c>
      <c r="I6" s="62">
        <f t="shared" si="2"/>
        <v>900</v>
      </c>
      <c r="J6" s="64">
        <v>43749</v>
      </c>
      <c r="K6" s="59" t="s">
        <v>55</v>
      </c>
      <c r="L6" s="65">
        <v>900</v>
      </c>
      <c r="M6" s="66" t="s">
        <v>59</v>
      </c>
      <c r="N6" s="58" t="str">
        <f t="shared" si="3"/>
        <v>OK</v>
      </c>
      <c r="O6" s="67">
        <f t="shared" si="4"/>
        <v>0</v>
      </c>
      <c r="P6" s="59"/>
      <c r="Q6" s="59"/>
      <c r="R6" s="59"/>
      <c r="S6" s="60"/>
      <c r="T6" s="67"/>
      <c r="U6" s="34"/>
      <c r="V6" s="34"/>
      <c r="W6" s="34"/>
      <c r="X6" s="36"/>
      <c r="Y6" s="61"/>
      <c r="Z6" s="34"/>
      <c r="AA6" s="34"/>
      <c r="AB6" s="34"/>
      <c r="AC6" s="34"/>
      <c r="AD6" s="36">
        <v>72</v>
      </c>
      <c r="AE6" s="68">
        <f t="shared" ref="AE6:AH6" si="13">Z6+U6+P6</f>
        <v>0</v>
      </c>
      <c r="AF6" s="62">
        <f t="shared" si="13"/>
        <v>0</v>
      </c>
      <c r="AG6" s="62">
        <f t="shared" si="13"/>
        <v>0</v>
      </c>
      <c r="AH6" s="69">
        <f t="shared" si="13"/>
        <v>0</v>
      </c>
      <c r="AI6" s="67">
        <v>2</v>
      </c>
      <c r="AJ6" s="62">
        <f>'FLUXO DE SERVIÇOS'!G6-'FLUXO DE SERVIÇOS'!H6</f>
        <v>579.6</v>
      </c>
      <c r="AK6" s="62">
        <f t="shared" si="6"/>
        <v>289.8</v>
      </c>
      <c r="AL6" s="34"/>
      <c r="AM6" s="34">
        <f t="shared" si="8"/>
        <v>289.8</v>
      </c>
      <c r="AN6" s="34"/>
      <c r="AO6" s="36">
        <f t="shared" si="9"/>
        <v>289.8</v>
      </c>
      <c r="AP6" s="68">
        <f t="shared" ref="AP6:AS6" si="14">AL6+AE6</f>
        <v>0</v>
      </c>
      <c r="AQ6" s="62">
        <f t="shared" si="14"/>
        <v>289.8</v>
      </c>
      <c r="AR6" s="62">
        <f t="shared" si="14"/>
        <v>0</v>
      </c>
      <c r="AS6" s="69">
        <f t="shared" si="14"/>
        <v>289.8</v>
      </c>
    </row>
    <row r="7" spans="1:45">
      <c r="A7" s="23"/>
      <c r="B7" s="32"/>
      <c r="C7" s="59"/>
      <c r="D7" s="60"/>
      <c r="E7" s="61"/>
      <c r="F7" s="62">
        <f t="shared" si="0"/>
        <v>0</v>
      </c>
      <c r="G7" s="62">
        <f t="shared" si="1"/>
        <v>0</v>
      </c>
      <c r="H7" s="63"/>
      <c r="I7" s="62" t="e">
        <f t="shared" si="2"/>
        <v>#DIV/0!</v>
      </c>
      <c r="J7" s="64"/>
      <c r="K7" s="59"/>
      <c r="L7" s="65"/>
      <c r="M7" s="66"/>
      <c r="N7" s="58" t="e">
        <f t="shared" si="3"/>
        <v>#DIV/0!</v>
      </c>
      <c r="O7" s="67">
        <f t="shared" si="4"/>
        <v>0</v>
      </c>
      <c r="P7" s="59"/>
      <c r="Q7" s="59"/>
      <c r="R7" s="59"/>
      <c r="S7" s="60"/>
      <c r="T7" s="61">
        <f t="shared" ref="T7:T30" si="15">SUM(U7:X7)</f>
        <v>0</v>
      </c>
      <c r="U7" s="34"/>
      <c r="V7" s="34"/>
      <c r="W7" s="34"/>
      <c r="X7" s="36"/>
      <c r="Y7" s="61">
        <f t="shared" ref="Y7:Y30" si="16">SUM(Z7:AD7)</f>
        <v>0</v>
      </c>
      <c r="Z7" s="34"/>
      <c r="AA7" s="34"/>
      <c r="AB7" s="34"/>
      <c r="AC7" s="34"/>
      <c r="AD7" s="36"/>
      <c r="AE7" s="68">
        <f t="shared" ref="AE7:AH7" si="17">Z7+U7+P7</f>
        <v>0</v>
      </c>
      <c r="AF7" s="62">
        <f t="shared" si="17"/>
        <v>0</v>
      </c>
      <c r="AG7" s="62">
        <f t="shared" si="17"/>
        <v>0</v>
      </c>
      <c r="AH7" s="69">
        <f t="shared" si="17"/>
        <v>0</v>
      </c>
      <c r="AI7" s="67"/>
      <c r="AJ7" s="62">
        <f>'FLUXO DE SERVIÇOS'!G7-'FLUXO DE SERVIÇOS'!H7</f>
        <v>0</v>
      </c>
      <c r="AK7" s="62" t="e">
        <f t="shared" si="6"/>
        <v>#DIV/0!</v>
      </c>
      <c r="AL7" s="34"/>
      <c r="AM7" s="34"/>
      <c r="AN7" s="34"/>
      <c r="AO7" s="36"/>
      <c r="AP7" s="68">
        <f t="shared" ref="AP7:AS7" si="18">AL7+AE7</f>
        <v>0</v>
      </c>
      <c r="AQ7" s="62">
        <f t="shared" si="18"/>
        <v>0</v>
      </c>
      <c r="AR7" s="62">
        <f t="shared" si="18"/>
        <v>0</v>
      </c>
      <c r="AS7" s="69">
        <f t="shared" si="18"/>
        <v>0</v>
      </c>
    </row>
    <row r="8" spans="1:45">
      <c r="A8" s="23"/>
      <c r="B8" s="32"/>
      <c r="C8" s="59"/>
      <c r="D8" s="60"/>
      <c r="E8" s="61"/>
      <c r="F8" s="62">
        <f t="shared" si="0"/>
        <v>0</v>
      </c>
      <c r="G8" s="62">
        <f t="shared" si="1"/>
        <v>0</v>
      </c>
      <c r="H8" s="63"/>
      <c r="I8" s="62" t="e">
        <f t="shared" si="2"/>
        <v>#DIV/0!</v>
      </c>
      <c r="J8" s="64"/>
      <c r="K8" s="59"/>
      <c r="L8" s="65"/>
      <c r="M8" s="66"/>
      <c r="N8" s="58" t="e">
        <f t="shared" si="3"/>
        <v>#DIV/0!</v>
      </c>
      <c r="O8" s="67">
        <f t="shared" si="4"/>
        <v>0</v>
      </c>
      <c r="P8" s="59"/>
      <c r="Q8" s="59"/>
      <c r="R8" s="59"/>
      <c r="S8" s="60"/>
      <c r="T8" s="61">
        <f t="shared" si="15"/>
        <v>0</v>
      </c>
      <c r="U8" s="34"/>
      <c r="V8" s="34"/>
      <c r="W8" s="34"/>
      <c r="X8" s="36"/>
      <c r="Y8" s="61">
        <f t="shared" si="16"/>
        <v>0</v>
      </c>
      <c r="Z8" s="34"/>
      <c r="AA8" s="34"/>
      <c r="AB8" s="34"/>
      <c r="AC8" s="34"/>
      <c r="AD8" s="36"/>
      <c r="AE8" s="68">
        <f t="shared" ref="AE8:AH8" si="19">Z8+U8+P8</f>
        <v>0</v>
      </c>
      <c r="AF8" s="62">
        <f t="shared" si="19"/>
        <v>0</v>
      </c>
      <c r="AG8" s="62">
        <f t="shared" si="19"/>
        <v>0</v>
      </c>
      <c r="AH8" s="69">
        <f t="shared" si="19"/>
        <v>0</v>
      </c>
      <c r="AI8" s="67"/>
      <c r="AJ8" s="62">
        <f>'FLUXO DE SERVIÇOS'!G8-'FLUXO DE SERVIÇOS'!H8</f>
        <v>0</v>
      </c>
      <c r="AK8" s="62" t="e">
        <f t="shared" si="6"/>
        <v>#DIV/0!</v>
      </c>
      <c r="AL8" s="34"/>
      <c r="AM8" s="34"/>
      <c r="AN8" s="34"/>
      <c r="AO8" s="36"/>
      <c r="AP8" s="68">
        <f t="shared" ref="AP8:AS8" si="20">AL8+AE8</f>
        <v>0</v>
      </c>
      <c r="AQ8" s="62">
        <f t="shared" si="20"/>
        <v>0</v>
      </c>
      <c r="AR8" s="62">
        <f t="shared" si="20"/>
        <v>0</v>
      </c>
      <c r="AS8" s="69">
        <f t="shared" si="20"/>
        <v>0</v>
      </c>
    </row>
    <row r="9" spans="1:45">
      <c r="A9" s="23"/>
      <c r="B9" s="32"/>
      <c r="C9" s="59"/>
      <c r="D9" s="60"/>
      <c r="E9" s="61"/>
      <c r="F9" s="62">
        <f t="shared" si="0"/>
        <v>0</v>
      </c>
      <c r="G9" s="62">
        <f t="shared" si="1"/>
        <v>0</v>
      </c>
      <c r="H9" s="63"/>
      <c r="I9" s="62" t="e">
        <f t="shared" si="2"/>
        <v>#DIV/0!</v>
      </c>
      <c r="J9" s="64"/>
      <c r="K9" s="59"/>
      <c r="L9" s="65"/>
      <c r="M9" s="66"/>
      <c r="N9" s="58" t="e">
        <f t="shared" si="3"/>
        <v>#DIV/0!</v>
      </c>
      <c r="O9" s="67">
        <f t="shared" si="4"/>
        <v>0</v>
      </c>
      <c r="P9" s="59"/>
      <c r="Q9" s="59"/>
      <c r="R9" s="59"/>
      <c r="S9" s="60"/>
      <c r="T9" s="61">
        <f t="shared" si="15"/>
        <v>0</v>
      </c>
      <c r="U9" s="34"/>
      <c r="V9" s="34"/>
      <c r="W9" s="34"/>
      <c r="X9" s="36"/>
      <c r="Y9" s="61">
        <f t="shared" si="16"/>
        <v>0</v>
      </c>
      <c r="Z9" s="34"/>
      <c r="AA9" s="34"/>
      <c r="AB9" s="34"/>
      <c r="AC9" s="34"/>
      <c r="AD9" s="36"/>
      <c r="AE9" s="68">
        <f t="shared" ref="AE9:AH9" si="21">Z9+U9+P9</f>
        <v>0</v>
      </c>
      <c r="AF9" s="62">
        <f t="shared" si="21"/>
        <v>0</v>
      </c>
      <c r="AG9" s="62">
        <f t="shared" si="21"/>
        <v>0</v>
      </c>
      <c r="AH9" s="69">
        <f t="shared" si="21"/>
        <v>0</v>
      </c>
      <c r="AI9" s="67"/>
      <c r="AJ9" s="62">
        <f>'FLUXO DE SERVIÇOS'!G9-'FLUXO DE SERVIÇOS'!H9</f>
        <v>0</v>
      </c>
      <c r="AK9" s="62" t="e">
        <f t="shared" si="6"/>
        <v>#DIV/0!</v>
      </c>
      <c r="AL9" s="34"/>
      <c r="AM9" s="34"/>
      <c r="AN9" s="34"/>
      <c r="AO9" s="36"/>
      <c r="AP9" s="68">
        <f t="shared" ref="AP9:AS9" si="22">AL9+AE9</f>
        <v>0</v>
      </c>
      <c r="AQ9" s="62">
        <f t="shared" si="22"/>
        <v>0</v>
      </c>
      <c r="AR9" s="62">
        <f t="shared" si="22"/>
        <v>0</v>
      </c>
      <c r="AS9" s="69">
        <f t="shared" si="22"/>
        <v>0</v>
      </c>
    </row>
    <row r="10" spans="1:45">
      <c r="A10" s="23"/>
      <c r="B10" s="32"/>
      <c r="C10" s="59"/>
      <c r="D10" s="60"/>
      <c r="E10" s="61"/>
      <c r="F10" s="62">
        <f t="shared" si="0"/>
        <v>0</v>
      </c>
      <c r="G10" s="62">
        <f t="shared" si="1"/>
        <v>0</v>
      </c>
      <c r="H10" s="63"/>
      <c r="I10" s="62" t="e">
        <f t="shared" si="2"/>
        <v>#DIV/0!</v>
      </c>
      <c r="J10" s="64"/>
      <c r="K10" s="59"/>
      <c r="L10" s="65"/>
      <c r="M10" s="66"/>
      <c r="N10" s="58" t="e">
        <f t="shared" si="3"/>
        <v>#DIV/0!</v>
      </c>
      <c r="O10" s="67">
        <f t="shared" si="4"/>
        <v>0</v>
      </c>
      <c r="P10" s="59"/>
      <c r="Q10" s="59"/>
      <c r="R10" s="59"/>
      <c r="S10" s="60"/>
      <c r="T10" s="61">
        <f t="shared" si="15"/>
        <v>0</v>
      </c>
      <c r="U10" s="34"/>
      <c r="V10" s="34"/>
      <c r="W10" s="34"/>
      <c r="X10" s="36"/>
      <c r="Y10" s="61">
        <f t="shared" si="16"/>
        <v>0</v>
      </c>
      <c r="Z10" s="34"/>
      <c r="AA10" s="34"/>
      <c r="AB10" s="34"/>
      <c r="AC10" s="34"/>
      <c r="AD10" s="36"/>
      <c r="AE10" s="68">
        <f t="shared" ref="AE10:AH10" si="23">Z10+U10+P10</f>
        <v>0</v>
      </c>
      <c r="AF10" s="62">
        <f t="shared" si="23"/>
        <v>0</v>
      </c>
      <c r="AG10" s="62">
        <f t="shared" si="23"/>
        <v>0</v>
      </c>
      <c r="AH10" s="69">
        <f t="shared" si="23"/>
        <v>0</v>
      </c>
      <c r="AI10" s="67"/>
      <c r="AJ10" s="62">
        <f>'FLUXO DE SERVIÇOS'!G10-'FLUXO DE SERVIÇOS'!H10</f>
        <v>0</v>
      </c>
      <c r="AK10" s="62" t="e">
        <f t="shared" si="6"/>
        <v>#DIV/0!</v>
      </c>
      <c r="AL10" s="34"/>
      <c r="AM10" s="34"/>
      <c r="AN10" s="34"/>
      <c r="AO10" s="36"/>
      <c r="AP10" s="68">
        <f t="shared" ref="AP10:AS10" si="24">AL10+AE10</f>
        <v>0</v>
      </c>
      <c r="AQ10" s="62">
        <f t="shared" si="24"/>
        <v>0</v>
      </c>
      <c r="AR10" s="62">
        <f t="shared" si="24"/>
        <v>0</v>
      </c>
      <c r="AS10" s="69">
        <f t="shared" si="24"/>
        <v>0</v>
      </c>
    </row>
    <row r="11" spans="1:45">
      <c r="A11" s="23"/>
      <c r="B11" s="32"/>
      <c r="C11" s="59"/>
      <c r="D11" s="60"/>
      <c r="E11" s="61"/>
      <c r="F11" s="62">
        <f t="shared" si="0"/>
        <v>0</v>
      </c>
      <c r="G11" s="62">
        <f t="shared" si="1"/>
        <v>0</v>
      </c>
      <c r="H11" s="63"/>
      <c r="I11" s="62" t="e">
        <f t="shared" si="2"/>
        <v>#DIV/0!</v>
      </c>
      <c r="J11" s="64"/>
      <c r="K11" s="59"/>
      <c r="L11" s="65"/>
      <c r="M11" s="66"/>
      <c r="N11" s="58" t="e">
        <f t="shared" si="3"/>
        <v>#DIV/0!</v>
      </c>
      <c r="O11" s="67">
        <f t="shared" si="4"/>
        <v>0</v>
      </c>
      <c r="P11" s="59"/>
      <c r="Q11" s="59"/>
      <c r="R11" s="59"/>
      <c r="S11" s="60"/>
      <c r="T11" s="61">
        <f t="shared" si="15"/>
        <v>0</v>
      </c>
      <c r="U11" s="34"/>
      <c r="V11" s="34"/>
      <c r="W11" s="34"/>
      <c r="X11" s="36"/>
      <c r="Y11" s="61">
        <f t="shared" si="16"/>
        <v>0</v>
      </c>
      <c r="Z11" s="34"/>
      <c r="AA11" s="34"/>
      <c r="AB11" s="34"/>
      <c r="AC11" s="34"/>
      <c r="AD11" s="36"/>
      <c r="AE11" s="68">
        <f t="shared" ref="AE11:AH11" si="25">Z11+U11+P11</f>
        <v>0</v>
      </c>
      <c r="AF11" s="62">
        <f t="shared" si="25"/>
        <v>0</v>
      </c>
      <c r="AG11" s="62">
        <f t="shared" si="25"/>
        <v>0</v>
      </c>
      <c r="AH11" s="69">
        <f t="shared" si="25"/>
        <v>0</v>
      </c>
      <c r="AI11" s="67"/>
      <c r="AJ11" s="62">
        <f>'FLUXO DE SERVIÇOS'!G11-'FLUXO DE SERVIÇOS'!H11</f>
        <v>0</v>
      </c>
      <c r="AK11" s="62" t="e">
        <f t="shared" si="6"/>
        <v>#DIV/0!</v>
      </c>
      <c r="AL11" s="34"/>
      <c r="AM11" s="34"/>
      <c r="AN11" s="34"/>
      <c r="AO11" s="36"/>
      <c r="AP11" s="68">
        <f t="shared" ref="AP11:AS11" si="26">AL11+AE11</f>
        <v>0</v>
      </c>
      <c r="AQ11" s="62">
        <f t="shared" si="26"/>
        <v>0</v>
      </c>
      <c r="AR11" s="62">
        <f t="shared" si="26"/>
        <v>0</v>
      </c>
      <c r="AS11" s="69">
        <f t="shared" si="26"/>
        <v>0</v>
      </c>
    </row>
    <row r="12" spans="1:45">
      <c r="A12" s="23"/>
      <c r="B12" s="32"/>
      <c r="C12" s="59"/>
      <c r="D12" s="60"/>
      <c r="E12" s="61"/>
      <c r="F12" s="62">
        <f t="shared" si="0"/>
        <v>0</v>
      </c>
      <c r="G12" s="62">
        <f t="shared" si="1"/>
        <v>0</v>
      </c>
      <c r="H12" s="63"/>
      <c r="I12" s="62" t="e">
        <f t="shared" si="2"/>
        <v>#DIV/0!</v>
      </c>
      <c r="J12" s="64"/>
      <c r="K12" s="59"/>
      <c r="L12" s="65"/>
      <c r="M12" s="66"/>
      <c r="N12" s="58" t="e">
        <f t="shared" si="3"/>
        <v>#DIV/0!</v>
      </c>
      <c r="O12" s="67">
        <f t="shared" si="4"/>
        <v>0</v>
      </c>
      <c r="P12" s="59"/>
      <c r="Q12" s="59"/>
      <c r="R12" s="59"/>
      <c r="S12" s="60"/>
      <c r="T12" s="61">
        <f t="shared" si="15"/>
        <v>0</v>
      </c>
      <c r="U12" s="34"/>
      <c r="V12" s="34"/>
      <c r="W12" s="34"/>
      <c r="X12" s="36"/>
      <c r="Y12" s="61">
        <f t="shared" si="16"/>
        <v>0</v>
      </c>
      <c r="Z12" s="34"/>
      <c r="AA12" s="34"/>
      <c r="AB12" s="34"/>
      <c r="AC12" s="34"/>
      <c r="AD12" s="36"/>
      <c r="AE12" s="68">
        <f t="shared" ref="AE12:AH12" si="27">Z12+U12+P12</f>
        <v>0</v>
      </c>
      <c r="AF12" s="62">
        <f t="shared" si="27"/>
        <v>0</v>
      </c>
      <c r="AG12" s="62">
        <f t="shared" si="27"/>
        <v>0</v>
      </c>
      <c r="AH12" s="69">
        <f t="shared" si="27"/>
        <v>0</v>
      </c>
      <c r="AI12" s="67"/>
      <c r="AJ12" s="62">
        <f>'FLUXO DE SERVIÇOS'!G12-'FLUXO DE SERVIÇOS'!H12</f>
        <v>0</v>
      </c>
      <c r="AK12" s="62" t="e">
        <f t="shared" si="6"/>
        <v>#DIV/0!</v>
      </c>
      <c r="AL12" s="34"/>
      <c r="AM12" s="34"/>
      <c r="AN12" s="34"/>
      <c r="AO12" s="36"/>
      <c r="AP12" s="68">
        <f t="shared" ref="AP12:AS12" si="28">AL12+AE12</f>
        <v>0</v>
      </c>
      <c r="AQ12" s="62">
        <f t="shared" si="28"/>
        <v>0</v>
      </c>
      <c r="AR12" s="62">
        <f t="shared" si="28"/>
        <v>0</v>
      </c>
      <c r="AS12" s="69">
        <f t="shared" si="28"/>
        <v>0</v>
      </c>
    </row>
    <row r="13" spans="1:45">
      <c r="A13" s="23"/>
      <c r="B13" s="32"/>
      <c r="C13" s="59"/>
      <c r="D13" s="60"/>
      <c r="E13" s="61"/>
      <c r="F13" s="62">
        <f t="shared" si="0"/>
        <v>0</v>
      </c>
      <c r="G13" s="62">
        <f t="shared" si="1"/>
        <v>0</v>
      </c>
      <c r="H13" s="63"/>
      <c r="I13" s="62" t="e">
        <f t="shared" si="2"/>
        <v>#DIV/0!</v>
      </c>
      <c r="J13" s="64"/>
      <c r="K13" s="59"/>
      <c r="L13" s="65"/>
      <c r="M13" s="66"/>
      <c r="N13" s="58" t="e">
        <f t="shared" si="3"/>
        <v>#DIV/0!</v>
      </c>
      <c r="O13" s="67">
        <f t="shared" si="4"/>
        <v>0</v>
      </c>
      <c r="P13" s="59"/>
      <c r="Q13" s="59"/>
      <c r="R13" s="59"/>
      <c r="S13" s="60"/>
      <c r="T13" s="61">
        <f t="shared" si="15"/>
        <v>0</v>
      </c>
      <c r="U13" s="34"/>
      <c r="V13" s="34"/>
      <c r="W13" s="34"/>
      <c r="X13" s="36"/>
      <c r="Y13" s="61">
        <f t="shared" si="16"/>
        <v>0</v>
      </c>
      <c r="Z13" s="34"/>
      <c r="AA13" s="34"/>
      <c r="AB13" s="34"/>
      <c r="AC13" s="34"/>
      <c r="AD13" s="36"/>
      <c r="AE13" s="68">
        <f t="shared" ref="AE13:AH13" si="29">Z13+U13+P13</f>
        <v>0</v>
      </c>
      <c r="AF13" s="62">
        <f t="shared" si="29"/>
        <v>0</v>
      </c>
      <c r="AG13" s="62">
        <f t="shared" si="29"/>
        <v>0</v>
      </c>
      <c r="AH13" s="69">
        <f t="shared" si="29"/>
        <v>0</v>
      </c>
      <c r="AI13" s="67"/>
      <c r="AJ13" s="62">
        <f>'FLUXO DE SERVIÇOS'!G13-'FLUXO DE SERVIÇOS'!H13</f>
        <v>0</v>
      </c>
      <c r="AK13" s="62" t="e">
        <f t="shared" si="6"/>
        <v>#DIV/0!</v>
      </c>
      <c r="AL13" s="34"/>
      <c r="AM13" s="34"/>
      <c r="AN13" s="34"/>
      <c r="AO13" s="36"/>
      <c r="AP13" s="68">
        <f t="shared" ref="AP13:AS13" si="30">AL13+AE13</f>
        <v>0</v>
      </c>
      <c r="AQ13" s="62">
        <f t="shared" si="30"/>
        <v>0</v>
      </c>
      <c r="AR13" s="62">
        <f t="shared" si="30"/>
        <v>0</v>
      </c>
      <c r="AS13" s="69">
        <f t="shared" si="30"/>
        <v>0</v>
      </c>
    </row>
    <row r="14" spans="1:45">
      <c r="A14" s="23"/>
      <c r="B14" s="32"/>
      <c r="C14" s="59"/>
      <c r="D14" s="60"/>
      <c r="E14" s="61"/>
      <c r="F14" s="62">
        <f t="shared" si="0"/>
        <v>0</v>
      </c>
      <c r="G14" s="62">
        <f t="shared" si="1"/>
        <v>0</v>
      </c>
      <c r="H14" s="63"/>
      <c r="I14" s="62" t="e">
        <f t="shared" si="2"/>
        <v>#DIV/0!</v>
      </c>
      <c r="J14" s="64"/>
      <c r="K14" s="59"/>
      <c r="L14" s="65"/>
      <c r="M14" s="66"/>
      <c r="N14" s="58" t="e">
        <f t="shared" si="3"/>
        <v>#DIV/0!</v>
      </c>
      <c r="O14" s="67">
        <f t="shared" si="4"/>
        <v>0</v>
      </c>
      <c r="P14" s="59"/>
      <c r="Q14" s="59"/>
      <c r="R14" s="59"/>
      <c r="S14" s="60"/>
      <c r="T14" s="61">
        <f t="shared" si="15"/>
        <v>0</v>
      </c>
      <c r="U14" s="34"/>
      <c r="V14" s="34"/>
      <c r="W14" s="34"/>
      <c r="X14" s="36"/>
      <c r="Y14" s="61">
        <f t="shared" si="16"/>
        <v>0</v>
      </c>
      <c r="Z14" s="34"/>
      <c r="AA14" s="34"/>
      <c r="AB14" s="34"/>
      <c r="AC14" s="34"/>
      <c r="AD14" s="36"/>
      <c r="AE14" s="68">
        <f t="shared" ref="AE14:AH14" si="31">Z14+U14+P14</f>
        <v>0</v>
      </c>
      <c r="AF14" s="62">
        <f t="shared" si="31"/>
        <v>0</v>
      </c>
      <c r="AG14" s="62">
        <f t="shared" si="31"/>
        <v>0</v>
      </c>
      <c r="AH14" s="69">
        <f t="shared" si="31"/>
        <v>0</v>
      </c>
      <c r="AI14" s="67"/>
      <c r="AJ14" s="62">
        <f>'FLUXO DE SERVIÇOS'!G14-'FLUXO DE SERVIÇOS'!H14</f>
        <v>0</v>
      </c>
      <c r="AK14" s="62" t="e">
        <f t="shared" si="6"/>
        <v>#DIV/0!</v>
      </c>
      <c r="AL14" s="34"/>
      <c r="AM14" s="34"/>
      <c r="AN14" s="34"/>
      <c r="AO14" s="36"/>
      <c r="AP14" s="68">
        <f t="shared" ref="AP14:AS14" si="32">AL14+AE14</f>
        <v>0</v>
      </c>
      <c r="AQ14" s="62">
        <f t="shared" si="32"/>
        <v>0</v>
      </c>
      <c r="AR14" s="62">
        <f t="shared" si="32"/>
        <v>0</v>
      </c>
      <c r="AS14" s="69">
        <f t="shared" si="32"/>
        <v>0</v>
      </c>
    </row>
    <row r="15" spans="1:45">
      <c r="A15" s="23"/>
      <c r="B15" s="32"/>
      <c r="C15" s="59"/>
      <c r="D15" s="60"/>
      <c r="E15" s="61"/>
      <c r="F15" s="62">
        <f t="shared" si="0"/>
        <v>0</v>
      </c>
      <c r="G15" s="62">
        <f t="shared" si="1"/>
        <v>0</v>
      </c>
      <c r="H15" s="63"/>
      <c r="I15" s="62" t="e">
        <f t="shared" si="2"/>
        <v>#DIV/0!</v>
      </c>
      <c r="J15" s="64"/>
      <c r="K15" s="59"/>
      <c r="L15" s="65"/>
      <c r="M15" s="66"/>
      <c r="N15" s="58" t="e">
        <f t="shared" si="3"/>
        <v>#DIV/0!</v>
      </c>
      <c r="O15" s="67">
        <f t="shared" si="4"/>
        <v>0</v>
      </c>
      <c r="P15" s="59"/>
      <c r="Q15" s="59"/>
      <c r="R15" s="59"/>
      <c r="S15" s="60"/>
      <c r="T15" s="61">
        <f t="shared" si="15"/>
        <v>0</v>
      </c>
      <c r="U15" s="34"/>
      <c r="V15" s="34"/>
      <c r="W15" s="34"/>
      <c r="X15" s="36"/>
      <c r="Y15" s="61">
        <f t="shared" si="16"/>
        <v>0</v>
      </c>
      <c r="Z15" s="34"/>
      <c r="AA15" s="34"/>
      <c r="AB15" s="34"/>
      <c r="AC15" s="34"/>
      <c r="AD15" s="36"/>
      <c r="AE15" s="68">
        <f t="shared" ref="AE15:AH15" si="33">Z15+U15+P15</f>
        <v>0</v>
      </c>
      <c r="AF15" s="62">
        <f t="shared" si="33"/>
        <v>0</v>
      </c>
      <c r="AG15" s="62">
        <f t="shared" si="33"/>
        <v>0</v>
      </c>
      <c r="AH15" s="69">
        <f t="shared" si="33"/>
        <v>0</v>
      </c>
      <c r="AI15" s="67"/>
      <c r="AJ15" s="62">
        <f>'FLUXO DE SERVIÇOS'!G15-'FLUXO DE SERVIÇOS'!H15</f>
        <v>0</v>
      </c>
      <c r="AK15" s="62" t="e">
        <f t="shared" si="6"/>
        <v>#DIV/0!</v>
      </c>
      <c r="AL15" s="34"/>
      <c r="AM15" s="34"/>
      <c r="AN15" s="34"/>
      <c r="AO15" s="36"/>
      <c r="AP15" s="68">
        <f t="shared" ref="AP15:AS15" si="34">AL15+AE15</f>
        <v>0</v>
      </c>
      <c r="AQ15" s="62">
        <f t="shared" si="34"/>
        <v>0</v>
      </c>
      <c r="AR15" s="62">
        <f t="shared" si="34"/>
        <v>0</v>
      </c>
      <c r="AS15" s="69">
        <f t="shared" si="34"/>
        <v>0</v>
      </c>
    </row>
    <row r="16" spans="1:45">
      <c r="A16" s="23"/>
      <c r="B16" s="32"/>
      <c r="C16" s="59"/>
      <c r="D16" s="60"/>
      <c r="E16" s="61"/>
      <c r="F16" s="62">
        <f t="shared" si="0"/>
        <v>0</v>
      </c>
      <c r="G16" s="62">
        <f t="shared" si="1"/>
        <v>0</v>
      </c>
      <c r="H16" s="63"/>
      <c r="I16" s="62" t="e">
        <f t="shared" si="2"/>
        <v>#DIV/0!</v>
      </c>
      <c r="J16" s="64"/>
      <c r="K16" s="59"/>
      <c r="L16" s="65"/>
      <c r="M16" s="66"/>
      <c r="N16" s="58" t="e">
        <f t="shared" si="3"/>
        <v>#DIV/0!</v>
      </c>
      <c r="O16" s="67">
        <f t="shared" si="4"/>
        <v>0</v>
      </c>
      <c r="P16" s="59"/>
      <c r="Q16" s="59"/>
      <c r="R16" s="59"/>
      <c r="S16" s="60"/>
      <c r="T16" s="61">
        <f t="shared" si="15"/>
        <v>0</v>
      </c>
      <c r="U16" s="34"/>
      <c r="V16" s="34"/>
      <c r="W16" s="34"/>
      <c r="X16" s="36"/>
      <c r="Y16" s="61">
        <f t="shared" si="16"/>
        <v>0</v>
      </c>
      <c r="Z16" s="34"/>
      <c r="AA16" s="34"/>
      <c r="AB16" s="34"/>
      <c r="AC16" s="34"/>
      <c r="AD16" s="36"/>
      <c r="AE16" s="68">
        <f t="shared" ref="AE16:AH16" si="35">Z16+U16+P16</f>
        <v>0</v>
      </c>
      <c r="AF16" s="62">
        <f t="shared" si="35"/>
        <v>0</v>
      </c>
      <c r="AG16" s="62">
        <f t="shared" si="35"/>
        <v>0</v>
      </c>
      <c r="AH16" s="69">
        <f t="shared" si="35"/>
        <v>0</v>
      </c>
      <c r="AI16" s="67"/>
      <c r="AJ16" s="62">
        <f>'FLUXO DE SERVIÇOS'!G16-'FLUXO DE SERVIÇOS'!H16</f>
        <v>0</v>
      </c>
      <c r="AK16" s="62" t="e">
        <f t="shared" si="6"/>
        <v>#DIV/0!</v>
      </c>
      <c r="AL16" s="34"/>
      <c r="AM16" s="34"/>
      <c r="AN16" s="34"/>
      <c r="AO16" s="36"/>
      <c r="AP16" s="68">
        <f t="shared" ref="AP16:AS16" si="36">AL16+AE16</f>
        <v>0</v>
      </c>
      <c r="AQ16" s="62">
        <f t="shared" si="36"/>
        <v>0</v>
      </c>
      <c r="AR16" s="62">
        <f t="shared" si="36"/>
        <v>0</v>
      </c>
      <c r="AS16" s="69">
        <f t="shared" si="36"/>
        <v>0</v>
      </c>
    </row>
    <row r="17" spans="1:45">
      <c r="A17" s="23"/>
      <c r="B17" s="32"/>
      <c r="C17" s="59"/>
      <c r="D17" s="60"/>
      <c r="E17" s="61"/>
      <c r="F17" s="62">
        <f t="shared" si="0"/>
        <v>0</v>
      </c>
      <c r="G17" s="62">
        <f t="shared" si="1"/>
        <v>0</v>
      </c>
      <c r="H17" s="63"/>
      <c r="I17" s="62" t="e">
        <f t="shared" si="2"/>
        <v>#DIV/0!</v>
      </c>
      <c r="J17" s="64"/>
      <c r="K17" s="59"/>
      <c r="L17" s="65"/>
      <c r="M17" s="66"/>
      <c r="N17" s="58" t="e">
        <f t="shared" si="3"/>
        <v>#DIV/0!</v>
      </c>
      <c r="O17" s="67">
        <f t="shared" si="4"/>
        <v>0</v>
      </c>
      <c r="P17" s="59"/>
      <c r="Q17" s="59"/>
      <c r="R17" s="59"/>
      <c r="S17" s="60"/>
      <c r="T17" s="61">
        <f t="shared" si="15"/>
        <v>0</v>
      </c>
      <c r="U17" s="34"/>
      <c r="V17" s="34"/>
      <c r="W17" s="34"/>
      <c r="X17" s="36"/>
      <c r="Y17" s="61">
        <f t="shared" si="16"/>
        <v>0</v>
      </c>
      <c r="Z17" s="34"/>
      <c r="AA17" s="34"/>
      <c r="AB17" s="34"/>
      <c r="AC17" s="34"/>
      <c r="AD17" s="36"/>
      <c r="AE17" s="68">
        <f t="shared" ref="AE17:AH17" si="37">Z17+U17+P17</f>
        <v>0</v>
      </c>
      <c r="AF17" s="62">
        <f t="shared" si="37"/>
        <v>0</v>
      </c>
      <c r="AG17" s="62">
        <f t="shared" si="37"/>
        <v>0</v>
      </c>
      <c r="AH17" s="69">
        <f t="shared" si="37"/>
        <v>0</v>
      </c>
      <c r="AI17" s="67"/>
      <c r="AJ17" s="62">
        <f>'FLUXO DE SERVIÇOS'!G17-'FLUXO DE SERVIÇOS'!H17</f>
        <v>0</v>
      </c>
      <c r="AK17" s="62" t="e">
        <f t="shared" si="6"/>
        <v>#DIV/0!</v>
      </c>
      <c r="AL17" s="34"/>
      <c r="AM17" s="34"/>
      <c r="AN17" s="34"/>
      <c r="AO17" s="36"/>
      <c r="AP17" s="68">
        <f t="shared" ref="AP17:AS17" si="38">AL17+AE17</f>
        <v>0</v>
      </c>
      <c r="AQ17" s="62">
        <f t="shared" si="38"/>
        <v>0</v>
      </c>
      <c r="AR17" s="62">
        <f t="shared" si="38"/>
        <v>0</v>
      </c>
      <c r="AS17" s="69">
        <f t="shared" si="38"/>
        <v>0</v>
      </c>
    </row>
    <row r="18" spans="1:45">
      <c r="A18" s="23"/>
      <c r="B18" s="32"/>
      <c r="C18" s="59"/>
      <c r="D18" s="60"/>
      <c r="E18" s="61"/>
      <c r="F18" s="62">
        <f t="shared" si="0"/>
        <v>0</v>
      </c>
      <c r="G18" s="62">
        <f t="shared" si="1"/>
        <v>0</v>
      </c>
      <c r="H18" s="63"/>
      <c r="I18" s="62" t="e">
        <f t="shared" si="2"/>
        <v>#DIV/0!</v>
      </c>
      <c r="J18" s="64"/>
      <c r="K18" s="59"/>
      <c r="L18" s="65"/>
      <c r="M18" s="66"/>
      <c r="N18" s="58" t="e">
        <f t="shared" si="3"/>
        <v>#DIV/0!</v>
      </c>
      <c r="O18" s="67">
        <f t="shared" si="4"/>
        <v>0</v>
      </c>
      <c r="P18" s="59"/>
      <c r="Q18" s="59"/>
      <c r="R18" s="59"/>
      <c r="S18" s="60"/>
      <c r="T18" s="61">
        <f t="shared" si="15"/>
        <v>0</v>
      </c>
      <c r="U18" s="34"/>
      <c r="V18" s="34"/>
      <c r="W18" s="34"/>
      <c r="X18" s="36"/>
      <c r="Y18" s="61">
        <f t="shared" si="16"/>
        <v>0</v>
      </c>
      <c r="Z18" s="34"/>
      <c r="AA18" s="34"/>
      <c r="AB18" s="34"/>
      <c r="AC18" s="34"/>
      <c r="AD18" s="36"/>
      <c r="AE18" s="68">
        <f t="shared" ref="AE18:AH18" si="39">Z18+U18+P18</f>
        <v>0</v>
      </c>
      <c r="AF18" s="62">
        <f t="shared" si="39"/>
        <v>0</v>
      </c>
      <c r="AG18" s="62">
        <f t="shared" si="39"/>
        <v>0</v>
      </c>
      <c r="AH18" s="69">
        <f t="shared" si="39"/>
        <v>0</v>
      </c>
      <c r="AI18" s="67"/>
      <c r="AJ18" s="62">
        <f>'FLUXO DE SERVIÇOS'!G18-'FLUXO DE SERVIÇOS'!H18</f>
        <v>0</v>
      </c>
      <c r="AK18" s="62" t="e">
        <f t="shared" si="6"/>
        <v>#DIV/0!</v>
      </c>
      <c r="AL18" s="34"/>
      <c r="AM18" s="34"/>
      <c r="AN18" s="34"/>
      <c r="AO18" s="36"/>
      <c r="AP18" s="68">
        <f t="shared" ref="AP18:AS18" si="40">AL18+AE18</f>
        <v>0</v>
      </c>
      <c r="AQ18" s="62">
        <f t="shared" si="40"/>
        <v>0</v>
      </c>
      <c r="AR18" s="62">
        <f t="shared" si="40"/>
        <v>0</v>
      </c>
      <c r="AS18" s="69">
        <f t="shared" si="40"/>
        <v>0</v>
      </c>
    </row>
    <row r="19" spans="1:45">
      <c r="A19" s="23"/>
      <c r="B19" s="32"/>
      <c r="C19" s="59"/>
      <c r="D19" s="60"/>
      <c r="E19" s="61"/>
      <c r="F19" s="62">
        <f t="shared" si="0"/>
        <v>0</v>
      </c>
      <c r="G19" s="62">
        <f t="shared" si="1"/>
        <v>0</v>
      </c>
      <c r="H19" s="63"/>
      <c r="I19" s="62" t="e">
        <f t="shared" si="2"/>
        <v>#DIV/0!</v>
      </c>
      <c r="J19" s="64"/>
      <c r="K19" s="59"/>
      <c r="L19" s="65"/>
      <c r="M19" s="66"/>
      <c r="N19" s="58" t="e">
        <f t="shared" si="3"/>
        <v>#DIV/0!</v>
      </c>
      <c r="O19" s="67">
        <f t="shared" si="4"/>
        <v>0</v>
      </c>
      <c r="P19" s="59"/>
      <c r="Q19" s="59"/>
      <c r="R19" s="59"/>
      <c r="S19" s="60"/>
      <c r="T19" s="61">
        <f t="shared" si="15"/>
        <v>0</v>
      </c>
      <c r="U19" s="34"/>
      <c r="V19" s="34"/>
      <c r="W19" s="34"/>
      <c r="X19" s="36"/>
      <c r="Y19" s="61">
        <f t="shared" si="16"/>
        <v>0</v>
      </c>
      <c r="Z19" s="34"/>
      <c r="AA19" s="34"/>
      <c r="AB19" s="34"/>
      <c r="AC19" s="34"/>
      <c r="AD19" s="36"/>
      <c r="AE19" s="68">
        <f t="shared" ref="AE19:AH19" si="41">Z19+U19+P19</f>
        <v>0</v>
      </c>
      <c r="AF19" s="62">
        <f t="shared" si="41"/>
        <v>0</v>
      </c>
      <c r="AG19" s="62">
        <f t="shared" si="41"/>
        <v>0</v>
      </c>
      <c r="AH19" s="69">
        <f t="shared" si="41"/>
        <v>0</v>
      </c>
      <c r="AI19" s="67"/>
      <c r="AJ19" s="62">
        <f>'FLUXO DE SERVIÇOS'!G19-'FLUXO DE SERVIÇOS'!H19</f>
        <v>0</v>
      </c>
      <c r="AK19" s="62" t="e">
        <f t="shared" si="6"/>
        <v>#DIV/0!</v>
      </c>
      <c r="AL19" s="34"/>
      <c r="AM19" s="34"/>
      <c r="AN19" s="34"/>
      <c r="AO19" s="36"/>
      <c r="AP19" s="68">
        <f t="shared" ref="AP19:AS19" si="42">AL19+AE19</f>
        <v>0</v>
      </c>
      <c r="AQ19" s="62">
        <f t="shared" si="42"/>
        <v>0</v>
      </c>
      <c r="AR19" s="62">
        <f t="shared" si="42"/>
        <v>0</v>
      </c>
      <c r="AS19" s="69">
        <f t="shared" si="42"/>
        <v>0</v>
      </c>
    </row>
    <row r="20" spans="1:45">
      <c r="A20" s="23"/>
      <c r="B20" s="32"/>
      <c r="C20" s="59"/>
      <c r="D20" s="60"/>
      <c r="E20" s="61"/>
      <c r="F20" s="62">
        <f t="shared" si="0"/>
        <v>0</v>
      </c>
      <c r="G20" s="62">
        <f t="shared" si="1"/>
        <v>0</v>
      </c>
      <c r="H20" s="63"/>
      <c r="I20" s="62" t="e">
        <f t="shared" si="2"/>
        <v>#DIV/0!</v>
      </c>
      <c r="J20" s="64"/>
      <c r="K20" s="59"/>
      <c r="L20" s="65"/>
      <c r="M20" s="66"/>
      <c r="N20" s="58" t="e">
        <f t="shared" si="3"/>
        <v>#DIV/0!</v>
      </c>
      <c r="O20" s="67">
        <f t="shared" si="4"/>
        <v>0</v>
      </c>
      <c r="P20" s="59"/>
      <c r="Q20" s="59"/>
      <c r="R20" s="59"/>
      <c r="S20" s="60"/>
      <c r="T20" s="61">
        <f t="shared" si="15"/>
        <v>0</v>
      </c>
      <c r="U20" s="34"/>
      <c r="V20" s="34"/>
      <c r="W20" s="34"/>
      <c r="X20" s="36"/>
      <c r="Y20" s="61">
        <f t="shared" si="16"/>
        <v>0</v>
      </c>
      <c r="Z20" s="34"/>
      <c r="AA20" s="34"/>
      <c r="AB20" s="34"/>
      <c r="AC20" s="34"/>
      <c r="AD20" s="36"/>
      <c r="AE20" s="68">
        <f t="shared" ref="AE20:AH20" si="43">Z20+U20+P20</f>
        <v>0</v>
      </c>
      <c r="AF20" s="62">
        <f t="shared" si="43"/>
        <v>0</v>
      </c>
      <c r="AG20" s="62">
        <f t="shared" si="43"/>
        <v>0</v>
      </c>
      <c r="AH20" s="69">
        <f t="shared" si="43"/>
        <v>0</v>
      </c>
      <c r="AI20" s="67"/>
      <c r="AJ20" s="62">
        <f>'FLUXO DE SERVIÇOS'!G20-'FLUXO DE SERVIÇOS'!H20</f>
        <v>0</v>
      </c>
      <c r="AK20" s="62" t="e">
        <f t="shared" si="6"/>
        <v>#DIV/0!</v>
      </c>
      <c r="AL20" s="34"/>
      <c r="AM20" s="34"/>
      <c r="AN20" s="34"/>
      <c r="AO20" s="36"/>
      <c r="AP20" s="68">
        <f t="shared" ref="AP20:AS20" si="44">AL20+AE20</f>
        <v>0</v>
      </c>
      <c r="AQ20" s="62">
        <f t="shared" si="44"/>
        <v>0</v>
      </c>
      <c r="AR20" s="62">
        <f t="shared" si="44"/>
        <v>0</v>
      </c>
      <c r="AS20" s="69">
        <f t="shared" si="44"/>
        <v>0</v>
      </c>
    </row>
    <row r="21" spans="1:45" ht="15.75" customHeight="1">
      <c r="A21" s="23"/>
      <c r="B21" s="32"/>
      <c r="C21" s="59"/>
      <c r="D21" s="60"/>
      <c r="E21" s="61"/>
      <c r="F21" s="62">
        <f t="shared" si="0"/>
        <v>0</v>
      </c>
      <c r="G21" s="62">
        <f t="shared" si="1"/>
        <v>0</v>
      </c>
      <c r="H21" s="63"/>
      <c r="I21" s="62" t="e">
        <f t="shared" si="2"/>
        <v>#DIV/0!</v>
      </c>
      <c r="J21" s="64"/>
      <c r="K21" s="59"/>
      <c r="L21" s="65"/>
      <c r="M21" s="66"/>
      <c r="N21" s="58" t="e">
        <f t="shared" si="3"/>
        <v>#DIV/0!</v>
      </c>
      <c r="O21" s="67">
        <f t="shared" si="4"/>
        <v>0</v>
      </c>
      <c r="P21" s="59"/>
      <c r="Q21" s="59"/>
      <c r="R21" s="59"/>
      <c r="S21" s="60"/>
      <c r="T21" s="61">
        <f t="shared" si="15"/>
        <v>0</v>
      </c>
      <c r="U21" s="34"/>
      <c r="V21" s="34"/>
      <c r="W21" s="34"/>
      <c r="X21" s="36"/>
      <c r="Y21" s="61">
        <f t="shared" si="16"/>
        <v>0</v>
      </c>
      <c r="Z21" s="34"/>
      <c r="AA21" s="34"/>
      <c r="AB21" s="34"/>
      <c r="AC21" s="34"/>
      <c r="AD21" s="36"/>
      <c r="AE21" s="68">
        <f t="shared" ref="AE21:AH21" si="45">Z21+U21+P21</f>
        <v>0</v>
      </c>
      <c r="AF21" s="62">
        <f t="shared" si="45"/>
        <v>0</v>
      </c>
      <c r="AG21" s="62">
        <f t="shared" si="45"/>
        <v>0</v>
      </c>
      <c r="AH21" s="69">
        <f t="shared" si="45"/>
        <v>0</v>
      </c>
      <c r="AI21" s="67"/>
      <c r="AJ21" s="62">
        <f>'FLUXO DE SERVIÇOS'!G21-'FLUXO DE SERVIÇOS'!H21</f>
        <v>0</v>
      </c>
      <c r="AK21" s="62" t="e">
        <f t="shared" si="6"/>
        <v>#DIV/0!</v>
      </c>
      <c r="AL21" s="34"/>
      <c r="AM21" s="34"/>
      <c r="AN21" s="34"/>
      <c r="AO21" s="36"/>
      <c r="AP21" s="68">
        <f t="shared" ref="AP21:AS21" si="46">AL21+AE21</f>
        <v>0</v>
      </c>
      <c r="AQ21" s="62">
        <f t="shared" si="46"/>
        <v>0</v>
      </c>
      <c r="AR21" s="62">
        <f t="shared" si="46"/>
        <v>0</v>
      </c>
      <c r="AS21" s="69">
        <f t="shared" si="46"/>
        <v>0</v>
      </c>
    </row>
    <row r="22" spans="1:45" ht="15.75" customHeight="1">
      <c r="A22" s="23"/>
      <c r="B22" s="32"/>
      <c r="C22" s="59"/>
      <c r="D22" s="60"/>
      <c r="E22" s="61"/>
      <c r="F22" s="62">
        <f t="shared" si="0"/>
        <v>0</v>
      </c>
      <c r="G22" s="62">
        <f t="shared" si="1"/>
        <v>0</v>
      </c>
      <c r="H22" s="63"/>
      <c r="I22" s="62" t="e">
        <f t="shared" si="2"/>
        <v>#DIV/0!</v>
      </c>
      <c r="J22" s="64"/>
      <c r="K22" s="59"/>
      <c r="L22" s="65"/>
      <c r="M22" s="66"/>
      <c r="N22" s="58" t="e">
        <f t="shared" si="3"/>
        <v>#DIV/0!</v>
      </c>
      <c r="O22" s="67">
        <f t="shared" si="4"/>
        <v>0</v>
      </c>
      <c r="P22" s="59"/>
      <c r="Q22" s="59"/>
      <c r="R22" s="59"/>
      <c r="S22" s="60"/>
      <c r="T22" s="61">
        <f t="shared" si="15"/>
        <v>0</v>
      </c>
      <c r="U22" s="34"/>
      <c r="V22" s="34"/>
      <c r="W22" s="34"/>
      <c r="X22" s="36"/>
      <c r="Y22" s="61">
        <f t="shared" si="16"/>
        <v>0</v>
      </c>
      <c r="Z22" s="34"/>
      <c r="AA22" s="34"/>
      <c r="AB22" s="34"/>
      <c r="AC22" s="34"/>
      <c r="AD22" s="36"/>
      <c r="AE22" s="68">
        <f t="shared" ref="AE22:AH22" si="47">Z22+U22+P22</f>
        <v>0</v>
      </c>
      <c r="AF22" s="62">
        <f t="shared" si="47"/>
        <v>0</v>
      </c>
      <c r="AG22" s="62">
        <f t="shared" si="47"/>
        <v>0</v>
      </c>
      <c r="AH22" s="69">
        <f t="shared" si="47"/>
        <v>0</v>
      </c>
      <c r="AI22" s="67"/>
      <c r="AJ22" s="62">
        <f>'FLUXO DE SERVIÇOS'!G22-'FLUXO DE SERVIÇOS'!H22</f>
        <v>0</v>
      </c>
      <c r="AK22" s="62" t="e">
        <f t="shared" si="6"/>
        <v>#DIV/0!</v>
      </c>
      <c r="AL22" s="34"/>
      <c r="AM22" s="34"/>
      <c r="AN22" s="34"/>
      <c r="AO22" s="36"/>
      <c r="AP22" s="68">
        <f t="shared" ref="AP22:AS22" si="48">AL22+AE22</f>
        <v>0</v>
      </c>
      <c r="AQ22" s="62">
        <f t="shared" si="48"/>
        <v>0</v>
      </c>
      <c r="AR22" s="62">
        <f t="shared" si="48"/>
        <v>0</v>
      </c>
      <c r="AS22" s="69">
        <f t="shared" si="48"/>
        <v>0</v>
      </c>
    </row>
    <row r="23" spans="1:45" ht="15.75" customHeight="1">
      <c r="A23" s="23"/>
      <c r="B23" s="32"/>
      <c r="C23" s="59"/>
      <c r="D23" s="60"/>
      <c r="E23" s="61"/>
      <c r="F23" s="62">
        <f t="shared" si="0"/>
        <v>0</v>
      </c>
      <c r="G23" s="62">
        <f t="shared" si="1"/>
        <v>0</v>
      </c>
      <c r="H23" s="63"/>
      <c r="I23" s="62" t="e">
        <f t="shared" si="2"/>
        <v>#DIV/0!</v>
      </c>
      <c r="J23" s="64"/>
      <c r="K23" s="59"/>
      <c r="L23" s="65"/>
      <c r="M23" s="66"/>
      <c r="N23" s="58" t="e">
        <f t="shared" si="3"/>
        <v>#DIV/0!</v>
      </c>
      <c r="O23" s="67">
        <f t="shared" si="4"/>
        <v>0</v>
      </c>
      <c r="P23" s="59"/>
      <c r="Q23" s="59"/>
      <c r="R23" s="59"/>
      <c r="S23" s="60"/>
      <c r="T23" s="61">
        <f t="shared" si="15"/>
        <v>0</v>
      </c>
      <c r="U23" s="34"/>
      <c r="V23" s="34"/>
      <c r="W23" s="34"/>
      <c r="X23" s="36"/>
      <c r="Y23" s="61">
        <f t="shared" si="16"/>
        <v>0</v>
      </c>
      <c r="Z23" s="34"/>
      <c r="AA23" s="34"/>
      <c r="AB23" s="34"/>
      <c r="AC23" s="34"/>
      <c r="AD23" s="36"/>
      <c r="AE23" s="68">
        <f t="shared" ref="AE23:AH23" si="49">Z23+U23+P23</f>
        <v>0</v>
      </c>
      <c r="AF23" s="62">
        <f t="shared" si="49"/>
        <v>0</v>
      </c>
      <c r="AG23" s="62">
        <f t="shared" si="49"/>
        <v>0</v>
      </c>
      <c r="AH23" s="69">
        <f t="shared" si="49"/>
        <v>0</v>
      </c>
      <c r="AI23" s="67"/>
      <c r="AJ23" s="62">
        <f>'FLUXO DE SERVIÇOS'!G23-'FLUXO DE SERVIÇOS'!H23</f>
        <v>0</v>
      </c>
      <c r="AK23" s="62" t="e">
        <f t="shared" si="6"/>
        <v>#DIV/0!</v>
      </c>
      <c r="AL23" s="34"/>
      <c r="AM23" s="34"/>
      <c r="AN23" s="34"/>
      <c r="AO23" s="36"/>
      <c r="AP23" s="68">
        <f t="shared" ref="AP23:AS23" si="50">AL23+AE23</f>
        <v>0</v>
      </c>
      <c r="AQ23" s="62">
        <f t="shared" si="50"/>
        <v>0</v>
      </c>
      <c r="AR23" s="62">
        <f t="shared" si="50"/>
        <v>0</v>
      </c>
      <c r="AS23" s="69">
        <f t="shared" si="50"/>
        <v>0</v>
      </c>
    </row>
    <row r="24" spans="1:45" ht="15.75" customHeight="1">
      <c r="A24" s="23"/>
      <c r="B24" s="32"/>
      <c r="C24" s="59"/>
      <c r="D24" s="60"/>
      <c r="E24" s="61"/>
      <c r="F24" s="62">
        <f t="shared" si="0"/>
        <v>0</v>
      </c>
      <c r="G24" s="62">
        <f t="shared" si="1"/>
        <v>0</v>
      </c>
      <c r="H24" s="63"/>
      <c r="I24" s="62" t="e">
        <f t="shared" si="2"/>
        <v>#DIV/0!</v>
      </c>
      <c r="J24" s="64"/>
      <c r="K24" s="59"/>
      <c r="L24" s="65"/>
      <c r="M24" s="66"/>
      <c r="N24" s="58" t="e">
        <f t="shared" si="3"/>
        <v>#DIV/0!</v>
      </c>
      <c r="O24" s="67">
        <f t="shared" si="4"/>
        <v>0</v>
      </c>
      <c r="P24" s="59"/>
      <c r="Q24" s="59"/>
      <c r="R24" s="59"/>
      <c r="S24" s="60"/>
      <c r="T24" s="61">
        <f t="shared" si="15"/>
        <v>0</v>
      </c>
      <c r="U24" s="34"/>
      <c r="V24" s="34"/>
      <c r="W24" s="34"/>
      <c r="X24" s="36"/>
      <c r="Y24" s="61">
        <f t="shared" si="16"/>
        <v>0</v>
      </c>
      <c r="Z24" s="34"/>
      <c r="AA24" s="34"/>
      <c r="AB24" s="34"/>
      <c r="AC24" s="34"/>
      <c r="AD24" s="36"/>
      <c r="AE24" s="68">
        <f t="shared" ref="AE24:AH24" si="51">Z24+U24+P24</f>
        <v>0</v>
      </c>
      <c r="AF24" s="62">
        <f t="shared" si="51"/>
        <v>0</v>
      </c>
      <c r="AG24" s="62">
        <f t="shared" si="51"/>
        <v>0</v>
      </c>
      <c r="AH24" s="69">
        <f t="shared" si="51"/>
        <v>0</v>
      </c>
      <c r="AI24" s="67"/>
      <c r="AJ24" s="62">
        <f>'FLUXO DE SERVIÇOS'!G24-'FLUXO DE SERVIÇOS'!H24</f>
        <v>0</v>
      </c>
      <c r="AK24" s="62" t="e">
        <f t="shared" si="6"/>
        <v>#DIV/0!</v>
      </c>
      <c r="AL24" s="34"/>
      <c r="AM24" s="34"/>
      <c r="AN24" s="34"/>
      <c r="AO24" s="36"/>
      <c r="AP24" s="68">
        <f t="shared" ref="AP24:AS24" si="52">AL24+AE24</f>
        <v>0</v>
      </c>
      <c r="AQ24" s="62">
        <f t="shared" si="52"/>
        <v>0</v>
      </c>
      <c r="AR24" s="62">
        <f t="shared" si="52"/>
        <v>0</v>
      </c>
      <c r="AS24" s="69">
        <f t="shared" si="52"/>
        <v>0</v>
      </c>
    </row>
    <row r="25" spans="1:45" ht="15.75" customHeight="1">
      <c r="A25" s="23"/>
      <c r="B25" s="32"/>
      <c r="C25" s="59"/>
      <c r="D25" s="60"/>
      <c r="E25" s="61"/>
      <c r="F25" s="62">
        <f t="shared" si="0"/>
        <v>0</v>
      </c>
      <c r="G25" s="62">
        <f t="shared" si="1"/>
        <v>0</v>
      </c>
      <c r="H25" s="63"/>
      <c r="I25" s="62" t="e">
        <f t="shared" si="2"/>
        <v>#DIV/0!</v>
      </c>
      <c r="J25" s="64"/>
      <c r="K25" s="59"/>
      <c r="L25" s="65"/>
      <c r="M25" s="66"/>
      <c r="N25" s="58" t="e">
        <f t="shared" si="3"/>
        <v>#DIV/0!</v>
      </c>
      <c r="O25" s="67">
        <f t="shared" si="4"/>
        <v>0</v>
      </c>
      <c r="P25" s="59"/>
      <c r="Q25" s="59"/>
      <c r="R25" s="59"/>
      <c r="S25" s="60"/>
      <c r="T25" s="61">
        <f t="shared" si="15"/>
        <v>0</v>
      </c>
      <c r="U25" s="34"/>
      <c r="V25" s="34"/>
      <c r="W25" s="34"/>
      <c r="X25" s="36"/>
      <c r="Y25" s="61">
        <f t="shared" si="16"/>
        <v>0</v>
      </c>
      <c r="Z25" s="34"/>
      <c r="AA25" s="34"/>
      <c r="AB25" s="34"/>
      <c r="AC25" s="34"/>
      <c r="AD25" s="36"/>
      <c r="AE25" s="68">
        <f t="shared" ref="AE25:AH25" si="53">Z25+U25+P25</f>
        <v>0</v>
      </c>
      <c r="AF25" s="62">
        <f t="shared" si="53"/>
        <v>0</v>
      </c>
      <c r="AG25" s="62">
        <f t="shared" si="53"/>
        <v>0</v>
      </c>
      <c r="AH25" s="69">
        <f t="shared" si="53"/>
        <v>0</v>
      </c>
      <c r="AI25" s="67"/>
      <c r="AJ25" s="62">
        <f>'FLUXO DE SERVIÇOS'!G25-'FLUXO DE SERVIÇOS'!H25</f>
        <v>0</v>
      </c>
      <c r="AK25" s="62" t="e">
        <f t="shared" si="6"/>
        <v>#DIV/0!</v>
      </c>
      <c r="AL25" s="34"/>
      <c r="AM25" s="34"/>
      <c r="AN25" s="34"/>
      <c r="AO25" s="36"/>
      <c r="AP25" s="68">
        <f t="shared" ref="AP25:AS25" si="54">AL25+AE25</f>
        <v>0</v>
      </c>
      <c r="AQ25" s="62">
        <f t="shared" si="54"/>
        <v>0</v>
      </c>
      <c r="AR25" s="62">
        <f t="shared" si="54"/>
        <v>0</v>
      </c>
      <c r="AS25" s="69">
        <f t="shared" si="54"/>
        <v>0</v>
      </c>
    </row>
    <row r="26" spans="1:45" ht="15.75" customHeight="1">
      <c r="A26" s="23"/>
      <c r="B26" s="32"/>
      <c r="C26" s="59"/>
      <c r="D26" s="60"/>
      <c r="E26" s="61"/>
      <c r="F26" s="62">
        <f t="shared" si="0"/>
        <v>0</v>
      </c>
      <c r="G26" s="62">
        <f t="shared" si="1"/>
        <v>0</v>
      </c>
      <c r="H26" s="63"/>
      <c r="I26" s="62" t="e">
        <f t="shared" si="2"/>
        <v>#DIV/0!</v>
      </c>
      <c r="J26" s="64"/>
      <c r="K26" s="59"/>
      <c r="L26" s="65"/>
      <c r="M26" s="66"/>
      <c r="N26" s="58" t="e">
        <f t="shared" si="3"/>
        <v>#DIV/0!</v>
      </c>
      <c r="O26" s="67">
        <f t="shared" si="4"/>
        <v>0</v>
      </c>
      <c r="P26" s="59"/>
      <c r="Q26" s="59"/>
      <c r="R26" s="59"/>
      <c r="S26" s="60"/>
      <c r="T26" s="61">
        <f t="shared" si="15"/>
        <v>0</v>
      </c>
      <c r="U26" s="34"/>
      <c r="V26" s="34"/>
      <c r="W26" s="34"/>
      <c r="X26" s="36"/>
      <c r="Y26" s="61">
        <f t="shared" si="16"/>
        <v>0</v>
      </c>
      <c r="Z26" s="34"/>
      <c r="AA26" s="34"/>
      <c r="AB26" s="34"/>
      <c r="AC26" s="34"/>
      <c r="AD26" s="36"/>
      <c r="AE26" s="68">
        <f t="shared" ref="AE26:AH26" si="55">Z26+U26+P26</f>
        <v>0</v>
      </c>
      <c r="AF26" s="62">
        <f t="shared" si="55"/>
        <v>0</v>
      </c>
      <c r="AG26" s="62">
        <f t="shared" si="55"/>
        <v>0</v>
      </c>
      <c r="AH26" s="69">
        <f t="shared" si="55"/>
        <v>0</v>
      </c>
      <c r="AI26" s="67"/>
      <c r="AJ26" s="62">
        <f>'FLUXO DE SERVIÇOS'!G26-'FLUXO DE SERVIÇOS'!H26</f>
        <v>0</v>
      </c>
      <c r="AK26" s="62" t="e">
        <f t="shared" si="6"/>
        <v>#DIV/0!</v>
      </c>
      <c r="AL26" s="34"/>
      <c r="AM26" s="34"/>
      <c r="AN26" s="34"/>
      <c r="AO26" s="36"/>
      <c r="AP26" s="68">
        <f t="shared" ref="AP26:AS26" si="56">AL26+AE26</f>
        <v>0</v>
      </c>
      <c r="AQ26" s="62">
        <f t="shared" si="56"/>
        <v>0</v>
      </c>
      <c r="AR26" s="62">
        <f t="shared" si="56"/>
        <v>0</v>
      </c>
      <c r="AS26" s="69">
        <f t="shared" si="56"/>
        <v>0</v>
      </c>
    </row>
    <row r="27" spans="1:45" ht="15.75" customHeight="1">
      <c r="A27" s="23"/>
      <c r="B27" s="32"/>
      <c r="C27" s="59"/>
      <c r="D27" s="60"/>
      <c r="E27" s="61"/>
      <c r="F27" s="62">
        <f t="shared" si="0"/>
        <v>0</v>
      </c>
      <c r="G27" s="62">
        <f t="shared" si="1"/>
        <v>0</v>
      </c>
      <c r="H27" s="63"/>
      <c r="I27" s="62" t="e">
        <f t="shared" si="2"/>
        <v>#DIV/0!</v>
      </c>
      <c r="J27" s="64"/>
      <c r="K27" s="59"/>
      <c r="L27" s="65"/>
      <c r="M27" s="66"/>
      <c r="N27" s="58" t="e">
        <f t="shared" si="3"/>
        <v>#DIV/0!</v>
      </c>
      <c r="O27" s="67">
        <f t="shared" si="4"/>
        <v>0</v>
      </c>
      <c r="P27" s="59"/>
      <c r="Q27" s="59"/>
      <c r="R27" s="59"/>
      <c r="S27" s="60"/>
      <c r="T27" s="61">
        <f t="shared" si="15"/>
        <v>0</v>
      </c>
      <c r="U27" s="34"/>
      <c r="V27" s="34"/>
      <c r="W27" s="34"/>
      <c r="X27" s="36"/>
      <c r="Y27" s="61">
        <f t="shared" si="16"/>
        <v>0</v>
      </c>
      <c r="Z27" s="34"/>
      <c r="AA27" s="34"/>
      <c r="AB27" s="34"/>
      <c r="AC27" s="34"/>
      <c r="AD27" s="36"/>
      <c r="AE27" s="68">
        <f t="shared" ref="AE27:AH27" si="57">Z27+U27+P27</f>
        <v>0</v>
      </c>
      <c r="AF27" s="62">
        <f t="shared" si="57"/>
        <v>0</v>
      </c>
      <c r="AG27" s="62">
        <f t="shared" si="57"/>
        <v>0</v>
      </c>
      <c r="AH27" s="69">
        <f t="shared" si="57"/>
        <v>0</v>
      </c>
      <c r="AI27" s="67"/>
      <c r="AJ27" s="62">
        <f>'FLUXO DE SERVIÇOS'!G27-'FLUXO DE SERVIÇOS'!H27</f>
        <v>0</v>
      </c>
      <c r="AK27" s="62" t="e">
        <f t="shared" si="6"/>
        <v>#DIV/0!</v>
      </c>
      <c r="AL27" s="34"/>
      <c r="AM27" s="34"/>
      <c r="AN27" s="34"/>
      <c r="AO27" s="36"/>
      <c r="AP27" s="68">
        <f t="shared" ref="AP27:AS27" si="58">AL27+AE27</f>
        <v>0</v>
      </c>
      <c r="AQ27" s="62">
        <f t="shared" si="58"/>
        <v>0</v>
      </c>
      <c r="AR27" s="62">
        <f t="shared" si="58"/>
        <v>0</v>
      </c>
      <c r="AS27" s="69">
        <f t="shared" si="58"/>
        <v>0</v>
      </c>
    </row>
    <row r="28" spans="1:45" ht="15.75" customHeight="1">
      <c r="A28" s="23"/>
      <c r="B28" s="32"/>
      <c r="C28" s="59"/>
      <c r="D28" s="60"/>
      <c r="E28" s="61"/>
      <c r="F28" s="62">
        <f t="shared" si="0"/>
        <v>0</v>
      </c>
      <c r="G28" s="62">
        <f t="shared" si="1"/>
        <v>0</v>
      </c>
      <c r="H28" s="63"/>
      <c r="I28" s="62" t="e">
        <f t="shared" si="2"/>
        <v>#DIV/0!</v>
      </c>
      <c r="J28" s="64"/>
      <c r="K28" s="59"/>
      <c r="L28" s="65"/>
      <c r="M28" s="66"/>
      <c r="N28" s="58" t="e">
        <f t="shared" si="3"/>
        <v>#DIV/0!</v>
      </c>
      <c r="O28" s="67">
        <f t="shared" si="4"/>
        <v>0</v>
      </c>
      <c r="P28" s="59"/>
      <c r="Q28" s="59"/>
      <c r="R28" s="59"/>
      <c r="S28" s="60"/>
      <c r="T28" s="61">
        <f t="shared" si="15"/>
        <v>0</v>
      </c>
      <c r="U28" s="34"/>
      <c r="V28" s="34"/>
      <c r="W28" s="34"/>
      <c r="X28" s="36"/>
      <c r="Y28" s="61">
        <f t="shared" si="16"/>
        <v>0</v>
      </c>
      <c r="Z28" s="34"/>
      <c r="AA28" s="34"/>
      <c r="AB28" s="34"/>
      <c r="AC28" s="34"/>
      <c r="AD28" s="36"/>
      <c r="AE28" s="68">
        <f t="shared" ref="AE28:AH28" si="59">Z28+U28+P28</f>
        <v>0</v>
      </c>
      <c r="AF28" s="62">
        <f t="shared" si="59"/>
        <v>0</v>
      </c>
      <c r="AG28" s="62">
        <f t="shared" si="59"/>
        <v>0</v>
      </c>
      <c r="AH28" s="69">
        <f t="shared" si="59"/>
        <v>0</v>
      </c>
      <c r="AI28" s="67"/>
      <c r="AJ28" s="62">
        <f>'FLUXO DE SERVIÇOS'!G28-'FLUXO DE SERVIÇOS'!H28</f>
        <v>0</v>
      </c>
      <c r="AK28" s="62" t="e">
        <f t="shared" si="6"/>
        <v>#DIV/0!</v>
      </c>
      <c r="AL28" s="34"/>
      <c r="AM28" s="34"/>
      <c r="AN28" s="34"/>
      <c r="AO28" s="36"/>
      <c r="AP28" s="68">
        <f t="shared" ref="AP28:AS28" si="60">AL28+AE28</f>
        <v>0</v>
      </c>
      <c r="AQ28" s="62">
        <f t="shared" si="60"/>
        <v>0</v>
      </c>
      <c r="AR28" s="62">
        <f t="shared" si="60"/>
        <v>0</v>
      </c>
      <c r="AS28" s="69">
        <f t="shared" si="60"/>
        <v>0</v>
      </c>
    </row>
    <row r="29" spans="1:45" ht="15.75" customHeight="1">
      <c r="A29" s="23"/>
      <c r="B29" s="32"/>
      <c r="C29" s="59"/>
      <c r="D29" s="60"/>
      <c r="E29" s="61"/>
      <c r="F29" s="62">
        <f t="shared" si="0"/>
        <v>0</v>
      </c>
      <c r="G29" s="62">
        <f t="shared" si="1"/>
        <v>0</v>
      </c>
      <c r="H29" s="63"/>
      <c r="I29" s="62" t="e">
        <f t="shared" si="2"/>
        <v>#DIV/0!</v>
      </c>
      <c r="J29" s="64"/>
      <c r="K29" s="59"/>
      <c r="L29" s="65"/>
      <c r="M29" s="66"/>
      <c r="N29" s="58" t="e">
        <f t="shared" si="3"/>
        <v>#DIV/0!</v>
      </c>
      <c r="O29" s="67">
        <f t="shared" si="4"/>
        <v>0</v>
      </c>
      <c r="P29" s="59"/>
      <c r="Q29" s="59"/>
      <c r="R29" s="59"/>
      <c r="S29" s="60"/>
      <c r="T29" s="61">
        <f t="shared" si="15"/>
        <v>0</v>
      </c>
      <c r="U29" s="34"/>
      <c r="V29" s="34"/>
      <c r="W29" s="34"/>
      <c r="X29" s="36"/>
      <c r="Y29" s="61">
        <f t="shared" si="16"/>
        <v>0</v>
      </c>
      <c r="Z29" s="34"/>
      <c r="AA29" s="34"/>
      <c r="AB29" s="34"/>
      <c r="AC29" s="34"/>
      <c r="AD29" s="36"/>
      <c r="AE29" s="68">
        <f t="shared" ref="AE29:AH29" si="61">Z29+U29+P29</f>
        <v>0</v>
      </c>
      <c r="AF29" s="62">
        <f t="shared" si="61"/>
        <v>0</v>
      </c>
      <c r="AG29" s="62">
        <f t="shared" si="61"/>
        <v>0</v>
      </c>
      <c r="AH29" s="69">
        <f t="shared" si="61"/>
        <v>0</v>
      </c>
      <c r="AI29" s="67"/>
      <c r="AJ29" s="62">
        <f>'FLUXO DE SERVIÇOS'!G29-'FLUXO DE SERVIÇOS'!H29</f>
        <v>0</v>
      </c>
      <c r="AK29" s="62" t="e">
        <f t="shared" si="6"/>
        <v>#DIV/0!</v>
      </c>
      <c r="AL29" s="34"/>
      <c r="AM29" s="34"/>
      <c r="AN29" s="34"/>
      <c r="AO29" s="36"/>
      <c r="AP29" s="68">
        <f t="shared" ref="AP29:AS29" si="62">AL29+AE29</f>
        <v>0</v>
      </c>
      <c r="AQ29" s="62">
        <f t="shared" si="62"/>
        <v>0</v>
      </c>
      <c r="AR29" s="62">
        <f t="shared" si="62"/>
        <v>0</v>
      </c>
      <c r="AS29" s="69">
        <f t="shared" si="62"/>
        <v>0</v>
      </c>
    </row>
    <row r="30" spans="1:45" ht="15.75" customHeight="1">
      <c r="A30" s="23"/>
      <c r="B30" s="72"/>
      <c r="C30" s="31"/>
      <c r="D30" s="73"/>
      <c r="E30" s="74"/>
      <c r="F30" s="75">
        <f t="shared" si="0"/>
        <v>0</v>
      </c>
      <c r="G30" s="75">
        <f t="shared" si="1"/>
        <v>0</v>
      </c>
      <c r="H30" s="76"/>
      <c r="I30" s="75" t="e">
        <f t="shared" si="2"/>
        <v>#DIV/0!</v>
      </c>
      <c r="J30" s="77"/>
      <c r="K30" s="31"/>
      <c r="L30" s="78"/>
      <c r="M30" s="79"/>
      <c r="N30" s="80" t="e">
        <f t="shared" si="3"/>
        <v>#DIV/0!</v>
      </c>
      <c r="O30" s="81">
        <f t="shared" si="4"/>
        <v>0</v>
      </c>
      <c r="P30" s="31"/>
      <c r="Q30" s="31"/>
      <c r="R30" s="31"/>
      <c r="S30" s="73"/>
      <c r="T30" s="74">
        <f t="shared" si="15"/>
        <v>0</v>
      </c>
      <c r="U30" s="82"/>
      <c r="V30" s="82"/>
      <c r="W30" s="82"/>
      <c r="X30" s="83"/>
      <c r="Y30" s="74">
        <f t="shared" si="16"/>
        <v>0</v>
      </c>
      <c r="Z30" s="82"/>
      <c r="AA30" s="82"/>
      <c r="AB30" s="82"/>
      <c r="AC30" s="82"/>
      <c r="AD30" s="83"/>
      <c r="AE30" s="84">
        <f t="shared" ref="AE30:AH30" si="63">Z30+U30+P30</f>
        <v>0</v>
      </c>
      <c r="AF30" s="75">
        <f t="shared" si="63"/>
        <v>0</v>
      </c>
      <c r="AG30" s="75">
        <f t="shared" si="63"/>
        <v>0</v>
      </c>
      <c r="AH30" s="85">
        <f t="shared" si="63"/>
        <v>0</v>
      </c>
      <c r="AI30" s="81"/>
      <c r="AJ30" s="75">
        <f>'FLUXO DE SERVIÇOS'!G30-'FLUXO DE SERVIÇOS'!H30</f>
        <v>0</v>
      </c>
      <c r="AK30" s="75" t="e">
        <f t="shared" si="6"/>
        <v>#DIV/0!</v>
      </c>
      <c r="AL30" s="82"/>
      <c r="AM30" s="82"/>
      <c r="AN30" s="82"/>
      <c r="AO30" s="83"/>
      <c r="AP30" s="84">
        <f t="shared" ref="AP30:AS30" si="64">SUM(AP4:AP29)</f>
        <v>1251.9243333333332</v>
      </c>
      <c r="AQ30" s="75">
        <f t="shared" si="64"/>
        <v>2021.8443333333332</v>
      </c>
      <c r="AR30" s="75">
        <f t="shared" si="64"/>
        <v>373.83499999999998</v>
      </c>
      <c r="AS30" s="85">
        <f t="shared" si="64"/>
        <v>1597.8443333333332</v>
      </c>
    </row>
    <row r="31" spans="1:45" ht="29.25" customHeight="1">
      <c r="D31" s="86" t="s">
        <v>60</v>
      </c>
      <c r="E31" s="87">
        <f>SUM(E4:E30)</f>
        <v>27031</v>
      </c>
    </row>
    <row r="32" spans="1:4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8">
    <mergeCell ref="AP2:AS2"/>
    <mergeCell ref="AI2:AO2"/>
    <mergeCell ref="Y2:AD2"/>
    <mergeCell ref="B2:D2"/>
    <mergeCell ref="E2:N2"/>
    <mergeCell ref="AE2:AH2"/>
    <mergeCell ref="O2:S2"/>
    <mergeCell ref="T2:X2"/>
  </mergeCells>
  <pageMargins left="0.511811024" right="0.511811024" top="0.78740157499999996" bottom="0.78740157499999996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H100"/>
  <sheetViews>
    <sheetView workbookViewId="0">
      <selection activeCell="G10" sqref="G10"/>
    </sheetView>
  </sheetViews>
  <sheetFormatPr defaultColWidth="14.42578125" defaultRowHeight="15" customHeight="1"/>
  <cols>
    <col min="1" max="2" width="8.7109375" customWidth="1"/>
    <col min="3" max="3" width="9.5703125" customWidth="1"/>
    <col min="4" max="4" width="10.5703125" customWidth="1"/>
    <col min="5" max="6" width="9.5703125" customWidth="1"/>
    <col min="7" max="7" width="82.5703125" customWidth="1"/>
    <col min="8" max="11" width="8.7109375" customWidth="1"/>
  </cols>
  <sheetData>
    <row r="2" spans="2:8">
      <c r="B2" s="112" t="s">
        <v>23</v>
      </c>
      <c r="C2" s="110" t="s">
        <v>25</v>
      </c>
      <c r="D2" s="108"/>
      <c r="E2" s="108"/>
      <c r="F2" s="111"/>
      <c r="G2" s="114" t="s">
        <v>61</v>
      </c>
    </row>
    <row r="3" spans="2:8">
      <c r="B3" s="113"/>
      <c r="C3" s="31" t="s">
        <v>30</v>
      </c>
      <c r="D3" s="31" t="s">
        <v>31</v>
      </c>
      <c r="E3" s="31" t="s">
        <v>32</v>
      </c>
      <c r="F3" s="31" t="s">
        <v>33</v>
      </c>
      <c r="G3" s="115"/>
    </row>
    <row r="4" spans="2:8">
      <c r="B4" s="88">
        <v>43722</v>
      </c>
      <c r="C4" s="89"/>
      <c r="D4" s="89">
        <v>48</v>
      </c>
      <c r="E4" s="89"/>
      <c r="F4" s="89"/>
      <c r="G4" s="90" t="s">
        <v>62</v>
      </c>
      <c r="H4" s="116"/>
    </row>
    <row r="5" spans="2:8">
      <c r="B5" s="91"/>
      <c r="C5" s="92"/>
      <c r="D5" s="92">
        <v>140</v>
      </c>
      <c r="E5" s="92"/>
      <c r="F5" s="92"/>
      <c r="G5" s="8" t="s">
        <v>63</v>
      </c>
      <c r="H5" s="117"/>
    </row>
    <row r="6" spans="2:8">
      <c r="B6" s="91"/>
      <c r="C6" s="92">
        <v>80</v>
      </c>
      <c r="D6" s="92"/>
      <c r="E6" s="92"/>
      <c r="F6" s="92"/>
      <c r="G6" s="8" t="s">
        <v>62</v>
      </c>
      <c r="H6" s="117"/>
    </row>
    <row r="7" spans="2:8">
      <c r="B7" s="91"/>
      <c r="C7" s="92">
        <v>10</v>
      </c>
      <c r="D7" s="92"/>
      <c r="E7" s="92"/>
      <c r="F7" s="92"/>
      <c r="G7" s="8" t="s">
        <v>64</v>
      </c>
      <c r="H7" s="117"/>
    </row>
    <row r="8" spans="2:8">
      <c r="B8" s="91">
        <v>43745</v>
      </c>
      <c r="C8" s="92">
        <v>17.89</v>
      </c>
      <c r="D8" s="92"/>
      <c r="E8" s="92"/>
      <c r="F8" s="92"/>
      <c r="G8" s="118" t="s">
        <v>65</v>
      </c>
      <c r="H8" s="117"/>
    </row>
    <row r="9" spans="2:8">
      <c r="B9" s="91">
        <v>43745</v>
      </c>
      <c r="C9" s="92">
        <v>15.99</v>
      </c>
      <c r="D9" s="92"/>
      <c r="E9" s="92"/>
      <c r="F9" s="92"/>
      <c r="G9" s="118" t="s">
        <v>65</v>
      </c>
      <c r="H9" s="117"/>
    </row>
    <row r="10" spans="2:8">
      <c r="B10" s="88"/>
      <c r="C10" s="89"/>
      <c r="D10" s="89"/>
      <c r="E10" s="89"/>
      <c r="F10" s="89"/>
      <c r="G10" s="90"/>
    </row>
    <row r="11" spans="2:8">
      <c r="B11" s="88"/>
      <c r="C11" s="89"/>
      <c r="D11" s="89"/>
      <c r="E11" s="89"/>
      <c r="F11" s="89"/>
      <c r="G11" s="90"/>
    </row>
    <row r="12" spans="2:8">
      <c r="B12" s="88"/>
      <c r="C12" s="89"/>
      <c r="D12" s="89"/>
      <c r="E12" s="89"/>
      <c r="F12" s="89"/>
      <c r="G12" s="90"/>
    </row>
    <row r="13" spans="2:8">
      <c r="B13" s="88"/>
      <c r="C13" s="89"/>
      <c r="D13" s="89"/>
      <c r="E13" s="89"/>
      <c r="F13" s="89"/>
      <c r="G13" s="90"/>
    </row>
    <row r="14" spans="2:8">
      <c r="B14" s="88"/>
      <c r="C14" s="89"/>
      <c r="D14" s="89"/>
      <c r="E14" s="89"/>
      <c r="F14" s="89"/>
      <c r="G14" s="90"/>
    </row>
    <row r="15" spans="2:8">
      <c r="B15" s="88"/>
      <c r="C15" s="89"/>
      <c r="D15" s="89"/>
      <c r="E15" s="89"/>
      <c r="F15" s="89"/>
      <c r="G15" s="90"/>
    </row>
    <row r="16" spans="2:8">
      <c r="B16" s="88"/>
      <c r="C16" s="89"/>
      <c r="D16" s="89"/>
      <c r="E16" s="89"/>
      <c r="F16" s="89"/>
      <c r="G16" s="90"/>
    </row>
    <row r="17" spans="2:7">
      <c r="B17" s="88"/>
      <c r="C17" s="89"/>
      <c r="D17" s="89"/>
      <c r="E17" s="89"/>
      <c r="F17" s="89"/>
      <c r="G17" s="90"/>
    </row>
    <row r="18" spans="2:7">
      <c r="B18" s="88"/>
      <c r="C18" s="89"/>
      <c r="D18" s="89"/>
      <c r="E18" s="89"/>
      <c r="F18" s="89"/>
      <c r="G18" s="90"/>
    </row>
    <row r="19" spans="2:7">
      <c r="B19" s="88"/>
      <c r="C19" s="89"/>
      <c r="D19" s="89"/>
      <c r="E19" s="89"/>
      <c r="F19" s="89"/>
      <c r="G19" s="90"/>
    </row>
    <row r="20" spans="2:7">
      <c r="B20" s="88"/>
      <c r="C20" s="89"/>
      <c r="D20" s="89"/>
      <c r="E20" s="89"/>
      <c r="F20" s="89"/>
      <c r="G20" s="90"/>
    </row>
    <row r="21" spans="2:7" ht="15.75" customHeight="1">
      <c r="B21" s="88"/>
      <c r="C21" s="89"/>
      <c r="D21" s="89"/>
      <c r="E21" s="89"/>
      <c r="F21" s="89"/>
      <c r="G21" s="90"/>
    </row>
    <row r="22" spans="2:7" ht="15.75" customHeight="1">
      <c r="B22" s="88"/>
      <c r="C22" s="89"/>
      <c r="D22" s="89"/>
      <c r="E22" s="89"/>
      <c r="F22" s="89"/>
      <c r="G22" s="90"/>
    </row>
    <row r="23" spans="2:7" ht="15.75" customHeight="1">
      <c r="B23" s="88"/>
      <c r="C23" s="89"/>
      <c r="D23" s="89"/>
      <c r="E23" s="89"/>
      <c r="F23" s="89"/>
      <c r="G23" s="90"/>
    </row>
    <row r="24" spans="2:7" ht="15.75" customHeight="1">
      <c r="B24" s="88"/>
      <c r="C24" s="89"/>
      <c r="D24" s="89"/>
      <c r="E24" s="89"/>
      <c r="F24" s="89"/>
      <c r="G24" s="90"/>
    </row>
    <row r="25" spans="2:7" ht="15.75" customHeight="1">
      <c r="B25" s="88"/>
      <c r="C25" s="89"/>
      <c r="D25" s="89"/>
      <c r="E25" s="89"/>
      <c r="F25" s="89"/>
      <c r="G25" s="90"/>
    </row>
    <row r="26" spans="2:7" ht="15.75" customHeight="1">
      <c r="B26" s="88"/>
      <c r="C26" s="89"/>
      <c r="D26" s="89"/>
      <c r="E26" s="89"/>
      <c r="F26" s="89"/>
      <c r="G26" s="90"/>
    </row>
    <row r="27" spans="2:7" ht="15.75" customHeight="1">
      <c r="B27" s="88"/>
      <c r="C27" s="89"/>
      <c r="D27" s="89"/>
      <c r="E27" s="89"/>
      <c r="F27" s="89"/>
      <c r="G27" s="90"/>
    </row>
    <row r="28" spans="2:7" ht="15.75" customHeight="1">
      <c r="B28" s="88"/>
      <c r="C28" s="89"/>
      <c r="D28" s="89"/>
      <c r="E28" s="89"/>
      <c r="F28" s="89"/>
      <c r="G28" s="90"/>
    </row>
    <row r="29" spans="2:7" ht="15.75" customHeight="1">
      <c r="B29" s="88"/>
      <c r="C29" s="89"/>
      <c r="D29" s="89"/>
      <c r="E29" s="89"/>
      <c r="F29" s="89"/>
      <c r="G29" s="90"/>
    </row>
    <row r="30" spans="2:7" ht="15.75" customHeight="1">
      <c r="B30" s="93"/>
      <c r="C30" s="94"/>
      <c r="D30" s="94"/>
      <c r="E30" s="94"/>
      <c r="F30" s="94"/>
      <c r="G30" s="95"/>
    </row>
    <row r="31" spans="2:7" ht="15.75" customHeight="1"/>
    <row r="32" spans="2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C2:F2"/>
    <mergeCell ref="B2:B3"/>
    <mergeCell ref="G2:G3"/>
    <mergeCell ref="H4:H9"/>
  </mergeCells>
  <pageMargins left="0.511811024" right="0.511811024" top="0.78740157499999996" bottom="0.78740157499999996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FLUXO DE CAIXA</vt:lpstr>
      <vt:lpstr>FLUXO DE SERVIÇOS</vt:lpstr>
      <vt:lpstr>CONTROLE DE OBRA</vt:lpstr>
      <vt:lpstr>CONTROLE PESSOAL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 Costa</dc:creator>
  <cp:lastModifiedBy>luciano.escobar_ext</cp:lastModifiedBy>
  <dcterms:created xsi:type="dcterms:W3CDTF">2019-10-03T00:24:08Z</dcterms:created>
  <dcterms:modified xsi:type="dcterms:W3CDTF">2019-10-17T15:17:30Z</dcterms:modified>
</cp:coreProperties>
</file>