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álculos" sheetId="1" r:id="rId4"/>
    <sheet state="visible" name="Informe" sheetId="2" r:id="rId5"/>
  </sheets>
  <definedNames/>
  <calcPr/>
  <extLst>
    <ext uri="GoogleSheetsCustomDataVersion1">
      <go:sheetsCustomData xmlns:go="http://customooxmlschemas.google.com/" r:id="rId6" roundtripDataSignature="AMtx7mj/si6mlYYF/SMvvLrnzEHdsQPlDw=="/>
    </ext>
  </extLst>
</workbook>
</file>

<file path=xl/sharedStrings.xml><?xml version="1.0" encoding="utf-8"?>
<sst xmlns="http://schemas.openxmlformats.org/spreadsheetml/2006/main" count="145" uniqueCount="87">
  <si>
    <t>Semana 1</t>
  </si>
  <si>
    <t>Semana  2</t>
  </si>
  <si>
    <t>Semana  3</t>
  </si>
  <si>
    <t>Semana  4</t>
  </si>
  <si>
    <t>Semana  5</t>
  </si>
  <si>
    <t>Semana  6</t>
  </si>
  <si>
    <t>Semana 7</t>
  </si>
  <si>
    <t>Total</t>
  </si>
  <si>
    <t>Actividad</t>
  </si>
  <si>
    <t>Estimación(hs)</t>
  </si>
  <si>
    <t>PV</t>
  </si>
  <si>
    <t>EV</t>
  </si>
  <si>
    <t>AC</t>
  </si>
  <si>
    <t xml:space="preserve">Menú </t>
  </si>
  <si>
    <t>Login Usuarios/registro</t>
  </si>
  <si>
    <t xml:space="preserve">Alta preguntas abiertas
</t>
  </si>
  <si>
    <t>Alta preguntas multiple choice</t>
  </si>
  <si>
    <t>Alta Examenes</t>
  </si>
  <si>
    <t>Creación de la Base de Datos</t>
  </si>
  <si>
    <t>Alta Alumnos</t>
  </si>
  <si>
    <t>Informe de Avance</t>
  </si>
  <si>
    <t>Alta preguntas abiertas</t>
  </si>
  <si>
    <t>Proyecto</t>
  </si>
  <si>
    <t>v</t>
  </si>
  <si>
    <t>Fecha</t>
  </si>
  <si>
    <t>PM</t>
  </si>
  <si>
    <t>Rojo = EV</t>
  </si>
  <si>
    <t>Arriba</t>
  </si>
  <si>
    <t>Azul = PV</t>
  </si>
  <si>
    <t>Medio</t>
  </si>
  <si>
    <t>Azul = AC</t>
  </si>
  <si>
    <t>Abajo</t>
  </si>
  <si>
    <t>Reporte Alumnos Aprobados</t>
  </si>
  <si>
    <t>Reporte Alumnos Desaprobados</t>
  </si>
  <si>
    <t>Integración web,back-end</t>
  </si>
  <si>
    <t>Análisis:</t>
  </si>
  <si>
    <t>Pruebas Finales</t>
  </si>
  <si>
    <t>parciales</t>
  </si>
  <si>
    <t>Indicadores</t>
  </si>
  <si>
    <t>Fórmula</t>
  </si>
  <si>
    <t>Análisis/Descripción</t>
  </si>
  <si>
    <t>BAC</t>
  </si>
  <si>
    <t>acumulados</t>
  </si>
  <si>
    <t>SV</t>
  </si>
  <si>
    <t>AC: Es la sumatoria de lo realmente ocurrido</t>
  </si>
  <si>
    <t>PV: Es el presupuesto autorizado</t>
  </si>
  <si>
    <t>EV-PV</t>
  </si>
  <si>
    <t>EV: Es una medida del trabajo realizado en términos del presupuesto autorizado</t>
  </si>
  <si>
    <t>CV</t>
  </si>
  <si>
    <t>P1</t>
  </si>
  <si>
    <t>EV-AC</t>
  </si>
  <si>
    <t>SPI</t>
  </si>
  <si>
    <t>P2</t>
  </si>
  <si>
    <t>EV/PV</t>
  </si>
  <si>
    <t>CPI</t>
  </si>
  <si>
    <t>P3</t>
  </si>
  <si>
    <t>EV/AC</t>
  </si>
  <si>
    <t>regla de avance</t>
  </si>
  <si>
    <t>50/50</t>
  </si>
  <si>
    <t>ETC</t>
  </si>
  <si>
    <t>Todas las tareas</t>
  </si>
  <si>
    <t>P4</t>
  </si>
  <si>
    <t>BAC-EV</t>
  </si>
  <si>
    <t>33/33/33</t>
  </si>
  <si>
    <t>Ninguna</t>
  </si>
  <si>
    <t>P5</t>
  </si>
  <si>
    <t>(BAC-EV)/(SPI*CPI)</t>
  </si>
  <si>
    <t>P6</t>
  </si>
  <si>
    <t>EAC</t>
  </si>
  <si>
    <t>P7</t>
  </si>
  <si>
    <t>AC+(BAC-EV)</t>
  </si>
  <si>
    <t>estoy al inicio del período 1</t>
  </si>
  <si>
    <t>BAC/CPI</t>
  </si>
  <si>
    <t>desvío calendario - Determina atrasos o adelantos del proyecto</t>
  </si>
  <si>
    <t>AC+(BAC-EV)/(SPI*CPI)</t>
  </si>
  <si>
    <t>TCPI</t>
  </si>
  <si>
    <t>desvío costos - Determina ahorros o sobrecostos del proyecto</t>
  </si>
  <si>
    <t>lo que avancé frente a lo que tenía que avanzar</t>
  </si>
  <si>
    <t>(BAC-EV)/(BAC-AC)</t>
  </si>
  <si>
    <t>lo que gané frente a lo que gasté</t>
  </si>
  <si>
    <t>si se respeta el presupuesto - lo que falta para completar</t>
  </si>
  <si>
    <t>si se mantiene el rendimiento - lo que falta para completar</t>
  </si>
  <si>
    <t>si se respeta el presupuesto - lo que va a costar</t>
  </si>
  <si>
    <t>si se mantiene el rendimiento - lo que va a costar</t>
  </si>
  <si>
    <t>si se mantiene el rendimiento desde el costo - lo que va a costar</t>
  </si>
  <si>
    <t>lo que debería rendir cada peso</t>
  </si>
  <si>
    <t>Firma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</si>
</sst>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/>
    <font>
      <sz val="11.0"/>
      <color rgb="FF000000"/>
      <name val="Arial"/>
    </font>
    <font>
      <sz val="11.0"/>
      <name val="Calibri"/>
    </font>
    <font>
      <sz val="20.0"/>
      <color theme="1"/>
      <name val="Calibri"/>
    </font>
    <font>
      <b/>
      <sz val="11.0"/>
      <color theme="1"/>
      <name val="Calibri"/>
    </font>
    <font>
      <color theme="1"/>
      <name val="Calibri"/>
    </font>
    <font>
      <sz val="14.0"/>
      <color theme="1"/>
      <name val="Calibri"/>
    </font>
    <font>
      <sz val="12.0"/>
      <color theme="1"/>
      <name val="Calibri"/>
    </font>
    <font>
      <b/>
      <u/>
      <sz val="14.0"/>
      <color rgb="FF000000"/>
      <name val="Calibri"/>
    </font>
    <font>
      <sz val="20.0"/>
      <color rgb="FF000000"/>
      <name val="Calibri"/>
    </font>
    <font>
      <sz val="12.0"/>
      <color rgb="FF000000"/>
      <name val="Calibri"/>
    </font>
    <font>
      <color rgb="FF000000"/>
      <name val="Calibri"/>
    </font>
    <font>
      <b/>
      <u/>
      <sz val="14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</fills>
  <borders count="70">
    <border/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double">
        <color theme="4"/>
      </left>
      <top style="double">
        <color theme="4"/>
      </top>
      <bottom style="double">
        <color theme="4"/>
      </bottom>
    </border>
    <border>
      <top style="double">
        <color theme="4"/>
      </top>
      <bottom style="double">
        <color theme="4"/>
      </bottom>
    </border>
    <border>
      <right style="double">
        <color theme="4"/>
      </right>
      <top style="double">
        <color theme="4"/>
      </top>
      <bottom style="double">
        <color theme="4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2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center" readingOrder="0"/>
    </xf>
    <xf borderId="7" fillId="2" fontId="1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0" fillId="2" fontId="1" numFmtId="0" xfId="0" applyAlignment="1" applyFont="1">
      <alignment horizontal="center"/>
    </xf>
    <xf borderId="10" fillId="2" fontId="1" numFmtId="0" xfId="0" applyBorder="1" applyFont="1"/>
    <xf borderId="11" fillId="2" fontId="2" numFmtId="0" xfId="0" applyAlignment="1" applyBorder="1" applyFont="1">
      <alignment readingOrder="0"/>
    </xf>
    <xf borderId="12" fillId="2" fontId="1" numFmtId="0" xfId="0" applyBorder="1" applyFont="1"/>
    <xf borderId="13" fillId="2" fontId="1" numFmtId="0" xfId="0" applyBorder="1" applyFont="1"/>
    <xf borderId="14" fillId="2" fontId="1" numFmtId="0" xfId="0" applyBorder="1" applyFont="1"/>
    <xf borderId="11" fillId="2" fontId="1" numFmtId="0" xfId="0" applyBorder="1" applyFont="1"/>
    <xf borderId="15" fillId="2" fontId="1" numFmtId="0" xfId="0" applyBorder="1" applyFont="1"/>
    <xf borderId="16" fillId="2" fontId="1" numFmtId="0" xfId="0" applyBorder="1" applyFont="1"/>
    <xf borderId="17" fillId="2" fontId="1" numFmtId="0" xfId="0" applyBorder="1" applyFont="1"/>
    <xf borderId="0" fillId="2" fontId="1" numFmtId="0" xfId="0" applyFont="1"/>
    <xf borderId="18" fillId="0" fontId="1" numFmtId="0" xfId="0" applyAlignment="1" applyBorder="1" applyFont="1">
      <alignment vertical="bottom"/>
    </xf>
    <xf borderId="19" fillId="0" fontId="2" numFmtId="0" xfId="0" applyAlignment="1" applyBorder="1" applyFont="1">
      <alignment readingOrder="0"/>
    </xf>
    <xf borderId="20" fillId="0" fontId="2" numFmtId="0" xfId="0" applyAlignment="1" applyBorder="1" applyFont="1">
      <alignment readingOrder="0"/>
    </xf>
    <xf borderId="21" fillId="0" fontId="2" numFmtId="0" xfId="0" applyAlignment="1" applyBorder="1" applyFont="1">
      <alignment readingOrder="0"/>
    </xf>
    <xf borderId="22" fillId="0" fontId="2" numFmtId="0" xfId="0" applyAlignment="1" applyBorder="1" applyFont="1">
      <alignment readingOrder="0"/>
    </xf>
    <xf borderId="23" fillId="0" fontId="2" numFmtId="0" xfId="0" applyAlignment="1" applyBorder="1" applyFont="1">
      <alignment readingOrder="0"/>
    </xf>
    <xf borderId="20" fillId="0" fontId="1" numFmtId="0" xfId="0" applyBorder="1" applyFont="1"/>
    <xf borderId="21" fillId="0" fontId="1" numFmtId="0" xfId="0" applyBorder="1" applyFont="1"/>
    <xf borderId="24" fillId="0" fontId="1" numFmtId="0" xfId="0" applyBorder="1" applyFont="1"/>
    <xf borderId="23" fillId="0" fontId="1" numFmtId="0" xfId="0" applyBorder="1" applyFont="1"/>
    <xf borderId="25" fillId="0" fontId="2" numFmtId="0" xfId="0" applyAlignment="1" applyBorder="1" applyFont="1">
      <alignment readingOrder="0"/>
    </xf>
    <xf borderId="0" fillId="0" fontId="1" numFmtId="0" xfId="0" applyFont="1"/>
    <xf borderId="26" fillId="0" fontId="4" numFmtId="0" xfId="0" applyAlignment="1" applyBorder="1" applyFont="1">
      <alignment readingOrder="0" vertical="bottom"/>
    </xf>
    <xf borderId="7" fillId="0" fontId="2" numFmtId="0" xfId="0" applyAlignment="1" applyBorder="1" applyFont="1">
      <alignment readingOrder="0"/>
    </xf>
    <xf borderId="27" fillId="0" fontId="2" numFmtId="0" xfId="0" applyAlignment="1" applyBorder="1" applyFont="1">
      <alignment readingOrder="0"/>
    </xf>
    <xf borderId="26" fillId="0" fontId="2" numFmtId="0" xfId="0" applyAlignment="1" applyBorder="1" applyFont="1">
      <alignment readingOrder="0"/>
    </xf>
    <xf borderId="28" fillId="0" fontId="3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27" fillId="0" fontId="1" numFmtId="0" xfId="0" applyBorder="1" applyFont="1"/>
    <xf borderId="26" fillId="0" fontId="1" numFmtId="0" xfId="0" applyBorder="1" applyFont="1"/>
    <xf borderId="22" fillId="0" fontId="1" numFmtId="0" xfId="0" applyBorder="1" applyFont="1"/>
    <xf borderId="9" fillId="0" fontId="1" numFmtId="0" xfId="0" applyBorder="1" applyFont="1"/>
    <xf borderId="26" fillId="0" fontId="1" numFmtId="0" xfId="0" applyAlignment="1" applyBorder="1" applyFont="1">
      <alignment vertical="bottom"/>
    </xf>
    <xf borderId="7" fillId="0" fontId="1" numFmtId="0" xfId="0" applyBorder="1" applyFont="1"/>
    <xf borderId="26" fillId="0" fontId="4" numFmtId="0" xfId="0" applyAlignment="1" applyBorder="1" applyFont="1">
      <alignment vertical="bottom"/>
    </xf>
    <xf borderId="26" fillId="0" fontId="5" numFmtId="0" xfId="0" applyAlignment="1" applyBorder="1" applyFont="1">
      <alignment vertical="bottom"/>
    </xf>
    <xf borderId="29" fillId="0" fontId="6" numFmtId="0" xfId="0" applyAlignment="1" applyBorder="1" applyFont="1">
      <alignment horizontal="center"/>
    </xf>
    <xf borderId="30" fillId="0" fontId="3" numFmtId="0" xfId="0" applyBorder="1" applyFont="1"/>
    <xf borderId="31" fillId="0" fontId="3" numFmtId="0" xfId="0" applyBorder="1" applyFont="1"/>
    <xf borderId="32" fillId="0" fontId="2" numFmtId="0" xfId="0" applyAlignment="1" applyBorder="1" applyFont="1">
      <alignment readingOrder="0"/>
    </xf>
    <xf borderId="18" fillId="3" fontId="7" numFmtId="0" xfId="0" applyAlignment="1" applyBorder="1" applyFill="1" applyFont="1">
      <alignment vertical="center"/>
    </xf>
    <xf borderId="33" fillId="0" fontId="1" numFmtId="0" xfId="0" applyBorder="1" applyFont="1"/>
    <xf borderId="34" fillId="0" fontId="1" numFmtId="0" xfId="0" applyAlignment="1" applyBorder="1" applyFont="1">
      <alignment horizontal="center" vertical="center"/>
    </xf>
    <xf borderId="35" fillId="0" fontId="1" numFmtId="0" xfId="0" applyBorder="1" applyFont="1"/>
    <xf borderId="36" fillId="0" fontId="3" numFmtId="0" xfId="0" applyBorder="1" applyFont="1"/>
    <xf borderId="37" fillId="0" fontId="1" numFmtId="0" xfId="0" applyBorder="1" applyFont="1"/>
    <xf borderId="38" fillId="0" fontId="3" numFmtId="0" xfId="0" applyBorder="1" applyFont="1"/>
    <xf borderId="39" fillId="0" fontId="1" numFmtId="0" xfId="0" applyBorder="1" applyFont="1"/>
    <xf borderId="0" fillId="0" fontId="2" numFmtId="0" xfId="0" applyAlignment="1" applyFont="1">
      <alignment readingOrder="0"/>
    </xf>
    <xf borderId="32" fillId="0" fontId="1" numFmtId="0" xfId="0" applyBorder="1" applyFont="1"/>
    <xf borderId="27" fillId="3" fontId="7" numFmtId="0" xfId="0" applyAlignment="1" applyBorder="1" applyFont="1">
      <alignment vertical="center"/>
    </xf>
    <xf borderId="39" fillId="0" fontId="2" numFmtId="0" xfId="0" applyAlignment="1" applyBorder="1" applyFont="1">
      <alignment readingOrder="0"/>
    </xf>
    <xf borderId="7" fillId="0" fontId="1" numFmtId="0" xfId="0" applyAlignment="1" applyBorder="1" applyFont="1">
      <alignment horizontal="center" vertical="center"/>
    </xf>
    <xf borderId="40" fillId="0" fontId="3" numFmtId="0" xfId="0" applyBorder="1" applyFont="1"/>
    <xf borderId="41" fillId="3" fontId="7" numFmtId="0" xfId="0" applyAlignment="1" applyBorder="1" applyFont="1">
      <alignment vertical="center"/>
    </xf>
    <xf borderId="42" fillId="0" fontId="1" numFmtId="0" xfId="0" applyAlignment="1" applyBorder="1" applyFont="1">
      <alignment horizontal="center" vertical="center"/>
    </xf>
    <xf borderId="43" fillId="0" fontId="3" numFmtId="0" xfId="0" applyBorder="1" applyFont="1"/>
    <xf borderId="44" fillId="0" fontId="3" numFmtId="0" xfId="0" applyBorder="1" applyFont="1"/>
    <xf borderId="26" fillId="0" fontId="4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7" fillId="0" fontId="3" numFmtId="0" xfId="0" applyAlignment="1" applyBorder="1" applyFont="1">
      <alignment readingOrder="0"/>
    </xf>
    <xf borderId="0" fillId="0" fontId="9" numFmtId="0" xfId="0" applyFont="1"/>
    <xf borderId="27" fillId="0" fontId="3" numFmtId="0" xfId="0" applyBorder="1" applyFont="1"/>
    <xf borderId="26" fillId="0" fontId="3" numFmtId="0" xfId="0" applyBorder="1" applyFont="1"/>
    <xf borderId="22" fillId="0" fontId="3" numFmtId="0" xfId="0" applyBorder="1" applyFont="1"/>
    <xf borderId="0" fillId="0" fontId="10" numFmtId="0" xfId="0" applyFont="1"/>
    <xf borderId="9" fillId="0" fontId="3" numFmtId="0" xfId="0" applyAlignment="1" applyBorder="1" applyFont="1">
      <alignment readingOrder="0"/>
    </xf>
    <xf borderId="27" fillId="0" fontId="3" numFmtId="0" xfId="0" applyAlignment="1" applyBorder="1" applyFont="1">
      <alignment readingOrder="0"/>
    </xf>
    <xf borderId="26" fillId="0" fontId="3" numFmtId="0" xfId="0" applyAlignment="1" applyBorder="1" applyFont="1">
      <alignment readingOrder="0"/>
    </xf>
    <xf borderId="22" fillId="0" fontId="3" numFmtId="0" xfId="0" applyAlignment="1" applyBorder="1" applyFont="1">
      <alignment readingOrder="0"/>
    </xf>
    <xf borderId="45" fillId="0" fontId="11" numFmtId="0" xfId="0" applyAlignment="1" applyBorder="1" applyFont="1">
      <alignment horizontal="left" readingOrder="0" vertical="top"/>
    </xf>
    <xf borderId="46" fillId="0" fontId="3" numFmtId="0" xfId="0" applyBorder="1" applyFont="1"/>
    <xf borderId="47" fillId="0" fontId="3" numFmtId="0" xfId="0" applyBorder="1" applyFont="1"/>
    <xf borderId="48" fillId="2" fontId="1" numFmtId="0" xfId="0" applyBorder="1" applyFont="1"/>
    <xf borderId="49" fillId="0" fontId="3" numFmtId="0" xfId="0" applyBorder="1" applyFont="1"/>
    <xf borderId="28" fillId="0" fontId="3" numFmtId="0" xfId="0" applyBorder="1" applyFont="1"/>
    <xf borderId="18" fillId="0" fontId="1" numFmtId="0" xfId="0" applyBorder="1" applyFont="1"/>
    <xf borderId="50" fillId="0" fontId="3" numFmtId="0" xfId="0" applyBorder="1" applyFont="1"/>
    <xf borderId="51" fillId="0" fontId="3" numFmtId="0" xfId="0" applyBorder="1" applyFont="1"/>
    <xf borderId="52" fillId="0" fontId="1" numFmtId="0" xfId="0" applyBorder="1" applyFont="1"/>
    <xf borderId="53" fillId="0" fontId="3" numFmtId="0" xfId="0" applyBorder="1" applyFont="1"/>
    <xf borderId="54" fillId="0" fontId="1" numFmtId="0" xfId="0" applyBorder="1" applyFont="1"/>
    <xf borderId="55" fillId="0" fontId="1" numFmtId="0" xfId="0" applyBorder="1" applyFont="1"/>
    <xf borderId="29" fillId="0" fontId="12" numFmtId="0" xfId="0" applyAlignment="1" applyBorder="1" applyFont="1">
      <alignment horizontal="center" readingOrder="0"/>
    </xf>
    <xf borderId="38" fillId="0" fontId="1" numFmtId="0" xfId="0" applyBorder="1" applyFont="1"/>
    <xf borderId="56" fillId="2" fontId="9" numFmtId="0" xfId="0" applyAlignment="1" applyBorder="1" applyFont="1">
      <alignment horizontal="center"/>
    </xf>
    <xf borderId="57" fillId="0" fontId="3" numFmtId="0" xfId="0" applyBorder="1" applyFont="1"/>
    <xf borderId="58" fillId="0" fontId="1" numFmtId="0" xfId="0" applyBorder="1" applyFont="1"/>
    <xf borderId="59" fillId="0" fontId="3" numFmtId="0" xfId="0" applyBorder="1" applyFont="1"/>
    <xf borderId="20" fillId="0" fontId="10" numFmtId="0" xfId="0" applyAlignment="1" applyBorder="1" applyFont="1">
      <alignment horizontal="center" vertical="center"/>
    </xf>
    <xf borderId="60" fillId="4" fontId="10" numFmtId="2" xfId="0" applyAlignment="1" applyBorder="1" applyFill="1" applyFont="1" applyNumberFormat="1">
      <alignment horizontal="center" vertical="center"/>
    </xf>
    <xf borderId="61" fillId="0" fontId="10" numFmtId="0" xfId="0" applyAlignment="1" applyBorder="1" applyFont="1">
      <alignment vertical="center"/>
    </xf>
    <xf borderId="62" fillId="0" fontId="3" numFmtId="0" xfId="0" applyBorder="1" applyFont="1"/>
    <xf borderId="63" fillId="2" fontId="1" numFmtId="0" xfId="0" applyBorder="1" applyFont="1"/>
    <xf borderId="25" fillId="0" fontId="3" numFmtId="0" xfId="0" applyBorder="1" applyFont="1"/>
    <xf borderId="41" fillId="0" fontId="1" numFmtId="0" xfId="0" applyBorder="1" applyFont="1"/>
    <xf borderId="27" fillId="0" fontId="10" numFmtId="0" xfId="0" applyAlignment="1" applyBorder="1" applyFont="1">
      <alignment horizontal="center" vertical="center"/>
    </xf>
    <xf borderId="64" fillId="0" fontId="1" numFmtId="0" xfId="0" applyBorder="1" applyFont="1"/>
    <xf borderId="22" fillId="4" fontId="10" numFmtId="2" xfId="0" applyAlignment="1" applyBorder="1" applyFont="1" applyNumberFormat="1">
      <alignment horizontal="center" vertical="center"/>
    </xf>
    <xf borderId="65" fillId="0" fontId="1" numFmtId="0" xfId="0" applyBorder="1" applyFont="1"/>
    <xf borderId="61" fillId="0" fontId="10" numFmtId="0" xfId="0" applyAlignment="1" applyBorder="1" applyFont="1">
      <alignment horizontal="center" vertical="center"/>
    </xf>
    <xf borderId="15" fillId="0" fontId="2" numFmtId="0" xfId="0" applyAlignment="1" applyBorder="1" applyFont="1">
      <alignment readingOrder="0"/>
    </xf>
    <xf borderId="66" fillId="0" fontId="10" numFmtId="0" xfId="0" applyAlignment="1" applyBorder="1" applyFont="1">
      <alignment vertical="center"/>
    </xf>
    <xf borderId="67" fillId="0" fontId="2" numFmtId="0" xfId="0" applyAlignment="1" applyBorder="1" applyFont="1">
      <alignment readingOrder="0"/>
    </xf>
    <xf borderId="53" fillId="0" fontId="2" numFmtId="0" xfId="0" applyAlignment="1" applyBorder="1" applyFont="1">
      <alignment readingOrder="0"/>
    </xf>
    <xf borderId="66" fillId="0" fontId="10" numFmtId="0" xfId="0" applyAlignment="1" applyBorder="1" applyFont="1">
      <alignment horizontal="center" vertical="center"/>
    </xf>
    <xf borderId="44" fillId="0" fontId="2" numFmtId="0" xfId="0" applyAlignment="1" applyBorder="1" applyFont="1">
      <alignment readingOrder="0"/>
    </xf>
    <xf borderId="20" fillId="0" fontId="13" numFmtId="0" xfId="0" applyAlignment="1" applyBorder="1" applyFont="1">
      <alignment horizontal="center" readingOrder="0" vertical="center"/>
    </xf>
    <xf borderId="0" fillId="0" fontId="8" numFmtId="0" xfId="0" applyFont="1"/>
    <xf borderId="0" fillId="0" fontId="14" numFmtId="0" xfId="0" applyAlignment="1" applyFont="1">
      <alignment readingOrder="0"/>
    </xf>
    <xf borderId="0" fillId="0" fontId="8" numFmtId="0" xfId="0" applyFont="1"/>
    <xf borderId="0" fillId="0" fontId="1" numFmtId="2" xfId="0" applyFont="1" applyNumberFormat="1"/>
    <xf borderId="41" fillId="0" fontId="10" numFmtId="0" xfId="0" applyAlignment="1" applyBorder="1" applyFont="1">
      <alignment horizontal="center" vertical="center"/>
    </xf>
    <xf borderId="65" fillId="4" fontId="10" numFmtId="2" xfId="0" applyAlignment="1" applyBorder="1" applyFont="1" applyNumberFormat="1">
      <alignment horizontal="center" vertical="center"/>
    </xf>
    <xf borderId="68" fillId="0" fontId="10" numFmtId="0" xfId="0" applyAlignment="1" applyBorder="1" applyFont="1">
      <alignment horizontal="center" vertical="center"/>
    </xf>
    <xf borderId="68" fillId="0" fontId="10" numFmtId="0" xfId="0" applyAlignment="1" applyBorder="1" applyFont="1">
      <alignment vertical="center"/>
    </xf>
    <xf borderId="45" fillId="0" fontId="15" numFmtId="0" xfId="0" applyAlignment="1" applyBorder="1" applyFont="1">
      <alignment horizontal="left" vertical="top"/>
    </xf>
    <xf borderId="62" fillId="0" fontId="1" numFmtId="0" xfId="0" applyAlignment="1" applyBorder="1" applyFont="1">
      <alignment horizontal="center"/>
    </xf>
    <xf borderId="69" fillId="0" fontId="1" numFmtId="0" xfId="0" applyAlignment="1" applyBorder="1" applyFont="1">
      <alignment horizontal="center"/>
    </xf>
    <xf borderId="69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Arial"/>
              </a:defRPr>
            </a:pPr>
            <a:r>
              <a:t>Indicador EV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'Cálculos'!$P$26:$P$32</c:f>
            </c:numRef>
          </c:val>
          <c:smooth val="0"/>
        </c:ser>
        <c:ser>
          <c:idx val="1"/>
          <c:order val="1"/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'Cálculos'!$Q$26:$Q$32</c:f>
            </c:numRef>
          </c:val>
          <c:smooth val="0"/>
        </c:ser>
        <c:ser>
          <c:idx val="2"/>
          <c:order val="2"/>
          <c:spPr>
            <a:ln cmpd="sng" w="19050">
              <a:solidFill>
                <a:schemeClr val="accent3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val>
            <c:numRef>
              <c:f>'Cálculos'!$R$26:$R$32</c:f>
            </c:numRef>
          </c:val>
          <c:smooth val="0"/>
        </c:ser>
        <c:axId val="405834961"/>
        <c:axId val="1369441300"/>
      </c:lineChart>
      <c:catAx>
        <c:axId val="405834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369441300"/>
      </c:catAx>
      <c:valAx>
        <c:axId val="1369441300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-333334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Valores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405834961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685800</xdr:colOff>
      <xdr:row>7</xdr:row>
      <xdr:rowOff>9525</xdr:rowOff>
    </xdr:from>
    <xdr:ext cx="7419975" cy="3333750"/>
    <xdr:graphicFrame>
      <xdr:nvGraphicFramePr>
        <xdr:cNvPr id="68674358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63"/>
    <col customWidth="1" min="2" max="2" width="13.0"/>
    <col customWidth="1" min="3" max="5" width="8.0"/>
    <col customWidth="1" min="6" max="6" width="7.38"/>
    <col customWidth="1" min="7" max="27" width="8.0"/>
  </cols>
  <sheetData>
    <row r="1">
      <c r="A1" s="1"/>
      <c r="B1" s="2"/>
      <c r="C1" s="3" t="s">
        <v>0</v>
      </c>
      <c r="D1" s="4"/>
      <c r="E1" s="5"/>
      <c r="F1" s="6" t="s">
        <v>1</v>
      </c>
      <c r="G1" s="4"/>
      <c r="H1" s="4"/>
      <c r="I1" s="3" t="s">
        <v>2</v>
      </c>
      <c r="J1" s="4"/>
      <c r="K1" s="5"/>
      <c r="L1" s="6" t="s">
        <v>3</v>
      </c>
      <c r="M1" s="4"/>
      <c r="N1" s="5"/>
      <c r="O1" s="6" t="s">
        <v>4</v>
      </c>
      <c r="P1" s="4"/>
      <c r="Q1" s="5"/>
      <c r="R1" s="6" t="s">
        <v>5</v>
      </c>
      <c r="S1" s="4"/>
      <c r="T1" s="5"/>
      <c r="U1" s="6" t="s">
        <v>6</v>
      </c>
      <c r="V1" s="4"/>
      <c r="W1" s="5"/>
      <c r="X1" s="7" t="s">
        <v>7</v>
      </c>
      <c r="Y1" s="8"/>
      <c r="Z1" s="9"/>
      <c r="AA1" s="10"/>
    </row>
    <row r="2">
      <c r="A2" s="11" t="s">
        <v>8</v>
      </c>
      <c r="B2" s="12" t="s">
        <v>9</v>
      </c>
      <c r="C2" s="11" t="s">
        <v>10</v>
      </c>
      <c r="D2" s="13" t="s">
        <v>11</v>
      </c>
      <c r="E2" s="14" t="s">
        <v>12</v>
      </c>
      <c r="F2" s="15" t="s">
        <v>10</v>
      </c>
      <c r="G2" s="13" t="s">
        <v>11</v>
      </c>
      <c r="H2" s="16" t="s">
        <v>12</v>
      </c>
      <c r="I2" s="11" t="s">
        <v>10</v>
      </c>
      <c r="J2" s="13" t="s">
        <v>11</v>
      </c>
      <c r="K2" s="14" t="s">
        <v>12</v>
      </c>
      <c r="L2" s="15" t="s">
        <v>10</v>
      </c>
      <c r="M2" s="13" t="s">
        <v>11</v>
      </c>
      <c r="N2" s="14" t="s">
        <v>12</v>
      </c>
      <c r="O2" s="15" t="s">
        <v>10</v>
      </c>
      <c r="P2" s="13" t="s">
        <v>11</v>
      </c>
      <c r="Q2" s="14" t="s">
        <v>12</v>
      </c>
      <c r="R2" s="15" t="s">
        <v>10</v>
      </c>
      <c r="S2" s="13" t="s">
        <v>11</v>
      </c>
      <c r="T2" s="14" t="s">
        <v>12</v>
      </c>
      <c r="U2" s="15" t="s">
        <v>10</v>
      </c>
      <c r="V2" s="13" t="s">
        <v>11</v>
      </c>
      <c r="W2" s="14" t="s">
        <v>12</v>
      </c>
      <c r="X2" s="17" t="s">
        <v>10</v>
      </c>
      <c r="Y2" s="18" t="s">
        <v>11</v>
      </c>
      <c r="Z2" s="19" t="s">
        <v>12</v>
      </c>
      <c r="AA2" s="20"/>
    </row>
    <row r="3">
      <c r="A3" s="21" t="s">
        <v>13</v>
      </c>
      <c r="B3" s="22">
        <v>40.0</v>
      </c>
      <c r="C3" s="23">
        <v>40.0</v>
      </c>
      <c r="D3" s="24">
        <v>40.0</v>
      </c>
      <c r="E3" s="25">
        <v>10.0</v>
      </c>
      <c r="F3" s="26"/>
      <c r="G3" s="24"/>
      <c r="H3" s="22"/>
      <c r="I3" s="27"/>
      <c r="J3" s="28"/>
      <c r="K3" s="29"/>
      <c r="L3" s="30"/>
      <c r="M3" s="28"/>
      <c r="N3" s="29"/>
      <c r="O3" s="30"/>
      <c r="P3" s="28"/>
      <c r="Q3" s="29"/>
      <c r="R3" s="30"/>
      <c r="S3" s="28"/>
      <c r="T3" s="29"/>
      <c r="U3" s="30"/>
      <c r="V3" s="28"/>
      <c r="W3" s="29"/>
      <c r="X3" s="27">
        <f t="shared" ref="X3:Y3" si="1">SUM(C3,F3,I3,L3,O3,R3,U3)</f>
        <v>40</v>
      </c>
      <c r="Y3" s="30">
        <f t="shared" si="1"/>
        <v>40</v>
      </c>
      <c r="Z3" s="31">
        <f t="shared" ref="Z3:Z16" si="3">sum(E3,H3,K3,N3,Q3,T3,W3)</f>
        <v>10</v>
      </c>
      <c r="AA3" s="32"/>
    </row>
    <row r="4">
      <c r="A4" s="33" t="s">
        <v>14</v>
      </c>
      <c r="B4" s="34">
        <v>10.0</v>
      </c>
      <c r="C4" s="35">
        <v>0.0</v>
      </c>
      <c r="D4" s="36">
        <v>10.0</v>
      </c>
      <c r="E4" s="37">
        <v>5.0</v>
      </c>
      <c r="F4" s="38">
        <v>10.0</v>
      </c>
      <c r="G4" s="36"/>
      <c r="H4" s="34"/>
      <c r="I4" s="39"/>
      <c r="J4" s="40"/>
      <c r="K4" s="41"/>
      <c r="L4" s="42"/>
      <c r="M4" s="40"/>
      <c r="N4" s="41"/>
      <c r="O4" s="42"/>
      <c r="P4" s="40"/>
      <c r="Q4" s="41"/>
      <c r="R4" s="42"/>
      <c r="S4" s="40"/>
      <c r="T4" s="41"/>
      <c r="U4" s="42"/>
      <c r="V4" s="40"/>
      <c r="W4" s="41"/>
      <c r="X4" s="27">
        <f t="shared" ref="X4:Y4" si="2">SUM(C4,F4,I4,L4,O4,R4,U4)</f>
        <v>10</v>
      </c>
      <c r="Y4" s="30">
        <f t="shared" si="2"/>
        <v>10</v>
      </c>
      <c r="Z4" s="31">
        <f t="shared" si="3"/>
        <v>5</v>
      </c>
      <c r="AA4" s="32"/>
    </row>
    <row r="5">
      <c r="A5" s="43" t="s">
        <v>15</v>
      </c>
      <c r="B5" s="34">
        <v>15.0</v>
      </c>
      <c r="C5" s="39"/>
      <c r="D5" s="40"/>
      <c r="E5" s="41"/>
      <c r="F5" s="42"/>
      <c r="G5" s="40"/>
      <c r="H5" s="44"/>
      <c r="I5" s="35">
        <v>15.0</v>
      </c>
      <c r="J5" s="40"/>
      <c r="K5" s="41"/>
      <c r="L5" s="42"/>
      <c r="M5" s="40"/>
      <c r="N5" s="41"/>
      <c r="O5" s="42"/>
      <c r="P5" s="40"/>
      <c r="Q5" s="41"/>
      <c r="R5" s="42"/>
      <c r="S5" s="40"/>
      <c r="T5" s="41"/>
      <c r="U5" s="42"/>
      <c r="V5" s="40"/>
      <c r="W5" s="41"/>
      <c r="X5" s="27">
        <f t="shared" ref="X5:Y5" si="4">SUM(C5,F5,I5,L5,O5,R5,U5)</f>
        <v>15</v>
      </c>
      <c r="Y5" s="30">
        <f t="shared" si="4"/>
        <v>0</v>
      </c>
      <c r="Z5" s="31">
        <f t="shared" si="3"/>
        <v>0</v>
      </c>
      <c r="AA5" s="32"/>
    </row>
    <row r="6">
      <c r="A6" s="43" t="s">
        <v>16</v>
      </c>
      <c r="B6" s="34">
        <v>15.0</v>
      </c>
      <c r="C6" s="39"/>
      <c r="D6" s="40"/>
      <c r="E6" s="41"/>
      <c r="F6" s="42"/>
      <c r="G6" s="40"/>
      <c r="H6" s="44"/>
      <c r="I6" s="35">
        <v>15.0</v>
      </c>
      <c r="J6" s="40"/>
      <c r="K6" s="41"/>
      <c r="L6" s="42"/>
      <c r="M6" s="40"/>
      <c r="N6" s="41"/>
      <c r="O6" s="42"/>
      <c r="P6" s="40"/>
      <c r="Q6" s="41"/>
      <c r="R6" s="42"/>
      <c r="S6" s="40"/>
      <c r="T6" s="41"/>
      <c r="U6" s="42"/>
      <c r="V6" s="40"/>
      <c r="W6" s="41"/>
      <c r="X6" s="27">
        <f t="shared" ref="X6:Y6" si="5">SUM(C6,F6,I6,L6,O6,R6,U6)</f>
        <v>15</v>
      </c>
      <c r="Y6" s="30">
        <f t="shared" si="5"/>
        <v>0</v>
      </c>
      <c r="Z6" s="31">
        <f t="shared" si="3"/>
        <v>0</v>
      </c>
      <c r="AA6" s="32"/>
    </row>
    <row r="7">
      <c r="A7" s="45" t="s">
        <v>17</v>
      </c>
      <c r="B7" s="34">
        <v>12.0</v>
      </c>
      <c r="C7" s="39"/>
      <c r="D7" s="40"/>
      <c r="E7" s="41"/>
      <c r="F7" s="42"/>
      <c r="G7" s="40"/>
      <c r="H7" s="44"/>
      <c r="I7" s="35">
        <v>12.0</v>
      </c>
      <c r="J7" s="40"/>
      <c r="K7" s="41"/>
      <c r="L7" s="42"/>
      <c r="M7" s="40"/>
      <c r="N7" s="41"/>
      <c r="O7" s="42"/>
      <c r="P7" s="40"/>
      <c r="Q7" s="41"/>
      <c r="R7" s="42"/>
      <c r="S7" s="40"/>
      <c r="T7" s="41"/>
      <c r="U7" s="42"/>
      <c r="V7" s="40"/>
      <c r="W7" s="41"/>
      <c r="X7" s="27">
        <f t="shared" ref="X7:Y7" si="6">SUM(C7,F7,I7,L7,O7,R7,U7)</f>
        <v>12</v>
      </c>
      <c r="Y7" s="30">
        <f t="shared" si="6"/>
        <v>0</v>
      </c>
      <c r="Z7" s="31">
        <f t="shared" si="3"/>
        <v>0</v>
      </c>
      <c r="AA7" s="32"/>
    </row>
    <row r="8">
      <c r="A8" s="45" t="s">
        <v>18</v>
      </c>
      <c r="B8" s="34">
        <v>15.0</v>
      </c>
      <c r="C8" s="39"/>
      <c r="D8" s="40"/>
      <c r="E8" s="41"/>
      <c r="F8" s="42"/>
      <c r="G8" s="40"/>
      <c r="H8" s="44"/>
      <c r="I8" s="39"/>
      <c r="J8" s="40"/>
      <c r="K8" s="41"/>
      <c r="L8" s="38">
        <v>15.0</v>
      </c>
      <c r="M8" s="40"/>
      <c r="N8" s="41"/>
      <c r="O8" s="42"/>
      <c r="P8" s="40"/>
      <c r="Q8" s="41"/>
      <c r="R8" s="42"/>
      <c r="S8" s="40"/>
      <c r="T8" s="41"/>
      <c r="U8" s="42"/>
      <c r="V8" s="40"/>
      <c r="W8" s="41"/>
      <c r="X8" s="27">
        <f t="shared" ref="X8:Y8" si="7">SUM(C8,F8,I8,L8,O8,R8,U8)</f>
        <v>15</v>
      </c>
      <c r="Y8" s="30">
        <f t="shared" si="7"/>
        <v>0</v>
      </c>
      <c r="Z8" s="31">
        <f t="shared" si="3"/>
        <v>0</v>
      </c>
      <c r="AA8" s="32"/>
    </row>
    <row r="9">
      <c r="A9" s="46" t="s">
        <v>19</v>
      </c>
      <c r="B9" s="34">
        <v>15.0</v>
      </c>
      <c r="C9" s="39"/>
      <c r="D9" s="40"/>
      <c r="E9" s="41"/>
      <c r="F9" s="42"/>
      <c r="G9" s="40"/>
      <c r="H9" s="44"/>
      <c r="I9" s="39"/>
      <c r="J9" s="40"/>
      <c r="K9" s="41"/>
      <c r="L9" s="42"/>
      <c r="M9" s="40"/>
      <c r="N9" s="41"/>
      <c r="O9" s="38">
        <v>15.0</v>
      </c>
      <c r="P9" s="40"/>
      <c r="Q9" s="41"/>
      <c r="R9" s="42"/>
      <c r="S9" s="40"/>
      <c r="T9" s="41"/>
      <c r="U9" s="42"/>
      <c r="V9" s="40"/>
      <c r="W9" s="41"/>
      <c r="X9" s="27">
        <f t="shared" ref="X9:Y9" si="8">SUM(C9,F9,I9,L9,O9,R9,U9)</f>
        <v>15</v>
      </c>
      <c r="Y9" s="30">
        <f t="shared" si="8"/>
        <v>0</v>
      </c>
      <c r="Z9" s="31">
        <f t="shared" si="3"/>
        <v>0</v>
      </c>
      <c r="AA9" s="32"/>
    </row>
    <row r="10">
      <c r="A10" s="46" t="s">
        <v>21</v>
      </c>
      <c r="B10" s="34">
        <v>15.0</v>
      </c>
      <c r="C10" s="39"/>
      <c r="D10" s="40"/>
      <c r="E10" s="41"/>
      <c r="F10" s="42"/>
      <c r="G10" s="40"/>
      <c r="H10" s="44"/>
      <c r="I10" s="39"/>
      <c r="J10" s="40"/>
      <c r="K10" s="41"/>
      <c r="L10" s="42"/>
      <c r="M10" s="40"/>
      <c r="N10" s="41"/>
      <c r="O10" s="38">
        <v>15.0</v>
      </c>
      <c r="P10" s="40"/>
      <c r="Q10" s="41"/>
      <c r="R10" s="42"/>
      <c r="S10" s="40"/>
      <c r="T10" s="41"/>
      <c r="U10" s="42"/>
      <c r="V10" s="40"/>
      <c r="W10" s="41"/>
      <c r="X10" s="27">
        <f t="shared" ref="X10:Y10" si="9">SUM(C10,F10,I10,L10,O10,R10,U10)</f>
        <v>15</v>
      </c>
      <c r="Y10" s="30">
        <f t="shared" si="9"/>
        <v>0</v>
      </c>
      <c r="Z10" s="31">
        <f t="shared" si="3"/>
        <v>0</v>
      </c>
      <c r="AA10" s="32"/>
    </row>
    <row r="11">
      <c r="A11" s="45" t="s">
        <v>16</v>
      </c>
      <c r="B11" s="50">
        <v>15.0</v>
      </c>
      <c r="C11" s="52"/>
      <c r="D11" s="54"/>
      <c r="E11" s="56"/>
      <c r="F11" s="58"/>
      <c r="G11" s="54"/>
      <c r="H11" s="60"/>
      <c r="I11" s="52"/>
      <c r="J11" s="54"/>
      <c r="K11" s="56"/>
      <c r="L11" s="58"/>
      <c r="M11" s="54"/>
      <c r="N11" s="56"/>
      <c r="O11" s="62">
        <v>15.0</v>
      </c>
      <c r="P11" s="54"/>
      <c r="Q11" s="56"/>
      <c r="R11" s="58"/>
      <c r="S11" s="54"/>
      <c r="T11" s="56"/>
      <c r="U11" s="58"/>
      <c r="V11" s="54"/>
      <c r="W11" s="56"/>
      <c r="X11" s="27">
        <f t="shared" ref="X11:Y11" si="10">SUM(C11,F11,I11,L11,O11,R11,U11)</f>
        <v>15</v>
      </c>
      <c r="Y11" s="30">
        <f t="shared" si="10"/>
        <v>0</v>
      </c>
      <c r="Z11" s="31">
        <f t="shared" si="3"/>
        <v>0</v>
      </c>
      <c r="AA11" s="32"/>
    </row>
    <row r="12">
      <c r="A12" s="69" t="s">
        <v>17</v>
      </c>
      <c r="B12" s="71">
        <v>12.0</v>
      </c>
      <c r="C12" s="73"/>
      <c r="D12" s="74"/>
      <c r="E12" s="75"/>
      <c r="F12" s="9"/>
      <c r="G12" s="74"/>
      <c r="H12" s="75"/>
      <c r="I12" s="9"/>
      <c r="J12" s="74"/>
      <c r="K12" s="75"/>
      <c r="L12" s="9"/>
      <c r="M12" s="74"/>
      <c r="N12" s="75"/>
      <c r="O12" s="77">
        <v>12.0</v>
      </c>
      <c r="P12" s="74"/>
      <c r="Q12" s="75"/>
      <c r="R12" s="9"/>
      <c r="S12" s="74"/>
      <c r="T12" s="75"/>
      <c r="U12" s="9"/>
      <c r="V12" s="74"/>
      <c r="W12" s="75"/>
      <c r="X12" s="27">
        <f t="shared" ref="X12:Y12" si="11">SUM(C12,F12,I12,L12,O12,R12,U12)</f>
        <v>12</v>
      </c>
      <c r="Y12" s="30">
        <f t="shared" si="11"/>
        <v>0</v>
      </c>
      <c r="Z12" s="31">
        <f t="shared" si="3"/>
        <v>0</v>
      </c>
      <c r="AA12" s="32"/>
    </row>
    <row r="13">
      <c r="A13" s="69" t="s">
        <v>32</v>
      </c>
      <c r="B13" s="71">
        <v>10.0</v>
      </c>
      <c r="C13" s="73"/>
      <c r="D13" s="74"/>
      <c r="E13" s="75"/>
      <c r="F13" s="9"/>
      <c r="G13" s="74"/>
      <c r="H13" s="75"/>
      <c r="I13" s="9"/>
      <c r="J13" s="74"/>
      <c r="K13" s="75"/>
      <c r="L13" s="9"/>
      <c r="M13" s="74"/>
      <c r="N13" s="75"/>
      <c r="O13" s="9"/>
      <c r="P13" s="74"/>
      <c r="Q13" s="75"/>
      <c r="R13" s="77">
        <v>10.0</v>
      </c>
      <c r="S13" s="74"/>
      <c r="T13" s="75"/>
      <c r="U13" s="9"/>
      <c r="V13" s="74"/>
      <c r="W13" s="75"/>
      <c r="X13" s="27">
        <f t="shared" ref="X13:Y13" si="12">SUM(C13,F13,I13,L13,O13,R13,U13)</f>
        <v>10</v>
      </c>
      <c r="Y13" s="30">
        <f t="shared" si="12"/>
        <v>0</v>
      </c>
      <c r="Z13" s="31">
        <f t="shared" si="3"/>
        <v>0</v>
      </c>
    </row>
    <row r="14">
      <c r="A14" s="69" t="s">
        <v>33</v>
      </c>
      <c r="B14" s="71">
        <v>10.0</v>
      </c>
      <c r="C14" s="73"/>
      <c r="D14" s="74"/>
      <c r="E14" s="75"/>
      <c r="F14" s="9"/>
      <c r="G14" s="74"/>
      <c r="H14" s="75"/>
      <c r="I14" s="9"/>
      <c r="J14" s="74"/>
      <c r="K14" s="75"/>
      <c r="L14" s="9"/>
      <c r="M14" s="74"/>
      <c r="N14" s="75"/>
      <c r="O14" s="9"/>
      <c r="P14" s="74"/>
      <c r="Q14" s="75"/>
      <c r="R14" s="77">
        <v>10.0</v>
      </c>
      <c r="S14" s="74"/>
      <c r="T14" s="75"/>
      <c r="U14" s="9"/>
      <c r="V14" s="74"/>
      <c r="W14" s="75"/>
      <c r="X14" s="27">
        <f t="shared" ref="X14:Y14" si="13">SUM(C14,F14,I14,L14,O14,R14,U14)</f>
        <v>10</v>
      </c>
      <c r="Y14" s="30">
        <f t="shared" si="13"/>
        <v>0</v>
      </c>
      <c r="Z14" s="31">
        <f t="shared" si="3"/>
        <v>0</v>
      </c>
    </row>
    <row r="15">
      <c r="A15" s="69" t="s">
        <v>34</v>
      </c>
      <c r="B15" s="71">
        <v>40.0</v>
      </c>
      <c r="C15" s="78">
        <v>0.0</v>
      </c>
      <c r="D15" s="79">
        <v>40.0</v>
      </c>
      <c r="E15" s="80">
        <v>10.0</v>
      </c>
      <c r="F15" s="9"/>
      <c r="G15" s="74"/>
      <c r="H15" s="75"/>
      <c r="I15" s="9"/>
      <c r="J15" s="74"/>
      <c r="K15" s="75"/>
      <c r="L15" s="9"/>
      <c r="M15" s="74"/>
      <c r="N15" s="75"/>
      <c r="O15" s="9"/>
      <c r="P15" s="74"/>
      <c r="Q15" s="75"/>
      <c r="R15" s="9"/>
      <c r="S15" s="74"/>
      <c r="T15" s="75"/>
      <c r="U15" s="77">
        <v>40.0</v>
      </c>
      <c r="V15" s="74"/>
      <c r="W15" s="75"/>
      <c r="X15" s="27">
        <f t="shared" ref="X15:Y15" si="14">SUM(C15,F15,I15,L15,O15,R15,U15)</f>
        <v>40</v>
      </c>
      <c r="Y15" s="30">
        <f t="shared" si="14"/>
        <v>40</v>
      </c>
      <c r="Z15" s="31">
        <f t="shared" si="3"/>
        <v>10</v>
      </c>
    </row>
    <row r="16">
      <c r="A16" s="69" t="s">
        <v>36</v>
      </c>
      <c r="B16" s="71">
        <v>20.0</v>
      </c>
      <c r="C16" s="73"/>
      <c r="D16" s="74"/>
      <c r="E16" s="75"/>
      <c r="F16" s="9"/>
      <c r="G16" s="74"/>
      <c r="H16" s="75"/>
      <c r="I16" s="9"/>
      <c r="J16" s="74"/>
      <c r="K16" s="75"/>
      <c r="L16" s="9"/>
      <c r="M16" s="74"/>
      <c r="N16" s="75"/>
      <c r="O16" s="9"/>
      <c r="P16" s="74"/>
      <c r="Q16" s="75"/>
      <c r="R16" s="9"/>
      <c r="S16" s="74"/>
      <c r="T16" s="75"/>
      <c r="U16" s="77">
        <v>20.0</v>
      </c>
      <c r="V16" s="74"/>
      <c r="W16" s="75"/>
      <c r="X16" s="27">
        <f t="shared" ref="X16:Y16" si="15">SUM(C16,F16,I16,L16,O16,R16,U16)</f>
        <v>20</v>
      </c>
      <c r="Y16" s="30">
        <f t="shared" si="15"/>
        <v>0</v>
      </c>
      <c r="Z16" s="31">
        <f t="shared" si="3"/>
        <v>0</v>
      </c>
    </row>
    <row r="17">
      <c r="A17" s="69"/>
      <c r="B17" s="84" t="s">
        <v>37</v>
      </c>
      <c r="C17" s="87">
        <f t="shared" ref="C17:Z17" si="16">SUM(C3:C16)</f>
        <v>40</v>
      </c>
      <c r="D17" s="90">
        <f t="shared" si="16"/>
        <v>90</v>
      </c>
      <c r="E17" s="92">
        <f t="shared" si="16"/>
        <v>25</v>
      </c>
      <c r="F17" s="87">
        <f t="shared" si="16"/>
        <v>10</v>
      </c>
      <c r="G17" s="93">
        <f t="shared" si="16"/>
        <v>0</v>
      </c>
      <c r="H17" s="95">
        <f t="shared" si="16"/>
        <v>0</v>
      </c>
      <c r="I17" s="87">
        <f t="shared" si="16"/>
        <v>42</v>
      </c>
      <c r="J17" s="98">
        <f t="shared" si="16"/>
        <v>0</v>
      </c>
      <c r="K17" s="98">
        <f t="shared" si="16"/>
        <v>0</v>
      </c>
      <c r="L17" s="87">
        <f t="shared" si="16"/>
        <v>15</v>
      </c>
      <c r="M17" s="98">
        <f t="shared" si="16"/>
        <v>0</v>
      </c>
      <c r="N17" s="98">
        <f t="shared" si="16"/>
        <v>0</v>
      </c>
      <c r="O17" s="87">
        <f t="shared" si="16"/>
        <v>57</v>
      </c>
      <c r="P17" s="98">
        <f t="shared" si="16"/>
        <v>0</v>
      </c>
      <c r="Q17" s="98">
        <f t="shared" si="16"/>
        <v>0</v>
      </c>
      <c r="R17" s="87">
        <f t="shared" si="16"/>
        <v>20</v>
      </c>
      <c r="S17" s="98">
        <f t="shared" si="16"/>
        <v>0</v>
      </c>
      <c r="T17" s="98">
        <f t="shared" si="16"/>
        <v>0</v>
      </c>
      <c r="U17" s="87">
        <f t="shared" si="16"/>
        <v>60</v>
      </c>
      <c r="V17" s="98">
        <f t="shared" si="16"/>
        <v>0</v>
      </c>
      <c r="W17" s="98">
        <f t="shared" si="16"/>
        <v>0</v>
      </c>
      <c r="X17" s="87">
        <f t="shared" si="16"/>
        <v>244</v>
      </c>
      <c r="Y17" s="98">
        <f t="shared" si="16"/>
        <v>90</v>
      </c>
      <c r="Z17" s="95">
        <f t="shared" si="16"/>
        <v>25</v>
      </c>
    </row>
    <row r="18">
      <c r="B18" s="104" t="s">
        <v>42</v>
      </c>
      <c r="C18" s="106">
        <f t="shared" ref="C18:E18" si="17">+C17</f>
        <v>40</v>
      </c>
      <c r="D18" s="108">
        <f t="shared" si="17"/>
        <v>90</v>
      </c>
      <c r="E18" s="110">
        <f t="shared" si="17"/>
        <v>25</v>
      </c>
      <c r="F18" s="112">
        <f>sum(F17,C18)</f>
        <v>50</v>
      </c>
      <c r="G18" s="114"/>
      <c r="H18" s="115"/>
      <c r="I18" s="114">
        <f>sum(I17,F18)</f>
        <v>92</v>
      </c>
      <c r="J18" s="114"/>
      <c r="K18" s="117"/>
      <c r="L18" s="114">
        <f>sum(L17,I18)</f>
        <v>107</v>
      </c>
      <c r="M18" s="114"/>
      <c r="N18" s="117"/>
      <c r="O18" s="114">
        <f>sum(O17,L18)</f>
        <v>164</v>
      </c>
      <c r="P18" s="114"/>
      <c r="Q18" s="117"/>
      <c r="R18" s="114">
        <f>sum(R17,O18)</f>
        <v>184</v>
      </c>
      <c r="S18" s="114"/>
      <c r="T18" s="117"/>
      <c r="U18" s="114">
        <f>sum(U17,R18)</f>
        <v>244</v>
      </c>
      <c r="V18" s="114"/>
      <c r="W18" s="117"/>
      <c r="X18" s="114"/>
      <c r="Y18" s="114"/>
      <c r="Z18" s="117"/>
    </row>
    <row r="19">
      <c r="AA19" s="32"/>
    </row>
    <row r="20">
      <c r="AA20" s="32"/>
    </row>
    <row r="21" ht="15.75" customHeight="1"/>
    <row r="22" ht="15.75" customHeight="1"/>
    <row r="23" ht="15.75" customHeight="1">
      <c r="A23" s="70" t="s">
        <v>44</v>
      </c>
    </row>
    <row r="24" ht="15.75" customHeight="1">
      <c r="A24" s="70" t="s">
        <v>45</v>
      </c>
    </row>
    <row r="25" ht="15.75" customHeight="1">
      <c r="A25" s="70" t="s">
        <v>47</v>
      </c>
      <c r="P25" s="119" t="s">
        <v>10</v>
      </c>
      <c r="Q25" s="119" t="s">
        <v>11</v>
      </c>
      <c r="R25" s="119" t="s">
        <v>12</v>
      </c>
    </row>
    <row r="26" ht="15.75" customHeight="1">
      <c r="O26" s="119" t="s">
        <v>49</v>
      </c>
      <c r="P26" s="119">
        <f t="shared" ref="P26:R26" si="18">+C18</f>
        <v>40</v>
      </c>
      <c r="Q26" s="119">
        <f t="shared" si="18"/>
        <v>90</v>
      </c>
      <c r="R26" s="119">
        <f t="shared" si="18"/>
        <v>25</v>
      </c>
    </row>
    <row r="27" ht="15.75" customHeight="1">
      <c r="O27" s="119" t="s">
        <v>52</v>
      </c>
      <c r="P27" s="119">
        <f t="shared" ref="P27:R27" si="19">+F18</f>
        <v>50</v>
      </c>
      <c r="Q27" s="119" t="str">
        <f t="shared" si="19"/>
        <v/>
      </c>
      <c r="R27" s="119" t="str">
        <f t="shared" si="19"/>
        <v/>
      </c>
    </row>
    <row r="28" ht="15.75" customHeight="1">
      <c r="A28" s="119" t="s">
        <v>41</v>
      </c>
      <c r="B28" s="119">
        <f>SUM(B3:B16)</f>
        <v>244</v>
      </c>
      <c r="O28" s="119" t="s">
        <v>55</v>
      </c>
      <c r="P28" s="119">
        <f t="shared" ref="P28:R28" si="20">+I18</f>
        <v>92</v>
      </c>
      <c r="Q28" s="119" t="str">
        <f t="shared" si="20"/>
        <v/>
      </c>
      <c r="R28" s="119" t="str">
        <f t="shared" si="20"/>
        <v/>
      </c>
    </row>
    <row r="29" ht="15.75" customHeight="1">
      <c r="A29" s="119" t="s">
        <v>57</v>
      </c>
      <c r="B29" s="120" t="s">
        <v>58</v>
      </c>
      <c r="C29" s="120" t="s">
        <v>60</v>
      </c>
      <c r="O29" s="119" t="s">
        <v>61</v>
      </c>
      <c r="P29" s="119">
        <f t="shared" ref="P29:R29" si="21">+L18</f>
        <v>107</v>
      </c>
      <c r="Q29" s="119" t="str">
        <f t="shared" si="21"/>
        <v/>
      </c>
      <c r="R29" s="119" t="str">
        <f t="shared" si="21"/>
        <v/>
      </c>
    </row>
    <row r="30" ht="15.75" customHeight="1">
      <c r="B30" s="120" t="s">
        <v>63</v>
      </c>
      <c r="C30" s="120" t="s">
        <v>64</v>
      </c>
      <c r="O30" s="70" t="s">
        <v>65</v>
      </c>
      <c r="P30" s="119">
        <f t="shared" ref="P30:R30" si="22">O18</f>
        <v>164</v>
      </c>
      <c r="Q30" s="121" t="str">
        <f t="shared" si="22"/>
        <v/>
      </c>
      <c r="R30" s="121" t="str">
        <f t="shared" si="22"/>
        <v/>
      </c>
    </row>
    <row r="31" ht="15.75" customHeight="1">
      <c r="O31" s="70" t="s">
        <v>67</v>
      </c>
      <c r="P31" s="119">
        <f t="shared" ref="P31:R31" si="23">R18</f>
        <v>184</v>
      </c>
      <c r="Q31" s="121" t="str">
        <f t="shared" si="23"/>
        <v/>
      </c>
      <c r="R31" s="121" t="str">
        <f t="shared" si="23"/>
        <v/>
      </c>
    </row>
    <row r="32" ht="15.75" customHeight="1">
      <c r="O32" s="70" t="s">
        <v>69</v>
      </c>
      <c r="P32" s="119">
        <f t="shared" ref="P32:R32" si="24">U18</f>
        <v>244</v>
      </c>
      <c r="Q32" s="121" t="str">
        <f t="shared" si="24"/>
        <v/>
      </c>
      <c r="R32" s="121" t="str">
        <f t="shared" si="24"/>
        <v/>
      </c>
    </row>
    <row r="33" ht="15.75" customHeight="1">
      <c r="A33" s="120" t="s">
        <v>71</v>
      </c>
    </row>
    <row r="34" ht="15.75" customHeight="1">
      <c r="A34" s="119" t="s">
        <v>10</v>
      </c>
      <c r="B34" s="119">
        <f>+C18</f>
        <v>40</v>
      </c>
      <c r="D34" s="119" t="s">
        <v>43</v>
      </c>
      <c r="E34" s="122">
        <f>+B36-B34</f>
        <v>50</v>
      </c>
      <c r="F34" s="120" t="s">
        <v>46</v>
      </c>
      <c r="I34" s="120" t="s">
        <v>73</v>
      </c>
    </row>
    <row r="35" ht="15.75" customHeight="1">
      <c r="A35" s="119" t="s">
        <v>12</v>
      </c>
      <c r="B35" s="119">
        <f>+E18</f>
        <v>25</v>
      </c>
      <c r="D35" s="119" t="s">
        <v>48</v>
      </c>
      <c r="E35" s="122">
        <f>+B36-B35</f>
        <v>65</v>
      </c>
      <c r="F35" s="119" t="s">
        <v>50</v>
      </c>
      <c r="I35" s="120" t="s">
        <v>76</v>
      </c>
    </row>
    <row r="36" ht="15.75" customHeight="1">
      <c r="A36" s="119" t="s">
        <v>11</v>
      </c>
      <c r="B36" s="119">
        <f>+D18</f>
        <v>90</v>
      </c>
      <c r="D36" s="119" t="s">
        <v>51</v>
      </c>
      <c r="E36" s="122">
        <f>+B36/B34</f>
        <v>2.25</v>
      </c>
      <c r="F36" s="119" t="s">
        <v>53</v>
      </c>
      <c r="I36" s="119" t="s">
        <v>77</v>
      </c>
    </row>
    <row r="37" ht="15.75" customHeight="1">
      <c r="D37" s="119" t="s">
        <v>54</v>
      </c>
      <c r="E37" s="122">
        <f>+B36/B35</f>
        <v>3.6</v>
      </c>
      <c r="F37" s="119" t="s">
        <v>56</v>
      </c>
      <c r="I37" s="119" t="s">
        <v>79</v>
      </c>
    </row>
    <row r="38" ht="15.75" customHeight="1">
      <c r="D38" s="119" t="s">
        <v>59</v>
      </c>
      <c r="E38" s="122">
        <f>+B28-B36</f>
        <v>154</v>
      </c>
      <c r="F38" s="119" t="s">
        <v>62</v>
      </c>
      <c r="I38" s="120" t="s">
        <v>80</v>
      </c>
    </row>
    <row r="39" ht="15.75" customHeight="1">
      <c r="D39" s="119" t="s">
        <v>59</v>
      </c>
      <c r="E39" s="122">
        <f>+(B28-B36)/(E36*E37)</f>
        <v>19.01234568</v>
      </c>
      <c r="F39" s="119" t="s">
        <v>66</v>
      </c>
      <c r="I39" s="120" t="s">
        <v>81</v>
      </c>
    </row>
    <row r="40" ht="15.75" customHeight="1">
      <c r="D40" s="119" t="s">
        <v>68</v>
      </c>
      <c r="E40" s="122">
        <f>+B35+(B28-B36)</f>
        <v>179</v>
      </c>
      <c r="F40" s="119" t="s">
        <v>70</v>
      </c>
      <c r="I40" s="120" t="s">
        <v>82</v>
      </c>
    </row>
    <row r="41" ht="15.75" customHeight="1">
      <c r="D41" s="119" t="s">
        <v>68</v>
      </c>
      <c r="E41" s="122">
        <f>+B28/E37</f>
        <v>67.77777778</v>
      </c>
      <c r="F41" s="119" t="s">
        <v>72</v>
      </c>
      <c r="I41" s="120" t="s">
        <v>83</v>
      </c>
    </row>
    <row r="42" ht="15.75" customHeight="1">
      <c r="D42" s="119" t="s">
        <v>68</v>
      </c>
      <c r="E42" s="122">
        <f>+B35+(B28-B36)/(E37*E36)</f>
        <v>44.01234568</v>
      </c>
      <c r="F42" s="119" t="s">
        <v>74</v>
      </c>
      <c r="I42" s="120" t="s">
        <v>84</v>
      </c>
    </row>
    <row r="43" ht="15.75" customHeight="1">
      <c r="D43" s="119" t="s">
        <v>75</v>
      </c>
      <c r="E43" s="122">
        <f>+(B28-B36)/(B28-B35)</f>
        <v>0.703196347</v>
      </c>
      <c r="F43" s="119" t="s">
        <v>78</v>
      </c>
      <c r="I43" s="120" t="s">
        <v>85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8">
    <mergeCell ref="C1:E1"/>
    <mergeCell ref="F1:H1"/>
    <mergeCell ref="I1:K1"/>
    <mergeCell ref="L1:N1"/>
    <mergeCell ref="O1:Q1"/>
    <mergeCell ref="R1:T1"/>
    <mergeCell ref="X1:Z1"/>
    <mergeCell ref="U1:W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5" width="10.13"/>
    <col customWidth="1" min="6" max="8" width="10.0"/>
    <col customWidth="1" min="9" max="9" width="9.38"/>
    <col customWidth="1" min="10" max="10" width="8.88"/>
    <col customWidth="1" min="11" max="11" width="9.38"/>
    <col customWidth="1" min="12" max="12" width="11.38"/>
    <col customWidth="1" min="13" max="26" width="9.38"/>
  </cols>
  <sheetData>
    <row r="1" ht="7.5" customHeight="1"/>
    <row r="2">
      <c r="B2" s="47" t="s">
        <v>20</v>
      </c>
      <c r="C2" s="48"/>
      <c r="D2" s="48"/>
      <c r="E2" s="48"/>
      <c r="F2" s="48"/>
      <c r="G2" s="48"/>
      <c r="H2" s="48"/>
      <c r="I2" s="48"/>
      <c r="J2" s="48"/>
      <c r="K2" s="49"/>
    </row>
    <row r="4" ht="21.75" customHeight="1">
      <c r="B4" s="51" t="s">
        <v>22</v>
      </c>
      <c r="C4" s="53"/>
      <c r="D4" s="55"/>
      <c r="E4" s="55"/>
      <c r="F4" s="57"/>
      <c r="I4" s="59" t="s">
        <v>23</v>
      </c>
      <c r="J4" s="32"/>
    </row>
    <row r="5" ht="21.75" customHeight="1">
      <c r="B5" s="61" t="s">
        <v>24</v>
      </c>
      <c r="C5" s="63"/>
      <c r="D5" s="8"/>
      <c r="E5" s="8"/>
      <c r="F5" s="64"/>
    </row>
    <row r="6" ht="21.75" customHeight="1">
      <c r="B6" s="65" t="s">
        <v>25</v>
      </c>
      <c r="C6" s="66"/>
      <c r="D6" s="67"/>
      <c r="E6" s="67"/>
      <c r="F6" s="68"/>
    </row>
    <row r="12">
      <c r="L12" s="70" t="s">
        <v>26</v>
      </c>
      <c r="M12" s="70" t="s">
        <v>27</v>
      </c>
    </row>
    <row r="13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0" t="s">
        <v>28</v>
      </c>
      <c r="M13" s="70" t="s">
        <v>29</v>
      </c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ht="18.0" customHeigh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0" t="s">
        <v>30</v>
      </c>
      <c r="M14" s="70" t="s">
        <v>31</v>
      </c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ht="24.0" customHeigh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ht="24.0" customHeigh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ht="24.0" customHeigh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ht="24.0" customHeigh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ht="24.0" customHeigh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ht="24.0" customHeight="1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ht="24.0" customHeight="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ht="24.0" customHeight="1">
      <c r="A22" s="76"/>
      <c r="B22" s="81" t="s">
        <v>35</v>
      </c>
      <c r="C22" s="82"/>
      <c r="D22" s="82"/>
      <c r="E22" s="82"/>
      <c r="F22" s="82"/>
      <c r="G22" s="82"/>
      <c r="H22" s="82"/>
      <c r="I22" s="82"/>
      <c r="J22" s="82"/>
      <c r="K22" s="83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ht="24.0" customHeight="1">
      <c r="A23" s="76"/>
      <c r="B23" s="85"/>
      <c r="K23" s="8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ht="24.0" customHeight="1">
      <c r="A24" s="76"/>
      <c r="B24" s="88"/>
      <c r="C24" s="89"/>
      <c r="D24" s="89"/>
      <c r="E24" s="89"/>
      <c r="F24" s="89"/>
      <c r="G24" s="89"/>
      <c r="H24" s="89"/>
      <c r="I24" s="89"/>
      <c r="J24" s="89"/>
      <c r="K24" s="91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ht="24.0" customHeight="1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ht="7.5" customHeight="1"/>
    <row r="27">
      <c r="B27" s="94" t="s">
        <v>20</v>
      </c>
      <c r="C27" s="48"/>
      <c r="D27" s="48"/>
      <c r="E27" s="48"/>
      <c r="F27" s="48"/>
      <c r="G27" s="48"/>
      <c r="H27" s="48"/>
      <c r="I27" s="48"/>
      <c r="J27" s="48"/>
      <c r="K27" s="49"/>
    </row>
    <row r="28" ht="15.75" customHeight="1"/>
    <row r="29" ht="15.75" customHeight="1"/>
    <row r="30" ht="15.75" customHeight="1"/>
    <row r="31" ht="15.75" customHeight="1"/>
    <row r="32" ht="15.75" customHeight="1">
      <c r="B32" s="96" t="s">
        <v>38</v>
      </c>
      <c r="C32" s="97"/>
      <c r="D32" s="96" t="s">
        <v>39</v>
      </c>
      <c r="E32" s="97"/>
      <c r="F32" s="96" t="s">
        <v>40</v>
      </c>
      <c r="G32" s="99"/>
      <c r="H32" s="99"/>
      <c r="I32" s="99"/>
      <c r="J32" s="99"/>
      <c r="K32" s="97"/>
    </row>
    <row r="33" ht="15.75" customHeight="1">
      <c r="B33" s="100" t="s">
        <v>41</v>
      </c>
      <c r="C33" s="101">
        <f>+'Cálculos'!B28</f>
        <v>244</v>
      </c>
      <c r="F33" s="102"/>
      <c r="G33" s="103"/>
      <c r="H33" s="103"/>
      <c r="I33" s="103"/>
      <c r="J33" s="103"/>
      <c r="K33" s="105"/>
    </row>
    <row r="34" ht="15.75" customHeight="1">
      <c r="B34" s="107" t="s">
        <v>10</v>
      </c>
      <c r="C34" s="109">
        <f>+'Cálculos'!B34</f>
        <v>40</v>
      </c>
      <c r="D34" s="111"/>
      <c r="E34" s="103"/>
      <c r="F34" s="113"/>
      <c r="G34" s="8"/>
      <c r="H34" s="8"/>
      <c r="I34" s="8"/>
      <c r="J34" s="8"/>
      <c r="K34" s="64"/>
    </row>
    <row r="35" ht="15.75" customHeight="1">
      <c r="B35" s="107" t="s">
        <v>12</v>
      </c>
      <c r="C35" s="109">
        <f>+'Cálculos'!B35</f>
        <v>25</v>
      </c>
      <c r="D35" s="116"/>
      <c r="E35" s="8"/>
      <c r="F35" s="113"/>
      <c r="G35" s="8"/>
      <c r="H35" s="8"/>
      <c r="I35" s="8"/>
      <c r="J35" s="8"/>
      <c r="K35" s="64"/>
    </row>
    <row r="36" ht="15.75" customHeight="1">
      <c r="B36" s="118" t="s">
        <v>11</v>
      </c>
      <c r="C36" s="101">
        <f>+'Cálculos'!B36</f>
        <v>90</v>
      </c>
      <c r="D36" s="116"/>
      <c r="E36" s="8"/>
      <c r="F36" s="113"/>
      <c r="G36" s="8"/>
      <c r="H36" s="8"/>
      <c r="I36" s="8"/>
      <c r="J36" s="8"/>
      <c r="K36" s="64"/>
    </row>
    <row r="37" ht="15.75" customHeight="1">
      <c r="B37" s="118" t="s">
        <v>43</v>
      </c>
      <c r="C37" s="101">
        <f>'Cálculos'!E34</f>
        <v>50</v>
      </c>
      <c r="D37" s="116" t="s">
        <v>46</v>
      </c>
      <c r="E37" s="8"/>
      <c r="F37" s="113"/>
      <c r="G37" s="8"/>
      <c r="H37" s="8"/>
      <c r="I37" s="8"/>
      <c r="J37" s="8"/>
      <c r="K37" s="64"/>
    </row>
    <row r="38" ht="15.75" customHeight="1">
      <c r="B38" s="107" t="s">
        <v>48</v>
      </c>
      <c r="C38" s="109">
        <f>+'Cálculos'!E35</f>
        <v>65</v>
      </c>
      <c r="D38" s="116" t="s">
        <v>50</v>
      </c>
      <c r="E38" s="8"/>
      <c r="F38" s="113"/>
      <c r="G38" s="8"/>
      <c r="H38" s="8"/>
      <c r="I38" s="8"/>
      <c r="J38" s="8"/>
      <c r="K38" s="64"/>
    </row>
    <row r="39" ht="15.75" customHeight="1">
      <c r="B39" s="107" t="s">
        <v>51</v>
      </c>
      <c r="C39" s="109">
        <f>+'Cálculos'!E36</f>
        <v>2.25</v>
      </c>
      <c r="D39" s="116" t="s">
        <v>53</v>
      </c>
      <c r="E39" s="8"/>
      <c r="F39" s="113"/>
      <c r="G39" s="8"/>
      <c r="H39" s="8"/>
      <c r="I39" s="8"/>
      <c r="J39" s="8"/>
      <c r="K39" s="64"/>
    </row>
    <row r="40" ht="15.75" customHeight="1">
      <c r="B40" s="107" t="s">
        <v>54</v>
      </c>
      <c r="C40" s="109">
        <f>+'Cálculos'!E37</f>
        <v>3.6</v>
      </c>
      <c r="D40" s="116" t="s">
        <v>56</v>
      </c>
      <c r="E40" s="8"/>
      <c r="F40" s="113"/>
      <c r="G40" s="8"/>
      <c r="H40" s="8"/>
      <c r="I40" s="8"/>
      <c r="J40" s="8"/>
      <c r="K40" s="64"/>
    </row>
    <row r="41" ht="15.75" customHeight="1">
      <c r="B41" s="107" t="s">
        <v>59</v>
      </c>
      <c r="C41" s="109">
        <f>+'Cálculos'!E38</f>
        <v>154</v>
      </c>
      <c r="D41" s="116" t="s">
        <v>62</v>
      </c>
      <c r="E41" s="8"/>
      <c r="F41" s="113"/>
      <c r="G41" s="8"/>
      <c r="H41" s="8"/>
      <c r="I41" s="8"/>
      <c r="J41" s="8"/>
      <c r="K41" s="64"/>
    </row>
    <row r="42" ht="15.75" customHeight="1">
      <c r="B42" s="107" t="s">
        <v>59</v>
      </c>
      <c r="C42" s="109">
        <f>+'Cálculos'!E39</f>
        <v>19.01234568</v>
      </c>
      <c r="D42" s="116" t="s">
        <v>66</v>
      </c>
      <c r="E42" s="8"/>
      <c r="F42" s="113"/>
      <c r="G42" s="8"/>
      <c r="H42" s="8"/>
      <c r="I42" s="8"/>
      <c r="J42" s="8"/>
      <c r="K42" s="64"/>
    </row>
    <row r="43" ht="15.75" customHeight="1">
      <c r="B43" s="107" t="s">
        <v>68</v>
      </c>
      <c r="C43" s="109">
        <f>+'Cálculos'!E40</f>
        <v>179</v>
      </c>
      <c r="D43" s="116" t="s">
        <v>70</v>
      </c>
      <c r="E43" s="8"/>
      <c r="F43" s="113"/>
      <c r="G43" s="8"/>
      <c r="H43" s="8"/>
      <c r="I43" s="8"/>
      <c r="J43" s="8"/>
      <c r="K43" s="64"/>
    </row>
    <row r="44" ht="15.75" customHeight="1">
      <c r="B44" s="107" t="s">
        <v>68</v>
      </c>
      <c r="C44" s="109">
        <f>+'Cálculos'!E41</f>
        <v>67.77777778</v>
      </c>
      <c r="D44" s="116" t="s">
        <v>72</v>
      </c>
      <c r="E44" s="8"/>
      <c r="F44" s="113"/>
      <c r="G44" s="8"/>
      <c r="H44" s="8"/>
      <c r="I44" s="8"/>
      <c r="J44" s="8"/>
      <c r="K44" s="64"/>
    </row>
    <row r="45" ht="15.75" customHeight="1">
      <c r="B45" s="107" t="s">
        <v>68</v>
      </c>
      <c r="C45" s="109">
        <f>+'Cálculos'!E42</f>
        <v>44.01234568</v>
      </c>
      <c r="D45" s="116" t="s">
        <v>74</v>
      </c>
      <c r="E45" s="8"/>
      <c r="F45" s="113"/>
      <c r="G45" s="8"/>
      <c r="H45" s="8"/>
      <c r="I45" s="8"/>
      <c r="J45" s="8"/>
      <c r="K45" s="64"/>
    </row>
    <row r="46" ht="15.75" customHeight="1">
      <c r="B46" s="123" t="s">
        <v>75</v>
      </c>
      <c r="C46" s="124">
        <f>+'Cálculos'!E43</f>
        <v>0.703196347</v>
      </c>
      <c r="D46" s="125" t="s">
        <v>78</v>
      </c>
      <c r="E46" s="67"/>
      <c r="F46" s="126"/>
      <c r="G46" s="67"/>
      <c r="H46" s="67"/>
      <c r="I46" s="67"/>
      <c r="J46" s="67"/>
      <c r="K46" s="68"/>
    </row>
    <row r="47" ht="15.75" customHeight="1"/>
    <row r="48" ht="24.0" customHeight="1">
      <c r="A48" s="76"/>
      <c r="B48" s="127" t="s">
        <v>35</v>
      </c>
      <c r="C48" s="82"/>
      <c r="D48" s="82"/>
      <c r="E48" s="82"/>
      <c r="F48" s="82"/>
      <c r="G48" s="82"/>
      <c r="H48" s="82"/>
      <c r="I48" s="82"/>
      <c r="J48" s="82"/>
      <c r="K48" s="83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ht="24.0" customHeight="1">
      <c r="A49" s="76"/>
      <c r="B49" s="85"/>
      <c r="K49" s="8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ht="24.0" customHeight="1">
      <c r="A50" s="76"/>
      <c r="B50" s="88"/>
      <c r="C50" s="89"/>
      <c r="D50" s="89"/>
      <c r="E50" s="89"/>
      <c r="F50" s="89"/>
      <c r="G50" s="89"/>
      <c r="H50" s="89"/>
      <c r="I50" s="89"/>
      <c r="J50" s="89"/>
      <c r="K50" s="91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ht="24.0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ht="15.75" customHeight="1"/>
    <row r="53" ht="15.75" customHeight="1">
      <c r="I53" s="128"/>
      <c r="J53" s="103"/>
      <c r="K53" s="103"/>
    </row>
    <row r="54" ht="15.75" customHeight="1">
      <c r="I54" s="129" t="s">
        <v>86</v>
      </c>
      <c r="J54" s="130"/>
      <c r="K54" s="130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D32:E32"/>
    <mergeCell ref="B32:C32"/>
    <mergeCell ref="C4:F4"/>
    <mergeCell ref="C6:F6"/>
    <mergeCell ref="C5:F5"/>
    <mergeCell ref="B2:K2"/>
    <mergeCell ref="I53:K53"/>
    <mergeCell ref="I54:K54"/>
    <mergeCell ref="B48:K50"/>
    <mergeCell ref="F45:K45"/>
    <mergeCell ref="D46:E46"/>
    <mergeCell ref="F46:K46"/>
    <mergeCell ref="D45:E45"/>
    <mergeCell ref="D39:E39"/>
    <mergeCell ref="D40:E40"/>
    <mergeCell ref="D35:E35"/>
    <mergeCell ref="D36:E36"/>
    <mergeCell ref="D43:E43"/>
    <mergeCell ref="D42:E42"/>
    <mergeCell ref="D38:E38"/>
    <mergeCell ref="D44:E44"/>
    <mergeCell ref="D41:E41"/>
    <mergeCell ref="F37:K37"/>
    <mergeCell ref="D37:E37"/>
    <mergeCell ref="F35:K35"/>
    <mergeCell ref="D34:E34"/>
    <mergeCell ref="F34:K34"/>
    <mergeCell ref="F32:K32"/>
    <mergeCell ref="F33:K33"/>
    <mergeCell ref="B22:K24"/>
    <mergeCell ref="B27:K27"/>
    <mergeCell ref="F43:K43"/>
    <mergeCell ref="F44:K44"/>
    <mergeCell ref="F36:K36"/>
    <mergeCell ref="F38:K38"/>
    <mergeCell ref="F39:K39"/>
    <mergeCell ref="F42:K42"/>
    <mergeCell ref="F41:K41"/>
    <mergeCell ref="F40:K40"/>
  </mergeCells>
  <printOptions/>
  <pageMargins bottom="0.75" footer="0.0" header="0.0" left="0.25" right="0.25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