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2 - Grupo" sheetId="1" r:id="rId4"/>
    <sheet state="visible" name="Reuniones" sheetId="2" r:id="rId5"/>
    <sheet state="visible" name="Persona1" sheetId="3" r:id="rId6"/>
    <sheet state="visible" name="Persona2" sheetId="4" r:id="rId7"/>
    <sheet state="visible" name="Persona3" sheetId="5" r:id="rId8"/>
    <sheet state="visible" name="Persona4" sheetId="6" r:id="rId9"/>
    <sheet state="visible" name="Persona5" sheetId="7" r:id="rId10"/>
    <sheet state="visible" name="Persona6" sheetId="8" r:id="rId11"/>
    <sheet state="visible" name="Tareas" sheetId="9" r:id="rId12"/>
  </sheets>
  <definedNames/>
  <calcPr/>
  <extLst>
    <ext uri="GoogleSheetsCustomDataVersion1">
      <go:sheetsCustomData xmlns:go="http://customooxmlschemas.google.com/" r:id="rId13" roundtripDataSignature="AMtx7mgJPfXL9GIEpRDyoO3s0DGGPgstlA=="/>
    </ext>
  </extLst>
</workbook>
</file>

<file path=xl/sharedStrings.xml><?xml version="1.0" encoding="utf-8"?>
<sst xmlns="http://schemas.openxmlformats.org/spreadsheetml/2006/main" count="625" uniqueCount="251">
  <si>
    <t>Nombre Integrantes:</t>
  </si>
  <si>
    <t>Luciano Revillod Jeréz</t>
  </si>
  <si>
    <t>Diego Vargas Villaman</t>
  </si>
  <si>
    <t>Eduardo Mariqueo</t>
  </si>
  <si>
    <t>Amaro Salazar</t>
  </si>
  <si>
    <t>Matias Valenzuela</t>
  </si>
  <si>
    <t>Vicente Ramírez</t>
  </si>
  <si>
    <t>Horas Semanales Para Gráficos</t>
  </si>
  <si>
    <t>Horas por tarea/semana</t>
  </si>
  <si>
    <t>Horas</t>
  </si>
  <si>
    <t>Nombre</t>
  </si>
  <si>
    <t>Trabajos Designados</t>
  </si>
  <si>
    <t>Horas Totales 
Asignadas por Tarea</t>
  </si>
  <si>
    <t>Primera Semana</t>
  </si>
  <si>
    <t>Segunda Semana</t>
  </si>
  <si>
    <t>Tercera Semana</t>
  </si>
  <si>
    <t>Cuarta Semana</t>
  </si>
  <si>
    <t>Horas Totales Utilizadas</t>
  </si>
  <si>
    <t>¿Completó el
Objetivo?</t>
  </si>
  <si>
    <t>Tipo</t>
  </si>
  <si>
    <t>Horas Iniciales</t>
  </si>
  <si>
    <t>Semana 1</t>
  </si>
  <si>
    <t>Semana 2</t>
  </si>
  <si>
    <t>Semana 3</t>
  </si>
  <si>
    <t>Semana 4</t>
  </si>
  <si>
    <t>Horas Reales</t>
  </si>
  <si>
    <t>Horas Ideales</t>
  </si>
  <si>
    <t>SI</t>
  </si>
  <si>
    <t>Sprint 2</t>
  </si>
  <si>
    <t>Reuniones</t>
  </si>
  <si>
    <t>Número de Reunión</t>
  </si>
  <si>
    <t>jueves 19:00 - 20:30</t>
  </si>
  <si>
    <t>rutinaria</t>
  </si>
  <si>
    <t>Fecha</t>
  </si>
  <si>
    <t>26 / 09 / 2022</t>
  </si>
  <si>
    <t>Hora Inicio</t>
  </si>
  <si>
    <t>Sabado 19:30 - 22:00</t>
  </si>
  <si>
    <t>Hora Final</t>
  </si>
  <si>
    <t>Presentes</t>
  </si>
  <si>
    <t>Matias V, Vicente R, Amaro S, Eduardo M, Luciano R</t>
  </si>
  <si>
    <t>Lunes 21:00 - 22:00</t>
  </si>
  <si>
    <t>extra</t>
  </si>
  <si>
    <t>Razón de la Reunión</t>
  </si>
  <si>
    <t>Organización de grupo</t>
  </si>
  <si>
    <t>¿Que se realizó?</t>
  </si>
  <si>
    <t>Actualización del Backlog / División de tareas</t>
  </si>
  <si>
    <t>29 / 09 / 2022</t>
  </si>
  <si>
    <t>Sin registro</t>
  </si>
  <si>
    <t>Reunion rutinaria / revision de avances</t>
  </si>
  <si>
    <t>Trabajo en Media querys y validación de datos</t>
  </si>
  <si>
    <t>06/ 10 / 2022</t>
  </si>
  <si>
    <t>Cocunicación de comentarios del profesor</t>
  </si>
  <si>
    <t>Remaquetado de la pagina admin</t>
  </si>
  <si>
    <t>08/ 10 / 2022</t>
  </si>
  <si>
    <t xml:space="preserve">Reunion Rutinaria </t>
  </si>
  <si>
    <t>Avance en manejo de sesiones/ pagina de admin funcional</t>
  </si>
  <si>
    <t>11/ 10 / 2022</t>
  </si>
  <si>
    <t>Todos</t>
  </si>
  <si>
    <t>Semana</t>
  </si>
  <si>
    <t>Trabajos
Designados</t>
  </si>
  <si>
    <t>Horas Asignadas</t>
  </si>
  <si>
    <t>Horas en Reunion</t>
  </si>
  <si>
    <t>Horas Autónomas</t>
  </si>
  <si>
    <t>Justifique las horas autónomas</t>
  </si>
  <si>
    <t>Horas Totales</t>
  </si>
  <si>
    <t>Primera</t>
  </si>
  <si>
    <t>Planificación y asignación de tareas</t>
  </si>
  <si>
    <t>Reunión de grupo en donde se plantearan las tareas a realizar</t>
  </si>
  <si>
    <t>Si</t>
  </si>
  <si>
    <t>Investigación de lenguaje de programación PHP</t>
  </si>
  <si>
    <t>Investigación autonoma de PHP, conexión con base de datos (Función new msqli)</t>
  </si>
  <si>
    <t>Investigación del metodo web FETCH</t>
  </si>
  <si>
    <t>Segunda</t>
  </si>
  <si>
    <t>Actualización de la bd (rellenar datos)</t>
  </si>
  <si>
    <t>Actualización de la base de datos en función de nuevos cambios en la pagina o requerimientos de código</t>
  </si>
  <si>
    <t>Investigación Validación de datos (Inicios de sesión)</t>
  </si>
  <si>
    <t>Investigacion de manejo de sesiones e implementación en el login del portal.</t>
  </si>
  <si>
    <t>No</t>
  </si>
  <si>
    <t>CSS @media querys</t>
  </si>
  <si>
    <t>Creación de funcion de previsualización de contenido de la noticia (JS)</t>
  </si>
  <si>
    <t>Función de JS que mostrará una previsualización del contenido de la noticia.</t>
  </si>
  <si>
    <t>Tercera</t>
  </si>
  <si>
    <t>Utilizar Fetch para conectar la bd con la pagina (php y js)</t>
  </si>
  <si>
    <t>Uso de Fetch para importar los elementos de la bd con JSON</t>
  </si>
  <si>
    <t>Crear funcion de edicion de contenido</t>
  </si>
  <si>
    <t>Recorrer el Json mediante ciclos para identificar id y poder editarlo en un apartado de la pagina del admin.</t>
  </si>
  <si>
    <t>Investigacion de JSON para utilizarlo con Fetch</t>
  </si>
  <si>
    <t xml:space="preserve">Revisión del repositorio, sus ramas y la integridad de las mismas. </t>
  </si>
  <si>
    <t>Revision de errores en pagina admin y optimizacion de codigo.</t>
  </si>
  <si>
    <t>Utilizacion de ciclos para hacer el codigo mas corto y legible.</t>
  </si>
  <si>
    <t>Revisión de avances</t>
  </si>
  <si>
    <t>Cuarta</t>
  </si>
  <si>
    <t>Maquetado de la presentación</t>
  </si>
  <si>
    <t>Restructurar diagramas  (MER)</t>
  </si>
  <si>
    <t>Total Horas</t>
  </si>
  <si>
    <t>Horas Totales
Asignadas por Tarea</t>
  </si>
  <si>
    <t>Horas Trabajadas en Reunion</t>
  </si>
  <si>
    <t>Planificacion y asigancion de tareas</t>
  </si>
  <si>
    <t>Investigacion PHP</t>
  </si>
  <si>
    <t>Aprendizaje autonomo mediante internet</t>
  </si>
  <si>
    <t>Investigacion autonoma de JS</t>
  </si>
  <si>
    <t>Investigar y repasar SQL</t>
  </si>
  <si>
    <t>Introducir PHP</t>
  </si>
  <si>
    <t>Investigar AJAX</t>
  </si>
  <si>
    <t>NO</t>
  </si>
  <si>
    <t>Implementacion de SQL en BD</t>
  </si>
  <si>
    <t>Mediante video de internet</t>
  </si>
  <si>
    <t>Idear codigo para insertar contenido de la bd en la pagina</t>
  </si>
  <si>
    <t>Utilizar PHP para entablecer conexion con la bd</t>
  </si>
  <si>
    <t>Revision de errores en codigo de home</t>
  </si>
  <si>
    <t>Investigacion de eventos JS</t>
  </si>
  <si>
    <t>Actualizar diagrama de casos de uso si este lo requiere</t>
  </si>
  <si>
    <t>Actualizar MER</t>
  </si>
  <si>
    <t>maquetar la presentacion</t>
  </si>
  <si>
    <t>Estudiar presentacion</t>
  </si>
  <si>
    <t>Planificacion y asignacion de tareas</t>
  </si>
  <si>
    <t>reunion grupal</t>
  </si>
  <si>
    <t>estudio autonomo de JS</t>
  </si>
  <si>
    <t>aprendizaje autonomo</t>
  </si>
  <si>
    <t>induccion a PHP</t>
  </si>
  <si>
    <t>estudio de Fetch</t>
  </si>
  <si>
    <t>Validacion de datos JS</t>
  </si>
  <si>
    <t>Retroalimentacion de Lenguaje SQL</t>
  </si>
  <si>
    <t>funcion de insertar noticia</t>
  </si>
  <si>
    <t>trabajo en reunion</t>
  </si>
  <si>
    <t>Retroalimentacion de operaciones cliente-servidor</t>
  </si>
  <si>
    <t>mejoramiento de la BD</t>
  </si>
  <si>
    <t>trabajo autonomo</t>
  </si>
  <si>
    <t>responsividad de miperfil</t>
  </si>
  <si>
    <t>select de noticias</t>
  </si>
  <si>
    <t>manejo de evento de JS</t>
  </si>
  <si>
    <t>conexiones de BD</t>
  </si>
  <si>
    <t>trabajo autonomo y grupal</t>
  </si>
  <si>
    <t>avance update</t>
  </si>
  <si>
    <t>trabajo grupal</t>
  </si>
  <si>
    <t>funcion actualizar noticias</t>
  </si>
  <si>
    <t>Actualizacion de diagramas</t>
  </si>
  <si>
    <t xml:space="preserve">preparacion de la presentacion </t>
  </si>
  <si>
    <t>Repaso Final</t>
  </si>
  <si>
    <t>repaso personal sobre los temas</t>
  </si>
  <si>
    <t>Investigacion autonoma (internet)</t>
  </si>
  <si>
    <t>Investigacion JavaScript</t>
  </si>
  <si>
    <t>Investigacion FETCH</t>
  </si>
  <si>
    <t>Funcionalidad del registro</t>
  </si>
  <si>
    <t>Invesitqacion de MySql</t>
  </si>
  <si>
    <t>Conexion del registro con la BD</t>
  </si>
  <si>
    <t>Conectar la BD mediante PHP a la pagina HOME</t>
  </si>
  <si>
    <t>Visualizar noticias de la BD en tarjetas de home (SELECT)</t>
  </si>
  <si>
    <t>Revision de los avances</t>
  </si>
  <si>
    <t>Separar las noticias por secciones en el HOME</t>
  </si>
  <si>
    <t>Actualizar la presentacion</t>
  </si>
  <si>
    <t>Estudiar el código hecho por los demas compañeros</t>
  </si>
  <si>
    <t>planificacion y asignacion de tareas</t>
  </si>
  <si>
    <t>investigacion de programacion Php</t>
  </si>
  <si>
    <t>investigacion de programacion Ajax</t>
  </si>
  <si>
    <t>retroalimentacion de SQL</t>
  </si>
  <si>
    <t>actualizacion de la base de datos</t>
  </si>
  <si>
    <t>consulta select   conectada ala bd</t>
  </si>
  <si>
    <t>Visualización de comentarios en cada pagina (SELECT) (JOIN)</t>
  </si>
  <si>
    <t>creacion de codigo Php con consultas sql</t>
  </si>
  <si>
    <t>funcion Javascript que reciba el contenido de la consulta sql</t>
  </si>
  <si>
    <t>Analizar el contenido JSON y asignarlo a los espacios correspondientes</t>
  </si>
  <si>
    <t>actualizacion de diagramas</t>
  </si>
  <si>
    <t>revision de avances</t>
  </si>
  <si>
    <t>retroalimentacion como grupo previo alos diagramas</t>
  </si>
  <si>
    <t>actualizacion de la presentacion</t>
  </si>
  <si>
    <t xml:space="preserve">Planificacion y asignacion de tareas </t>
  </si>
  <si>
    <t xml:space="preserve">Organizacion de tareas </t>
  </si>
  <si>
    <t>Investigacion sobre PHP</t>
  </si>
  <si>
    <t xml:space="preserve">Aprendizaje autonomo </t>
  </si>
  <si>
    <t>Investigacion sobre Javascript, añadir clases</t>
  </si>
  <si>
    <t xml:space="preserve">Investigacion de javascript, cambiar y añadir clases </t>
  </si>
  <si>
    <t>Validacion del Log In, Sesiones, PHP</t>
  </si>
  <si>
    <t>Aprendizaje sobre php, inicio de sesion y validar valores</t>
  </si>
  <si>
    <t>Investigación BD MySQL (consultas, triggers, etc...)</t>
  </si>
  <si>
    <t>Aprendizaje y repaso de consultas a base de datos</t>
  </si>
  <si>
    <t>Validacion de tipos de datos en sign in</t>
  </si>
  <si>
    <t>Implementacion de validar campos del registrarse con comprobaciones js</t>
  </si>
  <si>
    <t xml:space="preserve">Investigacion de sesiones y bloqueo de no iniciados de sesion </t>
  </si>
  <si>
    <t>Investigacion del envio de variables globales con sesiones (php)</t>
  </si>
  <si>
    <t>Investigacion e implementacion de expresiones regulares</t>
  </si>
  <si>
    <t>Investigacion e implementacion de expresiones regulares en javascript</t>
  </si>
  <si>
    <t>Retroalimentcion contenidos</t>
  </si>
  <si>
    <t>Investigacion sobre css</t>
  </si>
  <si>
    <t>Investigacion de maquetacion css, posicionamiento</t>
  </si>
  <si>
    <t>Actualización "diagrama componentes"</t>
  </si>
  <si>
    <t>Revision de Ramas en GIT</t>
  </si>
  <si>
    <t>Repaso de Portal Noticiero</t>
  </si>
  <si>
    <t>Tareas</t>
  </si>
  <si>
    <t>Hecha</t>
  </si>
  <si>
    <t>Por Hacer</t>
  </si>
  <si>
    <t>Crear proyecto en github y agregar la cuenta "ignaciolincolao"</t>
  </si>
  <si>
    <t>X</t>
  </si>
  <si>
    <t>Completar guía de sistematización de proyectos</t>
  </si>
  <si>
    <t>Crear Diagrama de componentes</t>
  </si>
  <si>
    <t>Crear una base de datos para los ususarios</t>
  </si>
  <si>
    <t>Crear diagrama de modelo entidad-relacion</t>
  </si>
  <si>
    <t>Crear Diagrama de integración de sistemas/protocolos</t>
  </si>
  <si>
    <t>Crear Backlog completamente detallado</t>
  </si>
  <si>
    <t>Creación de presentación para semana 4</t>
  </si>
  <si>
    <t>Investigación autónoma PHP</t>
  </si>
  <si>
    <t>Investigación autónoma CSS</t>
  </si>
  <si>
    <t>Investigación autónoma html</t>
  </si>
  <si>
    <t>Investigación autónoma JS</t>
  </si>
  <si>
    <t>Retroalimentación de BD</t>
  </si>
  <si>
    <t>Clase de Gitkraken y sus funciones.</t>
  </si>
  <si>
    <t>Reunion de grupo (Organizacón de ideas).</t>
  </si>
  <si>
    <t>Planificación de Tareas.</t>
  </si>
  <si>
    <t>División de tareas y profundización en conocimientos adquiridos.</t>
  </si>
  <si>
    <t>La Noticia y sus partes.</t>
  </si>
  <si>
    <t>Boceto de la pagina</t>
  </si>
  <si>
    <t>Analisis e investigacion de estilos en bootstrap</t>
  </si>
  <si>
    <t>Creación del logo del portal</t>
  </si>
  <si>
    <t>Creación de codigo HTML Log in</t>
  </si>
  <si>
    <t>Creación de codigo HTML Sign In</t>
  </si>
  <si>
    <t>Creación de codigo HTML Home</t>
  </si>
  <si>
    <t>Creación de codigo HTML Nosotros</t>
  </si>
  <si>
    <t>Creación de codigo HTML Mi Perfil</t>
  </si>
  <si>
    <t>Creación de codigo CSS Mi Perfil</t>
  </si>
  <si>
    <t>Creación de codigo CSS Login</t>
  </si>
  <si>
    <t>Creación de codigo CSS Sign In</t>
  </si>
  <si>
    <t>Creación de codigo CSS Home</t>
  </si>
  <si>
    <t>Creación de codigo CSS Nosotros</t>
  </si>
  <si>
    <t>recopilacion de imagenes</t>
  </si>
  <si>
    <t>Creación de estados de usuario</t>
  </si>
  <si>
    <t>Actualización de diagramas</t>
  </si>
  <si>
    <t>Estructurar presentación semana 8</t>
  </si>
  <si>
    <t>Añadir un reloj (tiempo real en cada pagina )</t>
  </si>
  <si>
    <t>Actualización a la base de datos</t>
  </si>
  <si>
    <t>Validación de codigos con W3schools</t>
  </si>
  <si>
    <t>Creación de la caja de comentarios</t>
  </si>
  <si>
    <t>Añadir funcionalidad a botones de la pagina</t>
  </si>
  <si>
    <t>Añadir moderadores a la base de datos</t>
  </si>
  <si>
    <t>Revision de avances y reorganización de ideas</t>
  </si>
  <si>
    <t>Ideación de permisos del superusuario (admin)</t>
  </si>
  <si>
    <t xml:space="preserve">Creación de pagina de administrador </t>
  </si>
  <si>
    <t>Implementación de funcionalidades con JQuery</t>
  </si>
  <si>
    <t>Implementación de funcionalidades con JS</t>
  </si>
  <si>
    <t>Validación de datos de inicio de sesion con php</t>
  </si>
  <si>
    <t>Conexión con base de datos mediante php</t>
  </si>
  <si>
    <t>Almacenar datos de la pagina en la base de datos</t>
  </si>
  <si>
    <t xml:space="preserve">Redaccion de noticias </t>
  </si>
  <si>
    <t xml:space="preserve">Creacion de pagina de facebook del portal </t>
  </si>
  <si>
    <t xml:space="preserve">Creacion de pagina de twitter del portal </t>
  </si>
  <si>
    <t xml:space="preserve">Creacion de pagina de instagram del portal </t>
  </si>
  <si>
    <t>Scroll para los comentarios</t>
  </si>
  <si>
    <t>Investigación autonoma JSON</t>
  </si>
  <si>
    <t>Retroalimentación de SQL</t>
  </si>
  <si>
    <t>Delete CRUD noticia</t>
  </si>
  <si>
    <t>Select CRUD Noticias por secciones</t>
  </si>
  <si>
    <t>Insert CRUD Insertar noticias 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</si>
</sst>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\:mm\ AM/PM"/>
  </numFmts>
  <fonts count="31">
    <font>
      <sz val="11.0"/>
      <color theme="1"/>
      <name val="Arial"/>
      <scheme val="minor"/>
    </font>
    <font>
      <u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Calibri"/>
    </font>
    <font>
      <sz val="10.0"/>
      <color rgb="FF333333"/>
      <name val="Arial"/>
    </font>
    <font>
      <sz val="11.0"/>
      <color rgb="FFFFFFFF"/>
      <name val="Calibri"/>
    </font>
    <font>
      <sz val="10.0"/>
      <color theme="1"/>
      <name val="Arial"/>
    </font>
    <font>
      <sz val="11.0"/>
      <color rgb="FF3F3F76"/>
      <name val="Calibri"/>
    </font>
    <font>
      <sz val="10.0"/>
      <color rgb="FFCC0000"/>
      <name val="Arial"/>
    </font>
    <font>
      <b/>
      <sz val="11.0"/>
      <color rgb="FF3F3F3F"/>
      <name val="Calibri"/>
    </font>
    <font>
      <sz val="10.0"/>
      <color rgb="FF996600"/>
      <name val="Arial"/>
    </font>
    <font>
      <u/>
      <sz val="11.0"/>
      <color rgb="FFFFFFFF"/>
      <name val="Calibri"/>
    </font>
    <font>
      <u/>
      <sz val="11.0"/>
      <color rgb="FFFFFFFF"/>
      <name val="Calibri"/>
    </font>
    <font>
      <u/>
      <sz val="11.0"/>
      <color rgb="FFFFFFFF"/>
      <name val="Calibri"/>
    </font>
    <font>
      <u/>
      <sz val="11.0"/>
      <color rgb="FFFFFFFF"/>
      <name val="Calibri"/>
    </font>
    <font>
      <u/>
      <sz val="11.0"/>
      <color rgb="FFFFFFFF"/>
      <name val="Calibri"/>
    </font>
    <font>
      <u/>
      <sz val="11.0"/>
      <color rgb="FFFFFFFF"/>
      <name val="Calibri"/>
    </font>
    <font>
      <u/>
      <sz val="11.0"/>
      <color rgb="FFFFFFFF"/>
      <name val="Calibri"/>
    </font>
    <font>
      <color theme="0"/>
      <name val="Arial"/>
    </font>
    <font>
      <color theme="1"/>
      <name val="Arial"/>
      <scheme val="minor"/>
    </font>
    <font>
      <sz val="11.0"/>
      <color theme="1"/>
      <name val="Ubuntu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rgb="FFFFFFFF"/>
      <name val="Arial"/>
    </font>
    <font>
      <sz val="10.0"/>
      <color rgb="FF333333"/>
      <name val="&quot;Arial&quot;"/>
    </font>
    <font>
      <color rgb="FFFFFFFF"/>
      <name val="Arial"/>
    </font>
    <font>
      <sz val="10.0"/>
      <color rgb="FF000000"/>
      <name val="Arial"/>
    </font>
    <font>
      <color theme="4"/>
      <name val="Arial"/>
      <scheme val="minor"/>
    </font>
    <font>
      <u/>
      <sz val="11.0"/>
      <color theme="1"/>
      <name val="Arial"/>
    </font>
    <font>
      <sz val="11.0"/>
      <color rgb="FF000000"/>
      <name val="Arial"/>
    </font>
  </fonts>
  <fills count="35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9900FF"/>
        <bgColor rgb="FF9900FF"/>
      </patternFill>
    </fill>
    <fill>
      <patternFill patternType="solid">
        <fgColor rgb="FF7F7F7F"/>
        <bgColor rgb="FF7F7F7F"/>
      </patternFill>
    </fill>
    <fill>
      <patternFill patternType="solid">
        <fgColor rgb="FFFFFFCC"/>
        <bgColor rgb="FFFFFFCC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F9999"/>
        <bgColor rgb="FFFF9999"/>
      </patternFill>
    </fill>
    <fill>
      <patternFill patternType="solid">
        <fgColor rgb="FFDEEBF7"/>
        <bgColor rgb="FFDEEBF7"/>
      </patternFill>
    </fill>
    <fill>
      <patternFill patternType="solid">
        <fgColor rgb="FFA9D18E"/>
        <bgColor rgb="FFA9D18E"/>
      </patternFill>
    </fill>
    <fill>
      <patternFill patternType="solid">
        <fgColor rgb="FFCC0000"/>
        <bgColor rgb="FFCC0000"/>
      </patternFill>
    </fill>
    <fill>
      <patternFill patternType="solid">
        <fgColor theme="8"/>
        <bgColor theme="8"/>
      </patternFill>
    </fill>
    <fill>
      <patternFill patternType="solid">
        <fgColor rgb="FF00FFFF"/>
        <bgColor rgb="FF00FFFF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</fills>
  <borders count="70">
    <border/>
    <border>
      <left/>
      <right/>
      <top/>
      <bottom/>
    </border>
    <border>
      <left style="thin">
        <color theme="1"/>
      </left>
      <right/>
      <top style="thin">
        <color theme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/>
      <right style="thin">
        <color rgb="FF808080"/>
      </right>
      <top style="thin">
        <color theme="1"/>
      </top>
      <bottom/>
    </border>
    <border>
      <left style="thin">
        <color rgb="FF808080"/>
      </left>
      <right style="thin">
        <color rgb="FF808080"/>
      </right>
      <top style="thin">
        <color theme="1"/>
      </top>
      <bottom/>
    </border>
    <border>
      <left style="thin">
        <color rgb="FF808080"/>
      </left>
      <right style="thin">
        <color theme="1"/>
      </right>
      <top style="thin">
        <color theme="1"/>
      </top>
      <bottom/>
    </border>
    <border>
      <left style="thin">
        <color theme="1"/>
      </left>
      <right/>
      <top style="thin">
        <color rgb="FF000000"/>
      </top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808080"/>
      </bottom>
    </border>
    <border>
      <left style="thin">
        <color theme="1"/>
      </left>
      <right style="thin">
        <color theme="1"/>
      </right>
      <top style="thin">
        <color rgb="FF000000"/>
      </top>
      <bottom style="thin">
        <color rgb="FF7F7F7F"/>
      </bottom>
    </border>
    <border>
      <left/>
      <right style="thin">
        <color rgb="FF808080"/>
      </right>
      <top style="thin">
        <color rgb="FF00000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</border>
    <border>
      <left style="thin">
        <color rgb="FF808080"/>
      </left>
      <right/>
      <top style="thin">
        <color rgb="FF000000"/>
      </top>
      <bottom style="thin">
        <color rgb="FF808080"/>
      </bottom>
    </border>
    <border>
      <left style="thin">
        <color theme="1"/>
      </left>
      <right style="thin">
        <color theme="1"/>
      </right>
      <top style="thin">
        <color theme="1"/>
      </top>
    </border>
    <border>
      <left/>
      <right style="thin">
        <color theme="1"/>
      </right>
      <top style="thin">
        <color rgb="FF3F3F3F"/>
      </top>
      <bottom style="thin">
        <color rgb="FF3F3F3F"/>
      </bottom>
    </border>
    <border>
      <left style="thin">
        <color theme="1"/>
      </left>
      <right/>
      <top/>
      <bottom/>
    </border>
    <border>
      <left/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/>
      <top style="thin">
        <color rgb="FF808080"/>
      </top>
      <bottom style="thin">
        <color rgb="FF808080"/>
      </bottom>
    </border>
    <border>
      <bottom/>
    </border>
    <border>
      <right style="thin">
        <color rgb="FF808080"/>
      </right>
      <top style="thin">
        <color rgb="FF808080"/>
      </top>
    </border>
    <border>
      <left style="thin">
        <color rgb="FF808080"/>
      </left>
      <right/>
      <top style="thin">
        <color rgb="FF808080"/>
      </top>
    </border>
    <border>
      <left style="thin">
        <color rgb="FF808080"/>
      </left>
      <right/>
      <top style="thin">
        <color rgb="FF808080"/>
      </top>
      <bottom/>
    </border>
    <border>
      <left/>
      <right/>
    </border>
    <border>
      <left/>
      <right/>
      <top style="thin">
        <color rgb="FF808080"/>
      </top>
      <bottom style="thin">
        <color rgb="FF808080"/>
      </bottom>
    </border>
    <border>
      <left/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/>
      <top/>
      <bottom style="thin">
        <color rgb="FF808080"/>
      </bottom>
    </border>
    <border>
      <left style="thin">
        <color rgb="FF808080"/>
      </left>
      <right/>
      <bottom style="thin">
        <color rgb="FF808080"/>
      </bottom>
    </border>
    <border>
      <left/>
      <right/>
      <top style="thin">
        <color rgb="FF808080"/>
      </top>
    </border>
    <border>
      <left/>
      <right/>
      <top style="thin">
        <color rgb="FF808080"/>
      </top>
      <bottom/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left style="thin">
        <color theme="1"/>
      </left>
      <right/>
      <top style="thin">
        <color theme="1"/>
      </top>
      <bottom style="thin">
        <color rgb="FF808080"/>
      </bottom>
    </border>
    <border>
      <left style="thin">
        <color theme="1"/>
      </left>
      <right style="thin">
        <color rgb="FF808080"/>
      </right>
      <top style="thin">
        <color theme="1"/>
      </top>
      <bottom style="thin">
        <color theme="1"/>
      </bottom>
    </border>
    <border>
      <left style="thin">
        <color rgb="FF808080"/>
      </left>
      <right style="thin">
        <color rgb="FF808080"/>
      </right>
      <top style="thin">
        <color theme="1"/>
      </top>
      <bottom style="thin">
        <color theme="1"/>
      </bottom>
    </border>
    <border>
      <left style="thin">
        <color rgb="FF808080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/>
      <right style="thin">
        <color rgb="FF808080"/>
      </right>
      <top/>
      <bottom style="thin">
        <color rgb="FF808080"/>
      </bottom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  <border>
      <left/>
      <right style="thin">
        <color theme="1"/>
      </right>
      <top/>
      <bottom style="thin">
        <color rgb="FF3F3F3F"/>
      </bottom>
    </border>
    <border>
      <left style="thin">
        <color theme="1"/>
      </left>
      <right style="thin">
        <color theme="1"/>
      </right>
      <top style="thin">
        <color rgb="FF808080"/>
      </top>
      <bottom style="thin">
        <color theme="1"/>
      </bottom>
    </border>
    <border>
      <left style="thin">
        <color theme="1"/>
      </left>
      <right style="thin">
        <color theme="1"/>
      </right>
    </border>
    <border>
      <left style="thin">
        <color theme="1"/>
      </left>
      <right style="thin">
        <color theme="1"/>
      </right>
      <top/>
      <bottom style="thin">
        <color rgb="FF808080"/>
      </bottom>
    </border>
    <border>
      <left style="thin">
        <color theme="1"/>
      </left>
      <right style="thin">
        <color theme="1"/>
      </right>
      <top style="thin">
        <color rgb="FF808080"/>
      </top>
      <bottom/>
    </border>
    <border>
      <left/>
      <top style="thin">
        <color rgb="FF808080"/>
      </top>
      <bottom style="thin">
        <color rgb="FF808080"/>
      </bottom>
    </border>
    <border>
      <right/>
      <top style="thin">
        <color rgb="FF808080"/>
      </top>
      <bottom style="thin">
        <color rgb="FF808080"/>
      </bottom>
    </border>
    <border>
      <left style="thin">
        <color theme="1"/>
      </left>
      <right/>
      <top/>
    </border>
    <border>
      <left/>
      <right style="thin">
        <color rgb="FF808080"/>
      </righ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</border>
    <border>
      <left style="thin">
        <color rgb="FF808080"/>
      </left>
      <right/>
    </border>
    <border>
      <left style="thin">
        <color theme="1"/>
      </left>
      <right/>
      <top/>
      <bottom style="thin">
        <color theme="1"/>
      </bottom>
    </border>
    <border>
      <left/>
      <right style="thin">
        <color rgb="FF808080"/>
      </right>
      <top style="thin">
        <color rgb="FF808080"/>
      </top>
      <bottom style="thin">
        <color theme="1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1"/>
      </bottom>
    </border>
    <border>
      <left style="thin">
        <color rgb="FF808080"/>
      </left>
      <right/>
      <top style="thin">
        <color rgb="FF808080"/>
      </top>
      <bottom style="thin">
        <color theme="1"/>
      </bottom>
    </border>
    <border>
      <left style="thin">
        <color theme="1"/>
      </left>
      <right style="thin">
        <color theme="1"/>
      </right>
      <bottom style="thin">
        <color theme="1"/>
      </bottom>
    </border>
    <border>
      <left/>
      <right style="thin">
        <color theme="1"/>
      </right>
      <top style="thin">
        <color rgb="FF3F3F3F"/>
      </top>
      <bottom style="thin">
        <color theme="1"/>
      </bottom>
    </border>
    <border>
      <left/>
      <right style="thin">
        <color rgb="FF808080"/>
      </right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left/>
      <right style="thin">
        <color theme="1"/>
      </right>
      <bottom style="thin">
        <color rgb="FF3F3F3F"/>
      </bottom>
    </border>
    <border>
      <left/>
      <right/>
      <bottom/>
    </border>
    <border>
      <left/>
      <top style="thin">
        <color rgb="FF808080"/>
      </top>
    </border>
    <border>
      <right/>
      <top style="thin">
        <color rgb="FF808080"/>
      </top>
    </border>
    <border>
      <left style="thin">
        <color theme="1"/>
      </left>
      <top style="thin">
        <color theme="1"/>
      </top>
    </border>
    <border>
      <left style="thin">
        <color rgb="FF808080"/>
      </left>
      <right style="thin">
        <color theme="1"/>
      </right>
      <top style="thin">
        <color theme="1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theme="1"/>
      </bottom>
    </border>
    <border>
      <left/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 style="thin">
        <color theme="1"/>
      </left>
      <right style="thin">
        <color theme="1"/>
      </right>
      <top/>
      <bottom/>
    </border>
  </borders>
  <cellStyleXfs count="1">
    <xf borderId="0" fillId="0" fontId="0" numFmtId="0" applyAlignment="1" applyFont="1"/>
  </cellStyleXfs>
  <cellXfs count="1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0" fillId="7" fontId="3" numFmtId="0" xfId="0" applyFill="1" applyFont="1"/>
    <xf borderId="0" fillId="0" fontId="3" numFmtId="0" xfId="0" applyFont="1"/>
    <xf borderId="0" fillId="0" fontId="4" numFmtId="0" xfId="0" applyFont="1"/>
    <xf borderId="2" fillId="8" fontId="5" numFmtId="0" xfId="0" applyBorder="1" applyFill="1" applyFont="1"/>
    <xf borderId="3" fillId="8" fontId="5" numFmtId="0" xfId="0" applyBorder="1" applyFont="1"/>
    <xf borderId="3" fillId="8" fontId="5" numFmtId="0" xfId="0" applyAlignment="1" applyBorder="1" applyFont="1">
      <alignment shrinkToFit="0" wrapText="1"/>
    </xf>
    <xf borderId="4" fillId="9" fontId="6" numFmtId="0" xfId="0" applyBorder="1" applyFill="1" applyFont="1"/>
    <xf borderId="5" fillId="10" fontId="6" numFmtId="0" xfId="0" applyBorder="1" applyFill="1" applyFont="1"/>
    <xf borderId="5" fillId="11" fontId="6" numFmtId="0" xfId="0" applyBorder="1" applyFill="1" applyFont="1"/>
    <xf borderId="5" fillId="12" fontId="6" numFmtId="0" xfId="0" applyBorder="1" applyFill="1" applyFont="1"/>
    <xf borderId="5" fillId="8" fontId="5" numFmtId="0" xfId="0" applyBorder="1" applyFont="1"/>
    <xf borderId="6" fillId="8" fontId="5" numFmtId="0" xfId="0" applyAlignment="1" applyBorder="1" applyFont="1">
      <alignment shrinkToFit="0" wrapText="1"/>
    </xf>
    <xf borderId="0" fillId="0" fontId="2" numFmtId="0" xfId="0" applyFont="1"/>
    <xf borderId="7" fillId="2" fontId="7" numFmtId="0" xfId="0" applyBorder="1" applyFont="1"/>
    <xf borderId="8" fillId="9" fontId="6" numFmtId="0" xfId="0" applyBorder="1" applyFont="1"/>
    <xf borderId="9" fillId="13" fontId="8" numFmtId="0" xfId="0" applyBorder="1" applyFill="1" applyFont="1"/>
    <xf borderId="10" fillId="14" fontId="6" numFmtId="0" xfId="0" applyBorder="1" applyFill="1" applyFont="1"/>
    <xf borderId="11" fillId="14" fontId="6" numFmtId="0" xfId="0" applyBorder="1" applyFont="1"/>
    <xf borderId="12" fillId="14" fontId="6" numFmtId="0" xfId="0" applyBorder="1" applyFont="1"/>
    <xf borderId="13" fillId="0" fontId="9" numFmtId="0" xfId="0" applyBorder="1" applyFont="1"/>
    <xf borderId="14" fillId="15" fontId="10" numFmtId="0" xfId="0" applyBorder="1" applyFill="1" applyFont="1"/>
    <xf borderId="15" fillId="2" fontId="11" numFmtId="0" xfId="0" applyBorder="1" applyFont="1"/>
    <xf borderId="16" fillId="14" fontId="6" numFmtId="0" xfId="0" applyBorder="1" applyFont="1"/>
    <xf borderId="17" fillId="14" fontId="6" numFmtId="0" xfId="0" applyBorder="1" applyFont="1"/>
    <xf borderId="18" fillId="14" fontId="6" numFmtId="0" xfId="0" applyBorder="1" applyFont="1"/>
    <xf borderId="19" fillId="14" fontId="6" numFmtId="0" xfId="0" applyBorder="1" applyFont="1"/>
    <xf borderId="20" fillId="14" fontId="6" numFmtId="0" xfId="0" applyBorder="1" applyFont="1"/>
    <xf borderId="21" fillId="14" fontId="6" numFmtId="0" xfId="0" applyBorder="1" applyFont="1"/>
    <xf borderId="8" fillId="16" fontId="6" numFmtId="0" xfId="0" applyBorder="1" applyFill="1" applyFont="1"/>
    <xf borderId="1" fillId="14" fontId="6" numFmtId="0" xfId="0" applyBorder="1" applyFont="1"/>
    <xf borderId="3" fillId="10" fontId="6" numFmtId="0" xfId="0" applyBorder="1" applyFont="1"/>
    <xf borderId="22" fillId="14" fontId="6" numFmtId="0" xfId="0" applyBorder="1" applyFont="1"/>
    <xf borderId="23" fillId="14" fontId="6" numFmtId="0" xfId="0" applyBorder="1" applyFont="1"/>
    <xf borderId="24" fillId="14" fontId="6" numFmtId="0" xfId="0" applyBorder="1" applyFont="1"/>
    <xf borderId="8" fillId="17" fontId="6" numFmtId="0" xfId="0" applyBorder="1" applyFill="1" applyFont="1"/>
    <xf borderId="25" fillId="14" fontId="6" numFmtId="0" xfId="0" applyBorder="1" applyFont="1"/>
    <xf borderId="26" fillId="14" fontId="12" numFmtId="0" xfId="0" applyBorder="1" applyFont="1"/>
    <xf borderId="8" fillId="11" fontId="6" numFmtId="0" xfId="0" applyBorder="1" applyFont="1"/>
    <xf borderId="27" fillId="14" fontId="13" numFmtId="0" xfId="0" applyBorder="1" applyFont="1"/>
    <xf borderId="28" fillId="14" fontId="6" numFmtId="0" xfId="0" applyBorder="1" applyFont="1"/>
    <xf borderId="18" fillId="14" fontId="14" numFmtId="0" xfId="0" applyBorder="1" applyFont="1"/>
    <xf borderId="29" fillId="14" fontId="6" numFmtId="0" xfId="0" applyBorder="1" applyFont="1"/>
    <xf borderId="30" fillId="14" fontId="6" numFmtId="0" xfId="0" applyBorder="1" applyFont="1"/>
    <xf borderId="31" fillId="18" fontId="6" numFmtId="0" xfId="0" applyBorder="1" applyFill="1" applyFont="1"/>
    <xf borderId="8" fillId="19" fontId="6" numFmtId="0" xfId="0" applyBorder="1" applyFill="1" applyFont="1"/>
    <xf borderId="0" fillId="14" fontId="6" numFmtId="0" xfId="0" applyFont="1"/>
    <xf borderId="31" fillId="12" fontId="6" numFmtId="0" xfId="0" applyBorder="1" applyFont="1"/>
    <xf borderId="26" fillId="14" fontId="6" numFmtId="0" xfId="0" applyBorder="1" applyFont="1"/>
    <xf borderId="32" fillId="8" fontId="5" numFmtId="0" xfId="0" applyBorder="1" applyFont="1"/>
    <xf borderId="33" fillId="8" fontId="5" numFmtId="0" xfId="0" applyBorder="1" applyFont="1"/>
    <xf borderId="33" fillId="8" fontId="5" numFmtId="0" xfId="0" applyAlignment="1" applyBorder="1" applyFont="1">
      <alignment shrinkToFit="0" wrapText="1"/>
    </xf>
    <xf borderId="33" fillId="9" fontId="6" numFmtId="0" xfId="0" applyBorder="1" applyFont="1"/>
    <xf borderId="33" fillId="10" fontId="6" numFmtId="0" xfId="0" applyBorder="1" applyFont="1"/>
    <xf borderId="33" fillId="11" fontId="6" numFmtId="0" xfId="0" applyBorder="1" applyFont="1"/>
    <xf borderId="33" fillId="12" fontId="6" numFmtId="0" xfId="0" applyBorder="1" applyFont="1"/>
    <xf borderId="34" fillId="8" fontId="5" numFmtId="0" xfId="0" applyAlignment="1" applyBorder="1" applyFont="1">
      <alignment shrinkToFit="0" wrapText="1"/>
    </xf>
    <xf borderId="15" fillId="3" fontId="7" numFmtId="0" xfId="0" applyBorder="1" applyFont="1"/>
    <xf borderId="35" fillId="13" fontId="8" numFmtId="0" xfId="0" applyBorder="1" applyFont="1"/>
    <xf borderId="36" fillId="14" fontId="6" numFmtId="0" xfId="0" applyBorder="1" applyFont="1"/>
    <xf borderId="37" fillId="14" fontId="6" numFmtId="0" xfId="0" applyBorder="1" applyFont="1"/>
    <xf borderId="38" fillId="15" fontId="10" numFmtId="0" xfId="0" applyBorder="1" applyFont="1"/>
    <xf borderId="39" fillId="9" fontId="6" numFmtId="0" xfId="0" applyBorder="1" applyFont="1"/>
    <xf borderId="40" fillId="0" fontId="9" numFmtId="0" xfId="0" applyBorder="1" applyFont="1"/>
    <xf borderId="41" fillId="10" fontId="6" numFmtId="0" xfId="0" applyBorder="1" applyFont="1"/>
    <xf borderId="42" fillId="10" fontId="6" numFmtId="0" xfId="0" applyBorder="1" applyFont="1"/>
    <xf borderId="39" fillId="10" fontId="6" numFmtId="0" xfId="0" applyBorder="1" applyFont="1"/>
    <xf borderId="43" fillId="14" fontId="6" numFmtId="0" xfId="0" applyBorder="1" applyFont="1"/>
    <xf borderId="44" fillId="14" fontId="6" numFmtId="0" xfId="0" applyBorder="1" applyFont="1"/>
    <xf borderId="27" fillId="14" fontId="6" numFmtId="0" xfId="0" applyBorder="1" applyFont="1"/>
    <xf borderId="39" fillId="11" fontId="6" numFmtId="0" xfId="0" applyBorder="1" applyFont="1"/>
    <xf borderId="41" fillId="12" fontId="6" numFmtId="0" xfId="0" applyBorder="1" applyFont="1"/>
    <xf borderId="8" fillId="12" fontId="6" numFmtId="0" xfId="0" applyBorder="1" applyFont="1"/>
    <xf borderId="45" fillId="3" fontId="7" numFmtId="0" xfId="0" applyBorder="1" applyFont="1"/>
    <xf borderId="46" fillId="14" fontId="6" numFmtId="0" xfId="0" applyBorder="1" applyFont="1"/>
    <xf borderId="47" fillId="14" fontId="6" numFmtId="0" xfId="0" applyBorder="1" applyFont="1"/>
    <xf borderId="48" fillId="14" fontId="6" numFmtId="0" xfId="0" applyBorder="1" applyFont="1"/>
    <xf borderId="49" fillId="3" fontId="7" numFmtId="0" xfId="0" applyBorder="1" applyFont="1"/>
    <xf borderId="39" fillId="12" fontId="6" numFmtId="0" xfId="0" applyBorder="1" applyFont="1"/>
    <xf borderId="50" fillId="14" fontId="6" numFmtId="0" xfId="0" applyBorder="1" applyFont="1"/>
    <xf borderId="51" fillId="14" fontId="6" numFmtId="0" xfId="0" applyBorder="1" applyFont="1"/>
    <xf borderId="52" fillId="14" fontId="6" numFmtId="0" xfId="0" applyBorder="1" applyFont="1"/>
    <xf borderId="53" fillId="0" fontId="9" numFmtId="0" xfId="0" applyBorder="1" applyFont="1"/>
    <xf borderId="54" fillId="15" fontId="10" numFmtId="0" xfId="0" applyBorder="1" applyFont="1"/>
    <xf borderId="0" fillId="3" fontId="7" numFmtId="0" xfId="0" applyFont="1"/>
    <xf borderId="15" fillId="4" fontId="7" numFmtId="0" xfId="0" applyBorder="1" applyFont="1"/>
    <xf borderId="36" fillId="14" fontId="15" numFmtId="0" xfId="0" applyBorder="1" applyFont="1"/>
    <xf borderId="55" fillId="14" fontId="16" numFmtId="0" xfId="0" applyBorder="1" applyFont="1"/>
    <xf borderId="56" fillId="14" fontId="6" numFmtId="0" xfId="0" applyBorder="1" applyFont="1"/>
    <xf borderId="57" fillId="15" fontId="10" numFmtId="0" xfId="0" applyAlignment="1" applyBorder="1" applyFont="1">
      <alignment readingOrder="0"/>
    </xf>
    <xf borderId="16" fillId="14" fontId="17" numFmtId="0" xfId="0" applyBorder="1" applyFont="1"/>
    <xf borderId="14" fillId="15" fontId="10" numFmtId="0" xfId="0" applyAlignment="1" applyBorder="1" applyFont="1">
      <alignment readingOrder="0"/>
    </xf>
    <xf borderId="45" fillId="4" fontId="7" numFmtId="0" xfId="0" applyBorder="1" applyFont="1"/>
    <xf borderId="49" fillId="4" fontId="7" numFmtId="0" xfId="0" applyBorder="1" applyFont="1"/>
    <xf borderId="51" fillId="14" fontId="18" numFmtId="0" xfId="0" applyBorder="1" applyFont="1"/>
    <xf borderId="15" fillId="5" fontId="7" numFmtId="0" xfId="0" applyBorder="1" applyFont="1"/>
    <xf borderId="55" fillId="14" fontId="6" numFmtId="0" xfId="0" applyBorder="1" applyFont="1"/>
    <xf borderId="8" fillId="10" fontId="6" numFmtId="0" xfId="0" applyBorder="1" applyFont="1"/>
    <xf borderId="58" fillId="14" fontId="6" numFmtId="0" xfId="0" applyBorder="1" applyFont="1"/>
    <xf borderId="59" fillId="14" fontId="6" numFmtId="0" xfId="0" applyBorder="1" applyFont="1"/>
    <xf borderId="0" fillId="11" fontId="6" numFmtId="0" xfId="0" applyFont="1"/>
    <xf borderId="60" fillId="14" fontId="6" numFmtId="0" xfId="0" applyBorder="1" applyFont="1"/>
    <xf borderId="45" fillId="5" fontId="7" numFmtId="0" xfId="0" applyBorder="1" applyFont="1"/>
    <xf borderId="49" fillId="5" fontId="7" numFmtId="0" xfId="0" applyBorder="1" applyFont="1"/>
    <xf borderId="15" fillId="6" fontId="7" numFmtId="0" xfId="0" applyBorder="1" applyFont="1"/>
    <xf borderId="3" fillId="20" fontId="6" numFmtId="0" xfId="0" applyBorder="1" applyFill="1" applyFont="1"/>
    <xf borderId="8" fillId="20" fontId="6" numFmtId="0" xfId="0" applyBorder="1" applyFont="1"/>
    <xf borderId="45" fillId="6" fontId="7" numFmtId="0" xfId="0" applyBorder="1" applyFont="1"/>
    <xf borderId="49" fillId="6" fontId="7" numFmtId="0" xfId="0" applyBorder="1" applyFont="1"/>
    <xf borderId="15" fillId="7" fontId="7" numFmtId="0" xfId="0" applyBorder="1" applyFont="1"/>
    <xf borderId="41" fillId="17" fontId="6" numFmtId="0" xfId="0" applyBorder="1" applyFont="1"/>
    <xf borderId="45" fillId="7" fontId="7" numFmtId="0" xfId="0" applyBorder="1" applyFont="1"/>
    <xf borderId="49" fillId="7" fontId="7" numFmtId="0" xfId="0" applyBorder="1" applyFont="1"/>
    <xf borderId="61" fillId="0" fontId="2" numFmtId="0" xfId="0" applyAlignment="1" applyBorder="1" applyFont="1">
      <alignment horizontal="center" readingOrder="0"/>
    </xf>
    <xf borderId="62" fillId="8" fontId="5" numFmtId="0" xfId="0" applyAlignment="1" applyBorder="1" applyFont="1">
      <alignment horizontal="center" readingOrder="0"/>
    </xf>
    <xf borderId="0" fillId="21" fontId="19" numFmtId="0" xfId="0" applyFill="1" applyFont="1"/>
    <xf borderId="0" fillId="21" fontId="20" numFmtId="0" xfId="0" applyFont="1"/>
    <xf borderId="63" fillId="22" fontId="21" numFmtId="0" xfId="0" applyAlignment="1" applyBorder="1" applyFill="1" applyFont="1">
      <alignment vertical="bottom"/>
    </xf>
    <xf borderId="64" fillId="23" fontId="21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20" numFmtId="0" xfId="0" applyAlignment="1" applyFont="1">
      <alignment horizontal="center" readingOrder="0"/>
    </xf>
    <xf borderId="65" fillId="22" fontId="21" numFmtId="0" xfId="0" applyAlignment="1" applyBorder="1" applyFont="1">
      <alignment vertical="bottom"/>
    </xf>
    <xf borderId="64" fillId="24" fontId="21" numFmtId="0" xfId="0" applyAlignment="1" applyBorder="1" applyFill="1" applyFont="1">
      <alignment horizontal="center" readingOrder="0"/>
    </xf>
    <xf borderId="64" fillId="25" fontId="21" numFmtId="164" xfId="0" applyAlignment="1" applyBorder="1" applyFill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64" fillId="26" fontId="21" numFmtId="0" xfId="0" applyAlignment="1" applyBorder="1" applyFill="1" applyFont="1">
      <alignment horizontal="center" readingOrder="0"/>
    </xf>
    <xf borderId="64" fillId="27" fontId="21" numFmtId="0" xfId="0" applyAlignment="1" applyBorder="1" applyFill="1" applyFont="1">
      <alignment horizontal="center" readingOrder="0"/>
    </xf>
    <xf borderId="66" fillId="13" fontId="21" numFmtId="0" xfId="0" applyAlignment="1" applyBorder="1" applyFont="1">
      <alignment horizontal="center" readingOrder="0" shrinkToFit="0" wrapText="1"/>
    </xf>
    <xf borderId="3" fillId="8" fontId="22" numFmtId="0" xfId="0" applyBorder="1" applyFont="1"/>
    <xf borderId="35" fillId="8" fontId="22" numFmtId="0" xfId="0" applyAlignment="1" applyBorder="1" applyFont="1">
      <alignment shrinkToFit="0" wrapText="1"/>
    </xf>
    <xf borderId="35" fillId="28" fontId="23" numFmtId="0" xfId="0" applyAlignment="1" applyBorder="1" applyFill="1" applyFont="1">
      <alignment shrinkToFit="0" wrapText="1"/>
    </xf>
    <xf borderId="35" fillId="13" fontId="8" numFmtId="0" xfId="0" applyAlignment="1" applyBorder="1" applyFont="1">
      <alignment shrinkToFit="0" wrapText="1"/>
    </xf>
    <xf borderId="35" fillId="29" fontId="6" numFmtId="0" xfId="0" applyAlignment="1" applyBorder="1" applyFill="1" applyFont="1">
      <alignment shrinkToFit="0" wrapText="1"/>
    </xf>
    <xf borderId="35" fillId="8" fontId="22" numFmtId="0" xfId="0" applyAlignment="1" applyBorder="1" applyFont="1">
      <alignment horizontal="center" shrinkToFit="0" wrapText="1"/>
    </xf>
    <xf borderId="35" fillId="30" fontId="24" numFmtId="0" xfId="0" applyBorder="1" applyFill="1" applyFont="1"/>
    <xf borderId="67" fillId="8" fontId="5" numFmtId="0" xfId="0" applyAlignment="1" applyBorder="1" applyFont="1">
      <alignment readingOrder="0"/>
    </xf>
    <xf borderId="35" fillId="28" fontId="23" numFmtId="0" xfId="0" applyAlignment="1" applyBorder="1" applyFont="1">
      <alignment readingOrder="0"/>
    </xf>
    <xf borderId="35" fillId="13" fontId="8" numFmtId="0" xfId="0" applyAlignment="1" applyBorder="1" applyFont="1">
      <alignment readingOrder="0"/>
    </xf>
    <xf borderId="35" fillId="29" fontId="6" numFmtId="0" xfId="0" applyAlignment="1" applyBorder="1" applyFont="1">
      <alignment readingOrder="0"/>
    </xf>
    <xf borderId="35" fillId="8" fontId="5" numFmtId="0" xfId="0" applyAlignment="1" applyBorder="1" applyFont="1">
      <alignment horizontal="left" readingOrder="0"/>
    </xf>
    <xf borderId="35" fillId="8" fontId="5" numFmtId="0" xfId="0" applyAlignment="1" applyBorder="1" applyFont="1">
      <alignment readingOrder="0"/>
    </xf>
    <xf borderId="68" fillId="8" fontId="5" numFmtId="0" xfId="0" applyBorder="1" applyFont="1"/>
    <xf borderId="40" fillId="8" fontId="5" numFmtId="0" xfId="0" applyBorder="1" applyFont="1"/>
    <xf borderId="35" fillId="13" fontId="8" numFmtId="0" xfId="0" applyAlignment="1" applyBorder="1" applyFont="1">
      <alignment horizontal="right" readingOrder="0"/>
    </xf>
    <xf borderId="35" fillId="8" fontId="5" numFmtId="0" xfId="0" applyAlignment="1" applyBorder="1" applyFont="1">
      <alignment horizontal="center" readingOrder="0"/>
    </xf>
    <xf borderId="0" fillId="8" fontId="25" numFmtId="0" xfId="0" applyAlignment="1" applyFont="1">
      <alignment readingOrder="0"/>
    </xf>
    <xf borderId="35" fillId="8" fontId="5" numFmtId="0" xfId="0" applyBorder="1" applyFont="1"/>
    <xf borderId="35" fillId="29" fontId="6" numFmtId="0" xfId="0" applyBorder="1" applyFont="1"/>
    <xf borderId="69" fillId="8" fontId="5" numFmtId="0" xfId="0" applyBorder="1" applyFont="1"/>
    <xf borderId="0" fillId="8" fontId="3" numFmtId="0" xfId="0" applyFont="1"/>
    <xf borderId="67" fillId="8" fontId="5" numFmtId="0" xfId="0" applyBorder="1" applyFont="1"/>
    <xf borderId="0" fillId="31" fontId="3" numFmtId="0" xfId="0" applyFill="1" applyFont="1"/>
    <xf borderId="0" fillId="31" fontId="26" numFmtId="0" xfId="0" applyAlignment="1" applyFont="1">
      <alignment readingOrder="0"/>
    </xf>
    <xf borderId="35" fillId="31" fontId="24" numFmtId="0" xfId="0" applyBorder="1" applyFont="1"/>
    <xf borderId="35" fillId="8" fontId="22" numFmtId="0" xfId="0" applyBorder="1" applyFont="1"/>
    <xf borderId="0" fillId="8" fontId="5" numFmtId="0" xfId="0" applyAlignment="1" applyFont="1">
      <alignment horizontal="left" readingOrder="0"/>
    </xf>
    <xf borderId="0" fillId="8" fontId="5" numFmtId="0" xfId="0" applyAlignment="1" applyFont="1">
      <alignment readingOrder="0"/>
    </xf>
    <xf borderId="0" fillId="8" fontId="27" numFmtId="0" xfId="0" applyAlignment="1" applyFont="1">
      <alignment horizontal="left" readingOrder="0"/>
    </xf>
    <xf borderId="0" fillId="8" fontId="5" numFmtId="0" xfId="0" applyAlignment="1" applyFont="1">
      <alignment horizontal="left"/>
    </xf>
    <xf borderId="0" fillId="8" fontId="5" numFmtId="0" xfId="0" applyFont="1"/>
    <xf borderId="0" fillId="28" fontId="23" numFmtId="0" xfId="0" applyAlignment="1" applyFont="1">
      <alignment readingOrder="0"/>
    </xf>
    <xf borderId="0" fillId="13" fontId="8" numFmtId="0" xfId="0" applyAlignment="1" applyFont="1">
      <alignment readingOrder="0"/>
    </xf>
    <xf borderId="0" fillId="29" fontId="6" numFmtId="0" xfId="0" applyAlignment="1" applyFont="1">
      <alignment readingOrder="0"/>
    </xf>
    <xf borderId="0" fillId="0" fontId="20" numFmtId="0" xfId="0" applyFont="1"/>
    <xf borderId="0" fillId="32" fontId="20" numFmtId="0" xfId="0" applyAlignment="1" applyFill="1" applyFont="1">
      <alignment readingOrder="0"/>
    </xf>
    <xf borderId="0" fillId="32" fontId="20" numFmtId="0" xfId="0" applyFont="1"/>
    <xf borderId="0" fillId="0" fontId="20" numFmtId="0" xfId="0" applyAlignment="1" applyFont="1">
      <alignment readingOrder="0"/>
    </xf>
    <xf borderId="35" fillId="30" fontId="24" numFmtId="0" xfId="0" applyAlignment="1" applyBorder="1" applyFont="1">
      <alignment readingOrder="0"/>
    </xf>
    <xf borderId="0" fillId="0" fontId="28" numFmtId="0" xfId="0" applyFont="1"/>
    <xf borderId="0" fillId="21" fontId="20" numFmtId="0" xfId="0" applyAlignment="1" applyFont="1">
      <alignment readingOrder="0"/>
    </xf>
    <xf borderId="0" fillId="21" fontId="29" numFmtId="0" xfId="0" applyFont="1"/>
    <xf borderId="0" fillId="33" fontId="19" numFmtId="0" xfId="0" applyAlignment="1" applyFill="1" applyFont="1">
      <alignment horizontal="center"/>
    </xf>
    <xf borderId="0" fillId="34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4" fontId="3" numFmtId="0" xfId="0" applyFont="1"/>
    <xf borderId="0" fillId="0" fontId="30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5">
    <tableStyle count="3" pivot="0" name="Reuniones-style">
      <tableStyleElement dxfId="1" type="headerRow"/>
      <tableStyleElement dxfId="2" type="firstRowStripe"/>
      <tableStyleElement dxfId="2" type="secondRowStripe"/>
    </tableStyle>
    <tableStyle count="3" pivot="0" name="Reuniones-style 2">
      <tableStyleElement dxfId="1" type="headerRow"/>
      <tableStyleElement dxfId="2" type="firstRowStripe"/>
      <tableStyleElement dxfId="2" type="secondRowStripe"/>
    </tableStyle>
    <tableStyle count="3" pivot="0" name="Reuniones-style 3">
      <tableStyleElement dxfId="1" type="headerRow"/>
      <tableStyleElement dxfId="2" type="firstRowStripe"/>
      <tableStyleElement dxfId="2" type="secondRowStripe"/>
    </tableStyle>
    <tableStyle count="3" pivot="0" name="Reuniones-style 4">
      <tableStyleElement dxfId="1" type="headerRow"/>
      <tableStyleElement dxfId="2" type="firstRowStripe"/>
      <tableStyleElement dxfId="2" type="secondRowStripe"/>
    </tableStyle>
    <tableStyle count="3" pivot="0" name="Reuniones-style 5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404040"/>
                </a:solidFill>
                <a:latin typeface="Calibri"/>
              </a:defRPr>
            </a:pPr>
            <a:r>
              <a:rPr b="1" i="0" sz="1800">
                <a:solidFill>
                  <a:srgbClr val="404040"/>
                </a:solidFill>
                <a:latin typeface="Calibri"/>
              </a:rPr>
              <a:t>Persona1</a:t>
            </a:r>
          </a:p>
        </c:rich>
      </c:tx>
      <c:overlay val="0"/>
    </c:title>
    <c:plotArea>
      <c:layout/>
      <c:lineChart>
        <c:ser>
          <c:idx val="0"/>
          <c:order val="0"/>
          <c:tx>
            <c:v>Horas Reales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'Sprint 2 - Grupo'!$R$3:$V$3</c:f>
            </c:strRef>
          </c:cat>
          <c:val>
            <c:numRef>
              <c:f>'Sprint 2 - Grupo'!$R$4:$V$4</c:f>
              <c:numCache/>
            </c:numRef>
          </c:val>
          <c:smooth val="1"/>
        </c:ser>
        <c:ser>
          <c:idx val="1"/>
          <c:order val="1"/>
          <c:tx>
            <c:v>Horas Ideales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'Sprint 2 - Grupo'!$R$3:$V$3</c:f>
            </c:strRef>
          </c:cat>
          <c:val>
            <c:numRef>
              <c:f>'Sprint 2 - Grupo'!$R$5:$V$5</c:f>
              <c:numCache/>
            </c:numRef>
          </c:val>
          <c:smooth val="1"/>
        </c:ser>
        <c:axId val="1839560859"/>
        <c:axId val="1472928112"/>
      </c:lineChart>
      <c:catAx>
        <c:axId val="18395608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1472928112"/>
      </c:catAx>
      <c:valAx>
        <c:axId val="1472928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1839560859"/>
      </c:valAx>
    </c:plotArea>
    <c:legend>
      <c:legendPos val="b"/>
      <c:overlay val="0"/>
      <c:txPr>
        <a:bodyPr/>
        <a:lstStyle/>
        <a:p>
          <a:pPr lvl="0">
            <a:defRPr b="1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404040"/>
                </a:solidFill>
                <a:latin typeface="Calibri"/>
              </a:defRPr>
            </a:pPr>
            <a:r>
              <a:rPr b="1" i="0" sz="1800">
                <a:solidFill>
                  <a:srgbClr val="404040"/>
                </a:solidFill>
                <a:latin typeface="Calibri"/>
              </a:rPr>
              <a:t>Persona2</a:t>
            </a:r>
          </a:p>
        </c:rich>
      </c:tx>
      <c:overlay val="0"/>
    </c:title>
    <c:plotArea>
      <c:layout/>
      <c:lineChart>
        <c:ser>
          <c:idx val="0"/>
          <c:order val="0"/>
          <c:tx>
            <c:v>Horas Reales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'Sprint 2 - Grupo'!$R$21:$V$21</c:f>
            </c:strRef>
          </c:cat>
          <c:val>
            <c:numRef>
              <c:f>'Sprint 2 - Grupo'!$R$22:$V$22</c:f>
              <c:numCache/>
            </c:numRef>
          </c:val>
          <c:smooth val="1"/>
        </c:ser>
        <c:ser>
          <c:idx val="1"/>
          <c:order val="1"/>
          <c:tx>
            <c:v>Horas Ideales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'Sprint 2 - Grupo'!$R$21:$V$21</c:f>
            </c:strRef>
          </c:cat>
          <c:val>
            <c:numRef>
              <c:f>'Sprint 2 - Grupo'!$R$23:$V$23</c:f>
              <c:numCache/>
            </c:numRef>
          </c:val>
          <c:smooth val="1"/>
        </c:ser>
        <c:axId val="951247130"/>
        <c:axId val="582445269"/>
      </c:lineChart>
      <c:catAx>
        <c:axId val="9512471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582445269"/>
      </c:catAx>
      <c:valAx>
        <c:axId val="58244526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951247130"/>
      </c:valAx>
    </c:plotArea>
    <c:legend>
      <c:legendPos val="b"/>
      <c:overlay val="0"/>
      <c:txPr>
        <a:bodyPr/>
        <a:lstStyle/>
        <a:p>
          <a:pPr lvl="0">
            <a:defRPr b="1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404040"/>
                </a:solidFill>
                <a:latin typeface="Calibri"/>
              </a:defRPr>
            </a:pPr>
            <a:r>
              <a:rPr b="1" i="0" sz="1800">
                <a:solidFill>
                  <a:srgbClr val="404040"/>
                </a:solidFill>
                <a:latin typeface="Calibri"/>
              </a:rPr>
              <a:t>Persona3</a:t>
            </a:r>
          </a:p>
        </c:rich>
      </c:tx>
      <c:overlay val="0"/>
    </c:title>
    <c:plotArea>
      <c:layout/>
      <c:lineChart>
        <c:ser>
          <c:idx val="0"/>
          <c:order val="0"/>
          <c:tx>
            <c:v>Horas Reales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'Sprint 2 - Grupo'!$R$39:$V$39</c:f>
            </c:strRef>
          </c:cat>
          <c:val>
            <c:numRef>
              <c:f>'Sprint 2 - Grupo'!$R$40:$V$40</c:f>
              <c:numCache/>
            </c:numRef>
          </c:val>
          <c:smooth val="1"/>
        </c:ser>
        <c:ser>
          <c:idx val="1"/>
          <c:order val="1"/>
          <c:tx>
            <c:v>Horas Ideales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'Sprint 2 - Grupo'!$R$39:$V$39</c:f>
            </c:strRef>
          </c:cat>
          <c:val>
            <c:numRef>
              <c:f>'Sprint 2 - Grupo'!$R$43:$V$43</c:f>
              <c:numCache/>
            </c:numRef>
          </c:val>
          <c:smooth val="1"/>
        </c:ser>
        <c:axId val="217161149"/>
        <c:axId val="198604029"/>
      </c:lineChart>
      <c:catAx>
        <c:axId val="2171611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198604029"/>
      </c:catAx>
      <c:valAx>
        <c:axId val="19860402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217161149"/>
      </c:valAx>
    </c:plotArea>
    <c:legend>
      <c:legendPos val="b"/>
      <c:overlay val="0"/>
      <c:txPr>
        <a:bodyPr/>
        <a:lstStyle/>
        <a:p>
          <a:pPr lvl="0">
            <a:defRPr b="1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404040"/>
                </a:solidFill>
                <a:latin typeface="Calibri"/>
              </a:defRPr>
            </a:pPr>
            <a:r>
              <a:rPr b="1" i="0" sz="1800">
                <a:solidFill>
                  <a:srgbClr val="404040"/>
                </a:solidFill>
                <a:latin typeface="Calibri"/>
              </a:rPr>
              <a:t>Persona5</a:t>
            </a:r>
          </a:p>
        </c:rich>
      </c:tx>
      <c:overlay val="0"/>
    </c:title>
    <c:plotArea>
      <c:layout/>
      <c:lineChart>
        <c:ser>
          <c:idx val="0"/>
          <c:order val="0"/>
          <c:tx>
            <c:v>Horas Reales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'Sprint 2 - Grupo'!$R$78:$V$78</c:f>
            </c:strRef>
          </c:cat>
          <c:val>
            <c:numRef>
              <c:f>'Sprint 2 - Grupo'!$R$79:$V$79</c:f>
              <c:numCache/>
            </c:numRef>
          </c:val>
          <c:smooth val="0"/>
        </c:ser>
        <c:ser>
          <c:idx val="1"/>
          <c:order val="1"/>
          <c:tx>
            <c:v>Horas Ideales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'Sprint 2 - Grupo'!$R$78:$V$78</c:f>
            </c:strRef>
          </c:cat>
          <c:val>
            <c:numRef>
              <c:f>'Sprint 2 - Grupo'!$R$80:$V$80</c:f>
              <c:numCache/>
            </c:numRef>
          </c:val>
          <c:smooth val="0"/>
        </c:ser>
        <c:axId val="2117784709"/>
        <c:axId val="863519147"/>
      </c:lineChart>
      <c:catAx>
        <c:axId val="21177847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863519147"/>
      </c:catAx>
      <c:valAx>
        <c:axId val="8635191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2117784709"/>
      </c:valAx>
    </c:plotArea>
    <c:legend>
      <c:legendPos val="b"/>
      <c:overlay val="0"/>
      <c:txPr>
        <a:bodyPr/>
        <a:lstStyle/>
        <a:p>
          <a:pPr lvl="0">
            <a:defRPr b="1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D9D9D9"/>
                </a:solidFill>
                <a:latin typeface="Calibri"/>
              </a:defRPr>
            </a:pPr>
            <a:r>
              <a:rPr b="1" i="0" sz="1400">
                <a:solidFill>
                  <a:srgbClr val="D9D9D9"/>
                </a:solidFill>
                <a:latin typeface="Calibri"/>
              </a:rPr>
              <a:t>Horas Grupales</a:t>
            </a:r>
          </a:p>
        </c:rich>
      </c:tx>
      <c:overlay val="0"/>
    </c:title>
    <c:plotArea>
      <c:layout/>
      <c:lineChart>
        <c:ser>
          <c:idx val="0"/>
          <c:order val="0"/>
          <c:tx>
            <c:v>Horas Reales</c:v>
          </c:tx>
          <c:spPr>
            <a:ln cmpd="sng" w="38100">
              <a:solidFill>
                <a:schemeClr val="accent1"/>
              </a:solidFill>
            </a:ln>
          </c:spPr>
          <c:marker>
            <c:symbol val="circle"/>
            <c:size val="8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'Sprint 2 - Grupo'!$R$107:$V$107</c:f>
            </c:strRef>
          </c:cat>
          <c:val>
            <c:numRef>
              <c:f>'Sprint 2 - Grupo'!$R$108:$V$108</c:f>
              <c:numCache/>
            </c:numRef>
          </c:val>
          <c:smooth val="0"/>
        </c:ser>
        <c:ser>
          <c:idx val="1"/>
          <c:order val="1"/>
          <c:tx>
            <c:v>Horas Ideales</c:v>
          </c:tx>
          <c:spPr>
            <a:ln cmpd="sng" w="38100">
              <a:solidFill>
                <a:schemeClr val="accent2"/>
              </a:solidFill>
            </a:ln>
          </c:spPr>
          <c:marker>
            <c:symbol val="circle"/>
            <c:size val="8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'Sprint 2 - Grupo'!$R$107:$V$107</c:f>
            </c:strRef>
          </c:cat>
          <c:val>
            <c:numRef>
              <c:f>'Sprint 2 - Grupo'!$R$109:$V$109</c:f>
              <c:numCache/>
            </c:numRef>
          </c:val>
          <c:smooth val="0"/>
        </c:ser>
        <c:axId val="1710653491"/>
        <c:axId val="1468077817"/>
      </c:lineChart>
      <c:catAx>
        <c:axId val="1710653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468077817"/>
      </c:catAx>
      <c:valAx>
        <c:axId val="146807781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1710653491"/>
      </c:valAx>
    </c:plotArea>
    <c:legend>
      <c:legendPos val="t"/>
      <c:overlay val="0"/>
      <c:txPr>
        <a:bodyPr/>
        <a:lstStyle/>
        <a:p>
          <a:pPr lvl="0">
            <a:defRPr b="1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404040"/>
                </a:solidFill>
                <a:latin typeface="Calibri"/>
              </a:defRPr>
            </a:pPr>
            <a:r>
              <a:rPr b="1" i="0" sz="1800">
                <a:solidFill>
                  <a:srgbClr val="404040"/>
                </a:solidFill>
                <a:latin typeface="Calibri"/>
              </a:rPr>
              <a:t>Persona4</a:t>
            </a:r>
          </a:p>
        </c:rich>
      </c:tx>
      <c:overlay val="0"/>
    </c:title>
    <c:plotArea>
      <c:layout/>
      <c:lineChart>
        <c:ser>
          <c:idx val="0"/>
          <c:order val="0"/>
          <c:tx>
            <c:v>Horas Reales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'Sprint 2 - Grupo'!$R$61:$V$61</c:f>
            </c:strRef>
          </c:cat>
          <c:val>
            <c:numRef>
              <c:f>'Sprint 2 - Grupo'!$R$63:$V$63</c:f>
              <c:numCache/>
            </c:numRef>
          </c:val>
          <c:smooth val="1"/>
        </c:ser>
        <c:ser>
          <c:idx val="1"/>
          <c:order val="1"/>
          <c:tx>
            <c:v>Horas Ideales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'Sprint 2 - Grupo'!$R$61:$V$61</c:f>
            </c:strRef>
          </c:cat>
          <c:val>
            <c:numRef>
              <c:f>'Sprint 2 - Grupo'!$R$64:$V$64</c:f>
              <c:numCache/>
            </c:numRef>
          </c:val>
          <c:smooth val="1"/>
        </c:ser>
        <c:axId val="658725251"/>
        <c:axId val="1357773331"/>
      </c:lineChart>
      <c:catAx>
        <c:axId val="6587252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1357773331"/>
      </c:catAx>
      <c:valAx>
        <c:axId val="13577733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658725251"/>
      </c:valAx>
    </c:plotArea>
    <c:legend>
      <c:legendPos val="b"/>
      <c:overlay val="0"/>
      <c:txPr>
        <a:bodyPr/>
        <a:lstStyle/>
        <a:p>
          <a:pPr lvl="0">
            <a:defRPr b="1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Roboto"/>
              </a:defRPr>
            </a:pPr>
            <a:r>
              <a:rPr b="1" i="0" sz="1800">
                <a:solidFill>
                  <a:schemeClr val="dk1"/>
                </a:solidFill>
                <a:latin typeface="Roboto"/>
              </a:rPr>
              <a:t>                                                                                    Persona6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2 - Grupo'!$Q$100</c:f>
            </c:strRef>
          </c:tx>
          <c:spPr>
            <a:ln cmpd="sng" w="28575">
              <a:solidFill>
                <a:srgbClr val="5B9BD5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5B9BD5">
                  <a:alpha val="100000"/>
                </a:srgbClr>
              </a:solidFill>
              <a:ln cmpd="sng">
                <a:solidFill>
                  <a:srgbClr val="5B9BD5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'Sprint 2 - Grupo'!$R$97:$V$97</c:f>
            </c:strRef>
          </c:cat>
          <c:val>
            <c:numRef>
              <c:f>'Sprint 2 - Grupo'!$R$100:$V$100</c:f>
              <c:numCache/>
            </c:numRef>
          </c:val>
          <c:smooth val="1"/>
        </c:ser>
        <c:ser>
          <c:idx val="1"/>
          <c:order val="1"/>
          <c:tx>
            <c:strRef>
              <c:f>'Sprint 2 - Grupo'!$Q$101</c:f>
            </c:strRef>
          </c:tx>
          <c:spPr>
            <a:ln cmpd="sng" w="28575">
              <a:solidFill>
                <a:srgbClr val="ED7D31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ED7D31">
                  <a:alpha val="100000"/>
                </a:srgbClr>
              </a:solidFill>
              <a:ln cmpd="sng">
                <a:solidFill>
                  <a:srgbClr val="ED7D31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'Sprint 2 - Grupo'!$R$97:$V$97</c:f>
            </c:strRef>
          </c:cat>
          <c:val>
            <c:numRef>
              <c:f>'Sprint 2 - Grupo'!$R$101:$V$101</c:f>
              <c:numCache/>
            </c:numRef>
          </c:val>
          <c:smooth val="1"/>
        </c:ser>
        <c:axId val="402813557"/>
        <c:axId val="811703934"/>
      </c:lineChart>
      <c:catAx>
        <c:axId val="4028135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811703934"/>
      </c:catAx>
      <c:valAx>
        <c:axId val="81170393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402813557"/>
      </c:valAx>
    </c:plotArea>
    <c:legend>
      <c:legendPos val="b"/>
      <c:overlay val="0"/>
      <c:txPr>
        <a:bodyPr/>
        <a:lstStyle/>
        <a:p>
          <a:pPr lvl="0">
            <a:defRPr b="1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371475</xdr:colOff>
      <xdr:row>0</xdr:row>
      <xdr:rowOff>9525</xdr:rowOff>
    </xdr:from>
    <xdr:ext cx="8191500" cy="3857625"/>
    <xdr:graphicFrame>
      <xdr:nvGraphicFramePr>
        <xdr:cNvPr id="996857629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247650</xdr:colOff>
      <xdr:row>42</xdr:row>
      <xdr:rowOff>47625</xdr:rowOff>
    </xdr:from>
    <xdr:ext cx="8191500" cy="3800475"/>
    <xdr:graphicFrame>
      <xdr:nvGraphicFramePr>
        <xdr:cNvPr id="177916459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247650</xdr:colOff>
      <xdr:row>82</xdr:row>
      <xdr:rowOff>47625</xdr:rowOff>
    </xdr:from>
    <xdr:ext cx="8191500" cy="3800475"/>
    <xdr:graphicFrame>
      <xdr:nvGraphicFramePr>
        <xdr:cNvPr id="1415001207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419100</xdr:colOff>
      <xdr:row>139</xdr:row>
      <xdr:rowOff>161925</xdr:rowOff>
    </xdr:from>
    <xdr:ext cx="8143875" cy="3800475"/>
    <xdr:graphicFrame>
      <xdr:nvGraphicFramePr>
        <xdr:cNvPr id="1036102770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1409700</xdr:colOff>
      <xdr:row>109</xdr:row>
      <xdr:rowOff>85725</xdr:rowOff>
    </xdr:from>
    <xdr:ext cx="9153525" cy="6200775"/>
    <xdr:graphicFrame>
      <xdr:nvGraphicFramePr>
        <xdr:cNvPr id="1539643533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9</xdr:col>
      <xdr:colOff>371475</xdr:colOff>
      <xdr:row>116</xdr:row>
      <xdr:rowOff>104775</xdr:rowOff>
    </xdr:from>
    <xdr:ext cx="8181975" cy="3800475"/>
    <xdr:graphicFrame>
      <xdr:nvGraphicFramePr>
        <xdr:cNvPr id="873551562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9</xdr:col>
      <xdr:colOff>428625</xdr:colOff>
      <xdr:row>162</xdr:row>
      <xdr:rowOff>161925</xdr:rowOff>
    </xdr:from>
    <xdr:ext cx="8134350" cy="3857625"/>
    <xdr:graphicFrame>
      <xdr:nvGraphicFramePr>
        <xdr:cNvPr id="157024094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C9" displayName="Table_1" id="1">
  <tableColumns count="2">
    <tableColumn name="Column1" id="1"/>
    <tableColumn name="Column2" id="2"/>
  </tableColumns>
  <tableStyleInfo name="Reunion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B12:C19" displayName="Table_2" id="2">
  <tableColumns count="2">
    <tableColumn name="Column1" id="1"/>
    <tableColumn name="Column2" id="2"/>
  </tableColumns>
  <tableStyleInfo name="Reunione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B22:C29" displayName="Table_3" id="3">
  <tableColumns count="2">
    <tableColumn name="Column1" id="1"/>
    <tableColumn name="Column2" id="2"/>
  </tableColumns>
  <tableStyleInfo name="Reunione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B32:C39" displayName="Table_4" id="4">
  <tableColumns count="2">
    <tableColumn name="Column1" id="1"/>
    <tableColumn name="Column2" id="2"/>
  </tableColumns>
  <tableStyleInfo name="Reunione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B42:C49" displayName="Table_5" id="5">
  <tableColumns count="2">
    <tableColumn name="Column1" id="1"/>
    <tableColumn name="Column2" id="2"/>
  </tableColumns>
  <tableStyleInfo name="Reuniones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64.13"/>
    <col customWidth="1" min="3" max="3" width="21.5"/>
    <col customWidth="1" min="4" max="4" width="20.38"/>
    <col customWidth="1" min="5" max="5" width="16.0"/>
    <col customWidth="1" min="6" max="6" width="16.25"/>
    <col customWidth="1" min="7" max="7" width="16.0"/>
    <col customWidth="1" min="8" max="8" width="22.25"/>
    <col customWidth="1" min="9" max="9" width="23.75"/>
    <col customWidth="1" min="10" max="10" width="10.88"/>
    <col customWidth="1" min="11" max="11" width="21.0"/>
    <col customWidth="1" min="12" max="12" width="22.0"/>
    <col customWidth="1" min="13" max="13" width="16.0"/>
    <col customWidth="1" min="14" max="14" width="15.13"/>
    <col customWidth="1" min="15" max="15" width="16.38"/>
    <col customWidth="1" min="16" max="16" width="16.88"/>
    <col customWidth="1" min="17" max="22" width="10.63"/>
  </cols>
  <sheetData>
    <row r="1" ht="14.25" customHeight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Q1" s="8" t="s">
        <v>7</v>
      </c>
    </row>
    <row r="2" ht="14.25" customHeight="1">
      <c r="A2" s="8" t="s">
        <v>8</v>
      </c>
      <c r="Q2" s="9" t="s">
        <v>9</v>
      </c>
      <c r="R2" s="8" t="str">
        <f>C1</f>
        <v>Luciano Revillod Jeréz</v>
      </c>
    </row>
    <row r="3" ht="14.25" customHeight="1">
      <c r="A3" s="10" t="s">
        <v>10</v>
      </c>
      <c r="B3" s="11" t="s">
        <v>11</v>
      </c>
      <c r="C3" s="12" t="s">
        <v>12</v>
      </c>
      <c r="D3" s="13" t="s">
        <v>13</v>
      </c>
      <c r="E3" s="14" t="s">
        <v>14</v>
      </c>
      <c r="F3" s="15" t="s">
        <v>15</v>
      </c>
      <c r="G3" s="16" t="s">
        <v>16</v>
      </c>
      <c r="H3" s="17" t="s">
        <v>17</v>
      </c>
      <c r="I3" s="18" t="s">
        <v>18</v>
      </c>
      <c r="Q3" s="19" t="s">
        <v>19</v>
      </c>
      <c r="R3" s="19" t="s">
        <v>20</v>
      </c>
      <c r="S3" s="19" t="s">
        <v>21</v>
      </c>
      <c r="T3" s="19" t="s">
        <v>22</v>
      </c>
      <c r="U3" s="19" t="s">
        <v>23</v>
      </c>
      <c r="V3" s="19" t="s">
        <v>24</v>
      </c>
    </row>
    <row r="4" ht="14.25" customHeight="1">
      <c r="A4" s="20" t="str">
        <f>C1</f>
        <v>Luciano Revillod Jeréz</v>
      </c>
      <c r="B4" s="21" t="str">
        <f>Persona1!B3</f>
        <v>Planificación y asignación de tareas</v>
      </c>
      <c r="C4" s="22">
        <f>Persona1!C3</f>
        <v>1</v>
      </c>
      <c r="D4" s="21">
        <f>Persona1!G3</f>
        <v>1</v>
      </c>
      <c r="E4" s="23"/>
      <c r="F4" s="24"/>
      <c r="G4" s="25"/>
      <c r="H4" s="26">
        <f t="shared" ref="H4:H18" si="1">SUM(D4:G4)</f>
        <v>1</v>
      </c>
      <c r="I4" s="27" t="str">
        <f>Persona1!H3</f>
        <v>Si</v>
      </c>
      <c r="Q4" s="9" t="s">
        <v>25</v>
      </c>
      <c r="R4" s="9">
        <f>SUM(C4:C18)</f>
        <v>24</v>
      </c>
      <c r="S4" s="9">
        <f>R4-SUM(H4:H5)</f>
        <v>21</v>
      </c>
      <c r="T4" s="9">
        <f>S4-SUM(H7:H10)</f>
        <v>13</v>
      </c>
      <c r="U4" s="9">
        <f>T4-SUM(H11:H13)</f>
        <v>7</v>
      </c>
      <c r="V4" s="9">
        <f>U4-SUM(H18)</f>
        <v>7</v>
      </c>
    </row>
    <row r="5" ht="14.25" customHeight="1">
      <c r="A5" s="28"/>
      <c r="B5" s="21" t="str">
        <f>Persona1!B4</f>
        <v>Investigación de lenguaje de programación PHP</v>
      </c>
      <c r="C5" s="22">
        <f>Persona1!C4</f>
        <v>2</v>
      </c>
      <c r="D5" s="21">
        <f>Persona1!G4</f>
        <v>2</v>
      </c>
      <c r="E5" s="29"/>
      <c r="F5" s="30"/>
      <c r="G5" s="31"/>
      <c r="H5" s="26">
        <f t="shared" si="1"/>
        <v>2</v>
      </c>
      <c r="I5" s="27" t="str">
        <f>Persona1!H4</f>
        <v>Si</v>
      </c>
      <c r="Q5" s="9" t="s">
        <v>26</v>
      </c>
      <c r="R5" s="9">
        <f>R4</f>
        <v>24</v>
      </c>
      <c r="S5" s="9">
        <f t="shared" ref="S5:V5" si="2">R5-($R$5/4)</f>
        <v>18</v>
      </c>
      <c r="T5" s="9">
        <f t="shared" si="2"/>
        <v>12</v>
      </c>
      <c r="U5" s="9">
        <f t="shared" si="2"/>
        <v>6</v>
      </c>
      <c r="V5" s="9">
        <f t="shared" si="2"/>
        <v>0</v>
      </c>
    </row>
    <row r="6" ht="14.25" customHeight="1">
      <c r="A6" s="28"/>
      <c r="B6" s="21" t="str">
        <f>Persona1!B5</f>
        <v>Investigación del metodo web FETCH</v>
      </c>
      <c r="C6" s="22">
        <f>Persona1!C5</f>
        <v>2</v>
      </c>
      <c r="D6" s="21">
        <f>Persona1!G5</f>
        <v>2</v>
      </c>
      <c r="E6" s="32"/>
      <c r="F6" s="33"/>
      <c r="G6" s="34"/>
      <c r="H6" s="26">
        <f t="shared" si="1"/>
        <v>2</v>
      </c>
      <c r="I6" s="27" t="str">
        <f>Persona1!H5</f>
        <v>Si</v>
      </c>
      <c r="Q6" s="9"/>
      <c r="R6" s="9"/>
      <c r="S6" s="9"/>
      <c r="T6" s="9"/>
      <c r="U6" s="9"/>
      <c r="V6" s="9"/>
    </row>
    <row r="7" ht="14.25" customHeight="1">
      <c r="A7" s="28"/>
      <c r="B7" s="35" t="str">
        <f>Persona1!B6</f>
        <v>Actualización de la bd (rellenar datos)</v>
      </c>
      <c r="C7" s="22">
        <f>Persona1!C6</f>
        <v>1</v>
      </c>
      <c r="D7" s="36"/>
      <c r="E7" s="37">
        <f>Persona1!G6</f>
        <v>1</v>
      </c>
      <c r="F7" s="29"/>
      <c r="G7" s="38"/>
      <c r="H7" s="26">
        <f t="shared" si="1"/>
        <v>1</v>
      </c>
      <c r="I7" s="27" t="str">
        <f>Persona1!H6</f>
        <v>Si</v>
      </c>
    </row>
    <row r="8" ht="14.25" customHeight="1">
      <c r="A8" s="28"/>
      <c r="B8" s="35" t="str">
        <f>Persona1!B7</f>
        <v>Investigación Validación de datos (Inicios de sesión)</v>
      </c>
      <c r="C8" s="22">
        <f>Persona1!C7</f>
        <v>1</v>
      </c>
      <c r="D8" s="39"/>
      <c r="E8" s="37">
        <f>Persona1!G7</f>
        <v>1</v>
      </c>
      <c r="F8" s="29"/>
      <c r="G8" s="34"/>
      <c r="H8" s="26">
        <f t="shared" si="1"/>
        <v>1</v>
      </c>
      <c r="I8" s="27" t="str">
        <f>Persona1!H7</f>
        <v>No</v>
      </c>
    </row>
    <row r="9" ht="14.25" customHeight="1">
      <c r="A9" s="28"/>
      <c r="B9" s="35" t="str">
        <f>Persona1!B8</f>
        <v>CSS @media querys</v>
      </c>
      <c r="C9" s="22">
        <f>Persona1!C8</f>
        <v>3</v>
      </c>
      <c r="D9" s="39"/>
      <c r="E9" s="37">
        <f>Persona1!G8</f>
        <v>3</v>
      </c>
      <c r="F9" s="29"/>
      <c r="G9" s="34"/>
      <c r="H9" s="26">
        <f t="shared" si="1"/>
        <v>3</v>
      </c>
      <c r="I9" s="27" t="str">
        <f>Persona1!H8</f>
        <v>Si</v>
      </c>
    </row>
    <row r="10" ht="14.25" customHeight="1">
      <c r="A10" s="28"/>
      <c r="B10" s="35" t="str">
        <f>Persona1!B9</f>
        <v>Creación de funcion de previsualización de contenido de la noticia (JS)</v>
      </c>
      <c r="C10" s="22">
        <f>Persona1!C9</f>
        <v>2</v>
      </c>
      <c r="D10" s="40"/>
      <c r="E10" s="37">
        <f>Persona1!G9</f>
        <v>3</v>
      </c>
      <c r="F10" s="29"/>
      <c r="G10" s="31"/>
      <c r="H10" s="26">
        <f t="shared" si="1"/>
        <v>3</v>
      </c>
      <c r="I10" s="27" t="str">
        <f>Persona1!H9</f>
        <v>Si</v>
      </c>
    </row>
    <row r="11" ht="14.25" customHeight="1">
      <c r="A11" s="28"/>
      <c r="B11" s="41" t="str">
        <f>Persona1!B10</f>
        <v>Utilizar Fetch para conectar la bd con la pagina (php y js)</v>
      </c>
      <c r="C11" s="22">
        <f>Persona1!C10</f>
        <v>3</v>
      </c>
      <c r="D11" s="42"/>
      <c r="E11" s="43"/>
      <c r="F11" s="44">
        <f>Persona1!G10</f>
        <v>3</v>
      </c>
      <c r="G11" s="40"/>
      <c r="H11" s="26">
        <f t="shared" si="1"/>
        <v>3</v>
      </c>
      <c r="I11" s="27" t="str">
        <f>Persona1!H10</f>
        <v>Si</v>
      </c>
    </row>
    <row r="12" ht="14.25" customHeight="1">
      <c r="A12" s="28"/>
      <c r="B12" s="41" t="str">
        <f>Persona1!B11</f>
        <v>Crear funcion de edicion de contenido</v>
      </c>
      <c r="C12" s="22">
        <f>Persona1!C11</f>
        <v>2</v>
      </c>
      <c r="D12" s="42"/>
      <c r="E12" s="45"/>
      <c r="F12" s="44">
        <f>Persona1!G11</f>
        <v>2</v>
      </c>
      <c r="G12" s="46"/>
      <c r="H12" s="26">
        <f t="shared" si="1"/>
        <v>2</v>
      </c>
      <c r="I12" s="27" t="str">
        <f>Persona1!H11</f>
        <v>Si</v>
      </c>
    </row>
    <row r="13" ht="14.25" customHeight="1">
      <c r="A13" s="28"/>
      <c r="B13" s="41" t="str">
        <f>Persona1!B12</f>
        <v>Investigacion de JSON para utilizarlo con Fetch</v>
      </c>
      <c r="C13" s="22">
        <f>Persona1!C12</f>
        <v>1</v>
      </c>
      <c r="D13" s="42"/>
      <c r="E13" s="47"/>
      <c r="F13" s="44">
        <f>Persona1!G12</f>
        <v>1</v>
      </c>
      <c r="G13" s="48"/>
      <c r="H13" s="26">
        <f t="shared" si="1"/>
        <v>1</v>
      </c>
      <c r="I13" s="27" t="str">
        <f>Persona1!H12</f>
        <v/>
      </c>
    </row>
    <row r="14" ht="14.25" customHeight="1">
      <c r="A14" s="28"/>
      <c r="B14" s="41" t="str">
        <f>Persona1!B13</f>
        <v>Revision de errores en pagina admin y optimizacion de codigo.</v>
      </c>
      <c r="C14" s="22">
        <f>Persona1!C13</f>
        <v>2</v>
      </c>
      <c r="D14" s="42"/>
      <c r="E14" s="49"/>
      <c r="F14" s="44">
        <f>Persona1!G13</f>
        <v>2</v>
      </c>
      <c r="G14" s="50"/>
      <c r="H14" s="26">
        <f t="shared" si="1"/>
        <v>2</v>
      </c>
      <c r="I14" s="27" t="str">
        <f>Persona1!H13</f>
        <v>Si</v>
      </c>
      <c r="J14" s="1"/>
    </row>
    <row r="15" ht="14.25" customHeight="1">
      <c r="A15" s="28"/>
      <c r="B15" s="51" t="str">
        <f>Persona1!B14</f>
        <v>Revisión de avances</v>
      </c>
      <c r="C15" s="22">
        <f>Persona1!C14</f>
        <v>1</v>
      </c>
      <c r="D15" s="42"/>
      <c r="E15" s="49"/>
      <c r="F15" s="52"/>
      <c r="G15" s="53">
        <f>Persona1!G14</f>
        <v>0</v>
      </c>
      <c r="H15" s="26">
        <f t="shared" si="1"/>
        <v>0</v>
      </c>
      <c r="I15" s="27" t="str">
        <f>Persona1!H14</f>
        <v/>
      </c>
      <c r="J15" s="1"/>
    </row>
    <row r="16" ht="14.25" customHeight="1">
      <c r="A16" s="28"/>
      <c r="B16" s="51" t="str">
        <f>Persona1!B15</f>
        <v>Maquetado de la presentación</v>
      </c>
      <c r="C16" s="22">
        <f>Persona1!C15</f>
        <v>2</v>
      </c>
      <c r="D16" s="42"/>
      <c r="E16" s="49"/>
      <c r="F16" s="52"/>
      <c r="G16" s="53">
        <f>Persona1!G15</f>
        <v>0</v>
      </c>
      <c r="H16" s="26">
        <f t="shared" si="1"/>
        <v>0</v>
      </c>
      <c r="I16" s="27" t="str">
        <f>Persona1!H15</f>
        <v/>
      </c>
      <c r="J16" s="1"/>
    </row>
    <row r="17" ht="14.25" customHeight="1">
      <c r="A17" s="28"/>
      <c r="B17" s="51" t="str">
        <f>Persona1!B16</f>
        <v>Restructurar diagramas  (MER)</v>
      </c>
      <c r="C17" s="22">
        <f>Persona1!C16</f>
        <v>1</v>
      </c>
      <c r="D17" s="42"/>
      <c r="E17" s="49"/>
      <c r="F17" s="52"/>
      <c r="G17" s="53">
        <f>Persona1!G16</f>
        <v>0</v>
      </c>
      <c r="H17" s="26">
        <f t="shared" si="1"/>
        <v>0</v>
      </c>
      <c r="I17" s="27" t="str">
        <f>Persona1!H16</f>
        <v/>
      </c>
      <c r="J17" s="1"/>
    </row>
    <row r="18" ht="14.25" customHeight="1">
      <c r="A18" s="28"/>
      <c r="B18" s="51" t="str">
        <f>Persona1!B17</f>
        <v/>
      </c>
      <c r="C18" s="22">
        <f>Persona1!C17</f>
        <v>0</v>
      </c>
      <c r="D18" s="42"/>
      <c r="E18" s="30"/>
      <c r="F18" s="54"/>
      <c r="G18" s="53">
        <f>Persona1!G17</f>
        <v>0</v>
      </c>
      <c r="H18" s="26">
        <f t="shared" si="1"/>
        <v>0</v>
      </c>
      <c r="I18" s="27" t="str">
        <f>Persona1!H17</f>
        <v/>
      </c>
      <c r="J18" s="1"/>
    </row>
    <row r="19" ht="14.25" customHeight="1"/>
    <row r="20" ht="14.25" customHeight="1">
      <c r="Q20" s="9" t="s">
        <v>9</v>
      </c>
      <c r="R20" s="8" t="str">
        <f>D1</f>
        <v>Diego Vargas Villaman</v>
      </c>
    </row>
    <row r="21" ht="14.25" customHeight="1">
      <c r="A21" s="55" t="s">
        <v>10</v>
      </c>
      <c r="B21" s="56" t="s">
        <v>11</v>
      </c>
      <c r="C21" s="57" t="s">
        <v>12</v>
      </c>
      <c r="D21" s="58" t="s">
        <v>13</v>
      </c>
      <c r="E21" s="59" t="s">
        <v>14</v>
      </c>
      <c r="F21" s="60" t="s">
        <v>15</v>
      </c>
      <c r="G21" s="61" t="s">
        <v>16</v>
      </c>
      <c r="H21" s="56" t="s">
        <v>17</v>
      </c>
      <c r="I21" s="62" t="s">
        <v>18</v>
      </c>
      <c r="Q21" s="19" t="s">
        <v>19</v>
      </c>
      <c r="R21" s="19" t="s">
        <v>20</v>
      </c>
      <c r="S21" s="19" t="s">
        <v>21</v>
      </c>
      <c r="T21" s="19" t="s">
        <v>22</v>
      </c>
      <c r="U21" s="19" t="s">
        <v>23</v>
      </c>
      <c r="V21" s="19" t="s">
        <v>24</v>
      </c>
    </row>
    <row r="22" ht="14.25" customHeight="1">
      <c r="A22" s="63" t="str">
        <f>D1</f>
        <v>Diego Vargas Villaman</v>
      </c>
      <c r="B22" s="21" t="str">
        <f>Persona2!B3</f>
        <v>Planificacion y asigancion de tareas</v>
      </c>
      <c r="C22" s="64">
        <f>Persona2!C3</f>
        <v>1</v>
      </c>
      <c r="D22" s="21">
        <f>Persona2!G3</f>
        <v>1</v>
      </c>
      <c r="E22" s="65"/>
      <c r="F22" s="66"/>
      <c r="G22" s="54"/>
      <c r="H22" s="26">
        <f t="shared" ref="H22:H36" si="3">SUM(D22:G22)</f>
        <v>1</v>
      </c>
      <c r="I22" s="67" t="str">
        <f>Persona2!H3</f>
        <v>SI</v>
      </c>
      <c r="Q22" s="9" t="s">
        <v>25</v>
      </c>
      <c r="R22" s="9">
        <f>SUM(C22:C35)</f>
        <v>20.5</v>
      </c>
      <c r="S22" s="9">
        <f>R22-SUM(D22:D23)</f>
        <v>18</v>
      </c>
      <c r="T22" s="9">
        <f>S22-E25-E26</f>
        <v>14.5</v>
      </c>
      <c r="U22" s="9">
        <f>T22-F32-F29</f>
        <v>12.5</v>
      </c>
      <c r="V22" s="9">
        <f>U22-G33-G35</f>
        <v>9.5</v>
      </c>
    </row>
    <row r="23" ht="14.25" customHeight="1">
      <c r="A23" s="63"/>
      <c r="B23" s="68" t="str">
        <f>Persona2!B4</f>
        <v>Investigacion PHP</v>
      </c>
      <c r="C23" s="64">
        <f>Persona2!C4</f>
        <v>1.5</v>
      </c>
      <c r="D23" s="68">
        <f>Persona2!G4</f>
        <v>1.5</v>
      </c>
      <c r="E23" s="29"/>
      <c r="F23" s="30"/>
      <c r="G23" s="31"/>
      <c r="H23" s="69">
        <f t="shared" si="3"/>
        <v>1.5</v>
      </c>
      <c r="I23" s="27" t="str">
        <f>Persona2!H4</f>
        <v>SI</v>
      </c>
      <c r="Q23" s="9" t="s">
        <v>26</v>
      </c>
      <c r="R23" s="9">
        <f>R22</f>
        <v>20.5</v>
      </c>
      <c r="S23" s="9">
        <f t="shared" ref="S23:V23" si="4">R23-($R$23/4)</f>
        <v>15.375</v>
      </c>
      <c r="T23" s="9">
        <f t="shared" si="4"/>
        <v>10.25</v>
      </c>
      <c r="U23" s="9">
        <f t="shared" si="4"/>
        <v>5.125</v>
      </c>
      <c r="V23" s="9">
        <f t="shared" si="4"/>
        <v>0</v>
      </c>
    </row>
    <row r="24" ht="14.25" customHeight="1">
      <c r="A24" s="63"/>
      <c r="B24" s="68" t="str">
        <f>Persona2!B5</f>
        <v>Investigacion autonoma de JS</v>
      </c>
      <c r="C24" s="64">
        <f>Persona2!C5</f>
        <v>2</v>
      </c>
      <c r="D24" s="68">
        <f>Persona2!G5</f>
        <v>2</v>
      </c>
      <c r="E24" s="32"/>
      <c r="F24" s="33"/>
      <c r="G24" s="34"/>
      <c r="H24" s="69">
        <f t="shared" si="3"/>
        <v>2</v>
      </c>
      <c r="I24" s="27" t="str">
        <f>Persona2!H5</f>
        <v>SI</v>
      </c>
      <c r="Q24" s="9"/>
      <c r="R24" s="9"/>
      <c r="S24" s="9"/>
      <c r="T24" s="9"/>
      <c r="U24" s="9"/>
      <c r="V24" s="9"/>
    </row>
    <row r="25" ht="14.25" customHeight="1">
      <c r="A25" s="63"/>
      <c r="B25" s="70" t="str">
        <f>Persona2!B6</f>
        <v>Investigar y repasar SQL</v>
      </c>
      <c r="C25" s="64">
        <f>Persona2!C6</f>
        <v>2</v>
      </c>
      <c r="D25" s="36"/>
      <c r="E25" s="37">
        <f>Persona2!G6</f>
        <v>2</v>
      </c>
      <c r="F25" s="29"/>
      <c r="G25" s="38"/>
      <c r="H25" s="69">
        <f t="shared" si="3"/>
        <v>2</v>
      </c>
      <c r="I25" s="27" t="str">
        <f>Persona2!H6</f>
        <v>SI</v>
      </c>
    </row>
    <row r="26" ht="14.25" customHeight="1">
      <c r="A26" s="63"/>
      <c r="B26" s="71" t="str">
        <f>Persona2!B7</f>
        <v>Introducir PHP</v>
      </c>
      <c r="C26" s="64">
        <f>Persona2!C7</f>
        <v>1.5</v>
      </c>
      <c r="D26" s="40"/>
      <c r="E26" s="72">
        <f>Persona2!G7</f>
        <v>1.5</v>
      </c>
      <c r="F26" s="29"/>
      <c r="G26" s="31"/>
      <c r="H26" s="69">
        <f t="shared" si="3"/>
        <v>1.5</v>
      </c>
      <c r="I26" s="27" t="str">
        <f>Persona2!H7</f>
        <v>SI</v>
      </c>
    </row>
    <row r="27" ht="14.25" customHeight="1">
      <c r="A27" s="63"/>
      <c r="B27" s="71" t="str">
        <f>Persona2!B8</f>
        <v>Investigar AJAX</v>
      </c>
      <c r="C27" s="64">
        <f>Persona2!C8</f>
        <v>1</v>
      </c>
      <c r="D27" s="73"/>
      <c r="E27" s="72">
        <f>Persona2!G8</f>
        <v>1</v>
      </c>
      <c r="F27" s="52"/>
      <c r="G27" s="74"/>
      <c r="H27" s="69">
        <f t="shared" si="3"/>
        <v>1</v>
      </c>
      <c r="I27" s="27" t="str">
        <f>Persona2!H8</f>
        <v>NO</v>
      </c>
    </row>
    <row r="28" ht="14.25" customHeight="1">
      <c r="A28" s="63"/>
      <c r="B28" s="71" t="str">
        <f>Persona2!B9</f>
        <v>Implementacion de SQL en BD</v>
      </c>
      <c r="C28" s="64">
        <f>Persona2!C9</f>
        <v>1.5</v>
      </c>
      <c r="D28" s="73"/>
      <c r="E28" s="72">
        <f>Persona2!G9</f>
        <v>1.5</v>
      </c>
      <c r="F28" s="52"/>
      <c r="G28" s="74"/>
      <c r="H28" s="69">
        <f t="shared" si="3"/>
        <v>1.5</v>
      </c>
      <c r="I28" s="27" t="str">
        <f>Persona2!H9</f>
        <v>SI</v>
      </c>
    </row>
    <row r="29" ht="14.25" customHeight="1">
      <c r="A29" s="63"/>
      <c r="B29" s="44" t="str">
        <f>Persona2!B10</f>
        <v>Idear codigo para insertar contenido de la bd en la pagina</v>
      </c>
      <c r="C29" s="64">
        <f>Persona2!C10</f>
        <v>1</v>
      </c>
      <c r="D29" s="42"/>
      <c r="E29" s="54"/>
      <c r="F29" s="44">
        <f>Persona2!G10</f>
        <v>1</v>
      </c>
      <c r="G29" s="40"/>
      <c r="H29" s="69">
        <f t="shared" si="3"/>
        <v>1</v>
      </c>
      <c r="I29" s="27" t="str">
        <f>Persona2!H10</f>
        <v>SI</v>
      </c>
    </row>
    <row r="30" ht="14.25" customHeight="1">
      <c r="A30" s="63"/>
      <c r="B30" s="44" t="str">
        <f>Persona2!B11</f>
        <v>Utilizar PHP para entablecer conexion con la bd</v>
      </c>
      <c r="C30" s="64">
        <f>Persona2!C11</f>
        <v>3</v>
      </c>
      <c r="D30" s="42"/>
      <c r="E30" s="75"/>
      <c r="F30" s="44">
        <f>Persona2!G11</f>
        <v>3</v>
      </c>
      <c r="G30" s="46"/>
      <c r="H30" s="69">
        <f t="shared" si="3"/>
        <v>3</v>
      </c>
      <c r="I30" s="27" t="str">
        <f>Persona2!H11</f>
        <v>SI</v>
      </c>
    </row>
    <row r="31" ht="14.25" customHeight="1">
      <c r="A31" s="63"/>
      <c r="B31" s="44" t="str">
        <f>Persona2!B12</f>
        <v>Revision de errores en codigo de home</v>
      </c>
      <c r="C31" s="64">
        <f>Persona2!C12</f>
        <v>1</v>
      </c>
      <c r="D31" s="42"/>
      <c r="E31" s="75"/>
      <c r="F31" s="44">
        <f>Persona2!G12</f>
        <v>1</v>
      </c>
      <c r="G31" s="46"/>
      <c r="H31" s="69">
        <f t="shared" si="3"/>
        <v>1</v>
      </c>
      <c r="I31" s="27" t="str">
        <f>Persona2!H12</f>
        <v>SI</v>
      </c>
    </row>
    <row r="32" ht="14.25" customHeight="1">
      <c r="A32" s="63"/>
      <c r="B32" s="76" t="str">
        <f>Persona2!B13</f>
        <v>Investigacion de eventos JS</v>
      </c>
      <c r="C32" s="64">
        <f>Persona2!C13</f>
        <v>1</v>
      </c>
      <c r="D32" s="42"/>
      <c r="E32" s="31"/>
      <c r="F32" s="76">
        <f>Persona2!G13</f>
        <v>1</v>
      </c>
      <c r="G32" s="48"/>
      <c r="H32" s="69">
        <f t="shared" si="3"/>
        <v>1</v>
      </c>
      <c r="I32" s="27" t="str">
        <f>Persona2!H13</f>
        <v>SI</v>
      </c>
    </row>
    <row r="33" ht="14.25" customHeight="1">
      <c r="A33" s="63"/>
      <c r="B33" s="77" t="str">
        <f>Persona2!B14</f>
        <v>Actualizar diagrama de casos de uso si este lo requiere</v>
      </c>
      <c r="C33" s="64">
        <f>Persona2!C14</f>
        <v>1</v>
      </c>
      <c r="D33" s="42"/>
      <c r="E33" s="30"/>
      <c r="F33" s="54"/>
      <c r="G33" s="78">
        <f>Persona2!G14</f>
        <v>1</v>
      </c>
      <c r="H33" s="69">
        <f t="shared" si="3"/>
        <v>1</v>
      </c>
      <c r="I33" s="27" t="str">
        <f>Persona2!H14</f>
        <v>NO</v>
      </c>
    </row>
    <row r="34" ht="14.25" customHeight="1">
      <c r="A34" s="79"/>
      <c r="B34" s="77" t="str">
        <f>Persona2!B15</f>
        <v>Actualizar MER</v>
      </c>
      <c r="C34" s="64">
        <f>Persona2!C15</f>
        <v>1</v>
      </c>
      <c r="D34" s="80"/>
      <c r="E34" s="81"/>
      <c r="F34" s="82"/>
      <c r="G34" s="78">
        <f>Persona2!G15</f>
        <v>1</v>
      </c>
      <c r="H34" s="69">
        <f t="shared" si="3"/>
        <v>1</v>
      </c>
      <c r="I34" s="27" t="str">
        <f>Persona2!H15</f>
        <v>SI</v>
      </c>
    </row>
    <row r="35" ht="14.25" customHeight="1">
      <c r="A35" s="83"/>
      <c r="B35" s="84" t="str">
        <f>Persona2!B16</f>
        <v>maquetar la presentacion</v>
      </c>
      <c r="C35" s="64">
        <f>Persona2!C16</f>
        <v>2</v>
      </c>
      <c r="D35" s="85"/>
      <c r="E35" s="86"/>
      <c r="F35" s="87"/>
      <c r="G35" s="84">
        <f>Persona2!G16</f>
        <v>2</v>
      </c>
      <c r="H35" s="88">
        <f t="shared" si="3"/>
        <v>2</v>
      </c>
      <c r="I35" s="89" t="str">
        <f>Persona2!H16</f>
        <v>SI</v>
      </c>
    </row>
    <row r="36" ht="14.25" customHeight="1">
      <c r="A36" s="90"/>
      <c r="B36" s="84" t="str">
        <f>Persona2!B17</f>
        <v>Estudiar presentacion</v>
      </c>
      <c r="C36" s="64">
        <f>Persona2!C17</f>
        <v>1.5</v>
      </c>
      <c r="D36" s="52"/>
      <c r="E36" s="52"/>
      <c r="F36" s="52"/>
      <c r="G36" s="84">
        <f>Persona2!G17</f>
        <v>1.5</v>
      </c>
      <c r="H36" s="88">
        <f t="shared" si="3"/>
        <v>1.5</v>
      </c>
      <c r="I36" s="89" t="str">
        <f>Persona2!H17</f>
        <v>SI</v>
      </c>
    </row>
    <row r="37" ht="14.25" customHeight="1">
      <c r="A37" s="19"/>
    </row>
    <row r="38" ht="14.25" customHeight="1">
      <c r="Q38" s="9" t="s">
        <v>9</v>
      </c>
      <c r="R38" s="8" t="str">
        <f>E1</f>
        <v>Eduardo Mariqueo</v>
      </c>
    </row>
    <row r="39" ht="14.25" customHeight="1">
      <c r="A39" s="55" t="s">
        <v>10</v>
      </c>
      <c r="B39" s="56" t="s">
        <v>11</v>
      </c>
      <c r="C39" s="57" t="s">
        <v>12</v>
      </c>
      <c r="D39" s="58" t="s">
        <v>13</v>
      </c>
      <c r="E39" s="59" t="s">
        <v>14</v>
      </c>
      <c r="F39" s="60" t="s">
        <v>15</v>
      </c>
      <c r="G39" s="61" t="s">
        <v>16</v>
      </c>
      <c r="H39" s="56" t="s">
        <v>17</v>
      </c>
      <c r="I39" s="62" t="s">
        <v>18</v>
      </c>
      <c r="Q39" s="19" t="s">
        <v>19</v>
      </c>
      <c r="R39" s="19" t="s">
        <v>20</v>
      </c>
      <c r="S39" s="19" t="s">
        <v>21</v>
      </c>
      <c r="T39" s="19" t="s">
        <v>22</v>
      </c>
      <c r="U39" s="19" t="s">
        <v>23</v>
      </c>
      <c r="V39" s="19" t="s">
        <v>24</v>
      </c>
    </row>
    <row r="40" ht="14.25" customHeight="1">
      <c r="A40" s="91" t="str">
        <f>E1</f>
        <v>Eduardo Mariqueo</v>
      </c>
      <c r="B40" s="21" t="str">
        <f>Persona3!B3</f>
        <v>Planificacion y asignacion de tareas</v>
      </c>
      <c r="C40" s="64">
        <f>Persona3!C3</f>
        <v>1</v>
      </c>
      <c r="D40" s="21">
        <f>Persona3!G3</f>
        <v>1</v>
      </c>
      <c r="E40" s="92"/>
      <c r="F40" s="66"/>
      <c r="G40" s="54"/>
      <c r="H40" s="26">
        <f t="shared" ref="H40:H57" si="5">SUM(D40:G40)</f>
        <v>1</v>
      </c>
      <c r="I40" s="67" t="str">
        <f>Persona3!H3</f>
        <v>SI</v>
      </c>
      <c r="Q40" s="9" t="s">
        <v>25</v>
      </c>
      <c r="R40" s="9">
        <f>SUM(C40:C57)</f>
        <v>24</v>
      </c>
      <c r="S40" s="9">
        <f>R40-SUM(D40:D43)</f>
        <v>19.5</v>
      </c>
      <c r="T40" s="9">
        <f>S40-SUM(E44:E45)</f>
        <v>17.5</v>
      </c>
      <c r="U40" s="9">
        <f>T40-SUM(F50:F51)</f>
        <v>15</v>
      </c>
      <c r="V40" s="9">
        <f>U40-SUM(G55:G57)</f>
        <v>11.5</v>
      </c>
    </row>
    <row r="41" ht="14.25" customHeight="1">
      <c r="A41" s="91"/>
      <c r="B41" s="21" t="str">
        <f>Persona3!B4</f>
        <v>estudio autonomo de JS</v>
      </c>
      <c r="C41" s="64">
        <f>Persona3!C4</f>
        <v>1.5</v>
      </c>
      <c r="D41" s="21">
        <f>Persona3!G4</f>
        <v>1.5</v>
      </c>
      <c r="E41" s="93"/>
      <c r="F41" s="94"/>
      <c r="G41" s="54"/>
      <c r="H41" s="26">
        <f t="shared" si="5"/>
        <v>1.5</v>
      </c>
      <c r="I41" s="95" t="s">
        <v>27</v>
      </c>
      <c r="Q41" s="9"/>
      <c r="R41" s="9"/>
      <c r="S41" s="9"/>
      <c r="T41" s="9"/>
      <c r="U41" s="9"/>
      <c r="V41" s="9"/>
    </row>
    <row r="42" ht="14.25" customHeight="1">
      <c r="A42" s="91"/>
      <c r="B42" s="21" t="str">
        <f>Persona3!B5</f>
        <v>induccion a PHP</v>
      </c>
      <c r="C42" s="64">
        <f>Persona3!C5</f>
        <v>1.5</v>
      </c>
      <c r="D42" s="21">
        <f>Persona3!G6</f>
        <v>1</v>
      </c>
      <c r="E42" s="93"/>
      <c r="F42" s="94"/>
      <c r="G42" s="75"/>
      <c r="H42" s="26">
        <f t="shared" si="5"/>
        <v>1</v>
      </c>
      <c r="I42" s="95" t="s">
        <v>27</v>
      </c>
      <c r="Q42" s="9"/>
      <c r="R42" s="9"/>
      <c r="S42" s="9"/>
      <c r="T42" s="9"/>
      <c r="U42" s="9"/>
      <c r="V42" s="9"/>
    </row>
    <row r="43" ht="14.25" customHeight="1">
      <c r="A43" s="91"/>
      <c r="B43" s="21" t="str">
        <f>Persona3!B6</f>
        <v>estudio de Fetch</v>
      </c>
      <c r="C43" s="64">
        <f>Persona3!C6</f>
        <v>1</v>
      </c>
      <c r="D43" s="21">
        <f>Persona3!G7</f>
        <v>1</v>
      </c>
      <c r="E43" s="96"/>
      <c r="F43" s="30"/>
      <c r="G43" s="31"/>
      <c r="H43" s="69">
        <f t="shared" si="5"/>
        <v>1</v>
      </c>
      <c r="I43" s="97" t="s">
        <v>27</v>
      </c>
      <c r="Q43" s="9" t="s">
        <v>26</v>
      </c>
      <c r="R43" s="9">
        <f>R40</f>
        <v>24</v>
      </c>
      <c r="S43" s="9">
        <f>'Sprint 2 - Grupo'!$R43-('Sprint 2 - Grupo'!$R43/4)</f>
        <v>18</v>
      </c>
      <c r="T43" s="9">
        <f>'Sprint 2 - Grupo'!$S43-('Sprint 2 - Grupo'!$R43/4)</f>
        <v>12</v>
      </c>
      <c r="U43" s="9">
        <f>'Sprint 2 - Grupo'!$T43-('Sprint 2 - Grupo'!$R43/4)</f>
        <v>6</v>
      </c>
      <c r="V43" s="9">
        <f>'Sprint 2 - Grupo'!$U43-('Sprint 2 - Grupo'!$R43/4)</f>
        <v>0</v>
      </c>
    </row>
    <row r="44" ht="14.25" customHeight="1">
      <c r="A44" s="91"/>
      <c r="B44" s="71" t="str">
        <f>Persona3!B7</f>
        <v>Validacion de datos JS</v>
      </c>
      <c r="C44" s="64">
        <f>Persona3!C7</f>
        <v>1</v>
      </c>
      <c r="D44" s="36"/>
      <c r="E44" s="37">
        <f>Persona3!G7</f>
        <v>1</v>
      </c>
      <c r="F44" s="29"/>
      <c r="G44" s="38"/>
      <c r="H44" s="69">
        <f t="shared" si="5"/>
        <v>1</v>
      </c>
      <c r="I44" s="97" t="s">
        <v>27</v>
      </c>
    </row>
    <row r="45" ht="14.25" customHeight="1">
      <c r="A45" s="91"/>
      <c r="B45" s="71" t="str">
        <f>Persona3!B8</f>
        <v>Retroalimentacion de Lenguaje SQL</v>
      </c>
      <c r="C45" s="64">
        <f>Persona3!C8</f>
        <v>1</v>
      </c>
      <c r="D45" s="40"/>
      <c r="E45" s="72">
        <f>Persona3!G8</f>
        <v>1</v>
      </c>
      <c r="F45" s="29"/>
      <c r="G45" s="31"/>
      <c r="H45" s="69">
        <f t="shared" si="5"/>
        <v>1</v>
      </c>
      <c r="I45" s="97" t="s">
        <v>27</v>
      </c>
    </row>
    <row r="46" ht="14.25" customHeight="1">
      <c r="A46" s="91"/>
      <c r="B46" s="71" t="str">
        <f>Persona3!B9</f>
        <v>funcion de insertar noticia</v>
      </c>
      <c r="C46" s="64">
        <f>Persona3!C9</f>
        <v>2</v>
      </c>
      <c r="D46" s="40"/>
      <c r="E46" s="72">
        <f>Persona3!G9</f>
        <v>2</v>
      </c>
      <c r="F46" s="29"/>
      <c r="G46" s="31"/>
      <c r="H46" s="69">
        <f t="shared" si="5"/>
        <v>2</v>
      </c>
      <c r="I46" s="27" t="str">
        <f>Persona3!H9</f>
        <v>SI</v>
      </c>
    </row>
    <row r="47" ht="14.25" customHeight="1">
      <c r="A47" s="91"/>
      <c r="B47" s="71" t="str">
        <f>Persona3!B10</f>
        <v>Retroalimentacion de operaciones cliente-servidor</v>
      </c>
      <c r="C47" s="64">
        <f>Persona3!C10</f>
        <v>0.5</v>
      </c>
      <c r="D47" s="73"/>
      <c r="E47" s="72">
        <f>Persona3!G10</f>
        <v>0.5</v>
      </c>
      <c r="F47" s="29"/>
      <c r="G47" s="31"/>
      <c r="H47" s="69">
        <f t="shared" si="5"/>
        <v>0.5</v>
      </c>
      <c r="I47" s="27" t="str">
        <f>Persona3!H10</f>
        <v>SI</v>
      </c>
    </row>
    <row r="48" ht="14.25" customHeight="1">
      <c r="A48" s="91"/>
      <c r="B48" s="71" t="str">
        <f>Persona3!B11</f>
        <v>mejoramiento de la BD</v>
      </c>
      <c r="C48" s="64">
        <f>Persona3!C11</f>
        <v>1</v>
      </c>
      <c r="D48" s="73"/>
      <c r="E48" s="72">
        <f>Persona3!G11</f>
        <v>1</v>
      </c>
      <c r="F48" s="29"/>
      <c r="G48" s="74"/>
      <c r="H48" s="69">
        <f t="shared" si="5"/>
        <v>1</v>
      </c>
      <c r="I48" s="27" t="str">
        <f>Persona3!H11</f>
        <v>SI</v>
      </c>
    </row>
    <row r="49" ht="14.25" customHeight="1">
      <c r="A49" s="91"/>
      <c r="B49" s="71" t="str">
        <f>Persona3!B12</f>
        <v>responsividad de miperfil</v>
      </c>
      <c r="C49" s="64">
        <f>Persona3!C12</f>
        <v>1</v>
      </c>
      <c r="D49" s="73"/>
      <c r="E49" s="72">
        <f>Persona3!G12</f>
        <v>1</v>
      </c>
      <c r="F49" s="29"/>
      <c r="G49" s="74"/>
      <c r="H49" s="69">
        <f t="shared" si="5"/>
        <v>1</v>
      </c>
      <c r="I49" s="27" t="str">
        <f>Persona3!H12</f>
        <v>SI</v>
      </c>
    </row>
    <row r="50" ht="14.25" customHeight="1">
      <c r="A50" s="91"/>
      <c r="B50" s="44" t="str">
        <f>Persona3!B13</f>
        <v>select de noticias</v>
      </c>
      <c r="C50" s="64">
        <f>Persona3!C13</f>
        <v>1.5</v>
      </c>
      <c r="D50" s="42"/>
      <c r="E50" s="43"/>
      <c r="F50" s="44">
        <f>Persona3!G13</f>
        <v>1.5</v>
      </c>
      <c r="G50" s="40"/>
      <c r="H50" s="69">
        <f t="shared" si="5"/>
        <v>1.5</v>
      </c>
      <c r="I50" s="27" t="str">
        <f>Persona3!H13</f>
        <v>SI</v>
      </c>
    </row>
    <row r="51" ht="14.25" customHeight="1">
      <c r="A51" s="91"/>
      <c r="B51" s="44" t="str">
        <f>Persona3!B14</f>
        <v>manejo de evento de JS</v>
      </c>
      <c r="C51" s="64">
        <f>Persona3!C15</f>
        <v>1</v>
      </c>
      <c r="D51" s="42"/>
      <c r="E51" s="47"/>
      <c r="F51" s="76">
        <f>Persona3!G15</f>
        <v>1</v>
      </c>
      <c r="G51" s="48"/>
      <c r="H51" s="69">
        <f t="shared" si="5"/>
        <v>1</v>
      </c>
      <c r="I51" s="27" t="str">
        <f>Persona3!H15</f>
        <v>SI</v>
      </c>
    </row>
    <row r="52" ht="14.25" customHeight="1">
      <c r="A52" s="91"/>
      <c r="B52" s="44" t="str">
        <f>Persona3!B15</f>
        <v>conexiones de BD</v>
      </c>
      <c r="C52" s="64">
        <f>Persona3!C16</f>
        <v>1.5</v>
      </c>
      <c r="D52" s="42"/>
      <c r="E52" s="47"/>
      <c r="F52" s="76">
        <f>Persona3!G16</f>
        <v>1.5</v>
      </c>
      <c r="G52" s="48"/>
      <c r="H52" s="69">
        <f t="shared" si="5"/>
        <v>1.5</v>
      </c>
      <c r="I52" s="27" t="str">
        <f>Persona3!H16</f>
        <v>SI</v>
      </c>
    </row>
    <row r="53" ht="14.25" customHeight="1">
      <c r="A53" s="91"/>
      <c r="B53" s="44" t="str">
        <f>Persona3!B16</f>
        <v>avance update</v>
      </c>
      <c r="C53" s="64">
        <f>Persona3!C16</f>
        <v>1.5</v>
      </c>
      <c r="D53" s="42"/>
      <c r="E53" s="47"/>
      <c r="F53" s="76">
        <f>Persona3!G17</f>
        <v>2</v>
      </c>
      <c r="G53" s="48"/>
      <c r="H53" s="69">
        <f t="shared" si="5"/>
        <v>2</v>
      </c>
      <c r="I53" s="27" t="str">
        <f>Persona3!H17</f>
        <v>SI</v>
      </c>
    </row>
    <row r="54" ht="14.25" customHeight="1">
      <c r="A54" s="91"/>
      <c r="B54" s="44" t="str">
        <f>Persona3!B17</f>
        <v>funcion actualizar noticias</v>
      </c>
      <c r="C54" s="64">
        <f>Persona3!C17</f>
        <v>2</v>
      </c>
      <c r="D54" s="42"/>
      <c r="E54" s="49"/>
      <c r="F54" s="76">
        <f>Persona3!G18</f>
        <v>1.5</v>
      </c>
      <c r="G54" s="48"/>
      <c r="H54" s="69">
        <f t="shared" si="5"/>
        <v>1.5</v>
      </c>
      <c r="I54" s="27" t="str">
        <f>Persona3!H18</f>
        <v>SI</v>
      </c>
    </row>
    <row r="55" ht="14.25" customHeight="1">
      <c r="A55" s="91"/>
      <c r="B55" s="77" t="str">
        <f>Persona3!B18</f>
        <v>Actualizacion de diagramas</v>
      </c>
      <c r="C55" s="64">
        <f>Persona3!C18</f>
        <v>1.5</v>
      </c>
      <c r="D55" s="42"/>
      <c r="E55" s="30"/>
      <c r="F55" s="54"/>
      <c r="G55" s="78">
        <f>Persona3!G18</f>
        <v>1.5</v>
      </c>
      <c r="H55" s="69">
        <f t="shared" si="5"/>
        <v>1.5</v>
      </c>
      <c r="I55" s="27" t="str">
        <f>Persona3!H19</f>
        <v>SI</v>
      </c>
    </row>
    <row r="56" ht="14.25" customHeight="1">
      <c r="A56" s="98"/>
      <c r="B56" s="77" t="str">
        <f>Persona3!B19</f>
        <v>preparacion de la presentacion </v>
      </c>
      <c r="C56" s="64">
        <f>Persona3!C19</f>
        <v>1.5</v>
      </c>
      <c r="D56" s="42"/>
      <c r="E56" s="30"/>
      <c r="F56" s="54"/>
      <c r="G56" s="78">
        <f>Persona3!G19</f>
        <v>0</v>
      </c>
      <c r="H56" s="69">
        <f t="shared" si="5"/>
        <v>0</v>
      </c>
      <c r="I56" s="27" t="str">
        <f>Persona3!H19</f>
        <v>SI</v>
      </c>
    </row>
    <row r="57" ht="14.25" customHeight="1">
      <c r="A57" s="99"/>
      <c r="B57" s="77" t="str">
        <f>Persona3!B20</f>
        <v>Repaso Final</v>
      </c>
      <c r="C57" s="64">
        <f>Persona3!C20</f>
        <v>2</v>
      </c>
      <c r="D57" s="85"/>
      <c r="E57" s="100"/>
      <c r="F57" s="87"/>
      <c r="G57" s="84">
        <f>Persona3!G20</f>
        <v>2</v>
      </c>
      <c r="H57" s="88">
        <f t="shared" si="5"/>
        <v>2</v>
      </c>
      <c r="I57" s="27" t="str">
        <f>Persona3!H20</f>
        <v>SI</v>
      </c>
    </row>
    <row r="58" ht="14.25" customHeight="1">
      <c r="A58" s="19"/>
    </row>
    <row r="59" ht="14.25" customHeight="1"/>
    <row r="60" ht="14.25" customHeight="1">
      <c r="A60" s="55" t="s">
        <v>10</v>
      </c>
      <c r="B60" s="56" t="s">
        <v>11</v>
      </c>
      <c r="C60" s="57" t="s">
        <v>12</v>
      </c>
      <c r="D60" s="58" t="s">
        <v>13</v>
      </c>
      <c r="E60" s="59" t="s">
        <v>14</v>
      </c>
      <c r="F60" s="60" t="s">
        <v>15</v>
      </c>
      <c r="G60" s="61" t="s">
        <v>16</v>
      </c>
      <c r="H60" s="56" t="s">
        <v>17</v>
      </c>
      <c r="I60" s="62" t="s">
        <v>18</v>
      </c>
      <c r="Q60" s="9" t="s">
        <v>9</v>
      </c>
      <c r="R60" s="8" t="str">
        <f>F1</f>
        <v>Amaro Salazar</v>
      </c>
    </row>
    <row r="61" ht="14.25" customHeight="1">
      <c r="A61" s="101" t="str">
        <f>F1</f>
        <v>Amaro Salazar</v>
      </c>
      <c r="B61" s="21" t="str">
        <f>Persona4!B3</f>
        <v>Investigacion PHP</v>
      </c>
      <c r="C61" s="64">
        <f>Persona4!C3</f>
        <v>3</v>
      </c>
      <c r="D61" s="21">
        <f>Persona4!G3</f>
        <v>2</v>
      </c>
      <c r="E61" s="65"/>
      <c r="F61" s="66"/>
      <c r="G61" s="54"/>
      <c r="H61" s="26">
        <f t="shared" ref="H61:H72" si="6">SUM(D61:G61)</f>
        <v>2</v>
      </c>
      <c r="I61" s="67" t="str">
        <f>Persona4!H3</f>
        <v>SI</v>
      </c>
      <c r="Q61" s="19" t="s">
        <v>19</v>
      </c>
      <c r="R61" s="19" t="s">
        <v>20</v>
      </c>
      <c r="S61" s="19" t="s">
        <v>21</v>
      </c>
      <c r="T61" s="19" t="s">
        <v>22</v>
      </c>
      <c r="U61" s="19" t="s">
        <v>23</v>
      </c>
      <c r="V61" s="19" t="s">
        <v>24</v>
      </c>
    </row>
    <row r="62" ht="14.25" customHeight="1">
      <c r="A62" s="101"/>
      <c r="B62" s="21" t="str">
        <f>Persona4!B4</f>
        <v>Investigacion JavaScript</v>
      </c>
      <c r="C62" s="64">
        <f>Persona4!C4</f>
        <v>1</v>
      </c>
      <c r="D62" s="21">
        <f>Persona4!G4</f>
        <v>1</v>
      </c>
      <c r="E62" s="102"/>
      <c r="F62" s="94"/>
      <c r="G62" s="75"/>
      <c r="H62" s="26">
        <f t="shared" si="6"/>
        <v>1</v>
      </c>
      <c r="I62" s="67" t="str">
        <f>Persona4!H4</f>
        <v>SI</v>
      </c>
      <c r="Q62" s="9"/>
      <c r="R62" s="9"/>
      <c r="S62" s="9"/>
      <c r="T62" s="9"/>
      <c r="U62" s="9"/>
      <c r="V62" s="9"/>
    </row>
    <row r="63" ht="14.25" customHeight="1">
      <c r="A63" s="101"/>
      <c r="B63" s="21" t="str">
        <f>Persona4!B5</f>
        <v>Investigacion FETCH</v>
      </c>
      <c r="C63" s="64">
        <f>Persona4!C5</f>
        <v>1</v>
      </c>
      <c r="D63" s="21">
        <f>Persona4!G5</f>
        <v>1</v>
      </c>
      <c r="E63" s="29"/>
      <c r="F63" s="30"/>
      <c r="G63" s="31"/>
      <c r="H63" s="26">
        <f t="shared" si="6"/>
        <v>1</v>
      </c>
      <c r="I63" s="67" t="str">
        <f>Persona4!H5</f>
        <v>SI</v>
      </c>
      <c r="Q63" s="9" t="s">
        <v>25</v>
      </c>
      <c r="R63" s="9">
        <f>SUM(C61:C72)</f>
        <v>23</v>
      </c>
      <c r="S63" s="9">
        <f>R63-SUM(D61:D63)</f>
        <v>19</v>
      </c>
      <c r="T63" s="9">
        <f>S63-SUM(E64:E66)</f>
        <v>16</v>
      </c>
      <c r="U63" s="9">
        <f>T63-SUM(F68:F69)</f>
        <v>12</v>
      </c>
      <c r="V63" s="9">
        <f>U63-SUM(G70:G72)</f>
        <v>9</v>
      </c>
    </row>
    <row r="64" ht="14.25" customHeight="1">
      <c r="A64" s="101"/>
      <c r="B64" s="35" t="str">
        <f>Persona4!B6</f>
        <v>Funcionalidad del registro</v>
      </c>
      <c r="C64" s="64">
        <f>Persona4!C6</f>
        <v>3</v>
      </c>
      <c r="D64" s="36"/>
      <c r="E64" s="37">
        <f>Persona4!G6</f>
        <v>1</v>
      </c>
      <c r="F64" s="29"/>
      <c r="G64" s="38"/>
      <c r="H64" s="26">
        <f t="shared" si="6"/>
        <v>1</v>
      </c>
      <c r="I64" s="67" t="str">
        <f>Persona4!H6</f>
        <v>SI</v>
      </c>
      <c r="Q64" s="9" t="s">
        <v>26</v>
      </c>
      <c r="R64" s="9">
        <f>R63</f>
        <v>23</v>
      </c>
      <c r="S64" s="9">
        <f>'Sprint 2 - Grupo'!$R64-('Sprint 2 - Grupo'!$R64/4)</f>
        <v>17.25</v>
      </c>
      <c r="T64" s="9">
        <f>'Sprint 2 - Grupo'!$S64-('Sprint 2 - Grupo'!$R64/4)</f>
        <v>11.5</v>
      </c>
      <c r="U64" s="9">
        <f>'Sprint 2 - Grupo'!$T64-('Sprint 2 - Grupo'!$R64/4)</f>
        <v>5.75</v>
      </c>
      <c r="V64" s="9">
        <f>'Sprint 2 - Grupo'!$U64-('Sprint 2 - Grupo'!$R64/4)</f>
        <v>0</v>
      </c>
    </row>
    <row r="65" ht="14.25" customHeight="1">
      <c r="A65" s="101"/>
      <c r="B65" s="103" t="str">
        <f>Persona4!B7</f>
        <v>Invesitqacion de MySql</v>
      </c>
      <c r="C65" s="64">
        <f>Persona4!C7</f>
        <v>1</v>
      </c>
      <c r="D65" s="104"/>
      <c r="E65" s="37">
        <f>Persona4!G7</f>
        <v>1</v>
      </c>
      <c r="F65" s="29"/>
      <c r="G65" s="38"/>
      <c r="H65" s="26">
        <f t="shared" si="6"/>
        <v>1</v>
      </c>
      <c r="I65" s="67" t="str">
        <f>Persona4!H7</f>
        <v>SI</v>
      </c>
    </row>
    <row r="66" ht="14.25" customHeight="1">
      <c r="A66" s="101"/>
      <c r="B66" s="35" t="str">
        <f>Persona4!B8</f>
        <v>Conexion del registro con la BD</v>
      </c>
      <c r="C66" s="64">
        <f>Persona4!C8</f>
        <v>2</v>
      </c>
      <c r="D66" s="48"/>
      <c r="E66" s="37">
        <f>Persona4!G8</f>
        <v>1</v>
      </c>
      <c r="F66" s="29"/>
      <c r="G66" s="38"/>
      <c r="H66" s="26">
        <f t="shared" si="6"/>
        <v>1</v>
      </c>
      <c r="I66" s="67" t="str">
        <f>Persona4!H8</f>
        <v>SI</v>
      </c>
    </row>
    <row r="67" ht="14.25" customHeight="1">
      <c r="A67" s="101"/>
      <c r="B67" s="41" t="str">
        <f>Persona4!B9</f>
        <v>Conectar la BD mediante PHP a la pagina HOME</v>
      </c>
      <c r="C67" s="64">
        <f>Persona4!C9</f>
        <v>1</v>
      </c>
      <c r="D67" s="105"/>
      <c r="E67" s="52"/>
      <c r="F67" s="106">
        <f>Persona4!G9</f>
        <v>1</v>
      </c>
      <c r="G67" s="107"/>
      <c r="H67" s="26">
        <f t="shared" si="6"/>
        <v>1</v>
      </c>
      <c r="I67" s="67" t="str">
        <f>Persona4!H9</f>
        <v>SI</v>
      </c>
    </row>
    <row r="68" ht="14.25" customHeight="1">
      <c r="A68" s="101"/>
      <c r="B68" s="41" t="str">
        <f>Persona4!B10</f>
        <v>Visualizar noticias de la BD en tarjetas de home (SELECT)</v>
      </c>
      <c r="C68" s="64">
        <f>Persona4!C10</f>
        <v>3</v>
      </c>
      <c r="D68" s="42"/>
      <c r="E68" s="54"/>
      <c r="F68" s="44">
        <f>Persona4!G10</f>
        <v>3</v>
      </c>
      <c r="G68" s="40"/>
      <c r="H68" s="26">
        <f t="shared" si="6"/>
        <v>3</v>
      </c>
      <c r="I68" s="67" t="str">
        <f>Persona4!H10</f>
        <v>SI</v>
      </c>
    </row>
    <row r="69" ht="14.25" customHeight="1">
      <c r="A69" s="101"/>
      <c r="B69" s="41" t="str">
        <f>Persona4!B11</f>
        <v>Revision de los avances</v>
      </c>
      <c r="C69" s="64">
        <f>Persona4!C11</f>
        <v>1</v>
      </c>
      <c r="D69" s="42"/>
      <c r="E69" s="31"/>
      <c r="F69" s="76">
        <f>Persona4!G11</f>
        <v>1</v>
      </c>
      <c r="G69" s="48"/>
      <c r="H69" s="26">
        <f t="shared" si="6"/>
        <v>1</v>
      </c>
      <c r="I69" s="67" t="str">
        <f>Persona4!H11</f>
        <v>SI</v>
      </c>
    </row>
    <row r="70" ht="14.25" customHeight="1">
      <c r="A70" s="101"/>
      <c r="B70" s="51" t="str">
        <f>Persona4!B12</f>
        <v>Separar las noticias por secciones en el HOME</v>
      </c>
      <c r="C70" s="64">
        <f>Persona4!C12</f>
        <v>3</v>
      </c>
      <c r="D70" s="42"/>
      <c r="E70" s="30"/>
      <c r="F70" s="54"/>
      <c r="G70" s="78">
        <f>Persona4!G12</f>
        <v>3</v>
      </c>
      <c r="H70" s="26">
        <f t="shared" si="6"/>
        <v>3</v>
      </c>
      <c r="I70" s="67" t="str">
        <f>Persona4!H12</f>
        <v>SI</v>
      </c>
    </row>
    <row r="71" ht="14.25" customHeight="1">
      <c r="A71" s="108"/>
      <c r="B71" s="51" t="str">
        <f>Persona4!B13</f>
        <v>Actualizar la presentacion</v>
      </c>
      <c r="C71" s="64">
        <f>Persona4!C13</f>
        <v>2</v>
      </c>
      <c r="D71" s="80"/>
      <c r="E71" s="81"/>
      <c r="F71" s="82"/>
      <c r="G71" s="78">
        <f>Persona4!G13</f>
        <v>0</v>
      </c>
      <c r="H71" s="26">
        <f t="shared" si="6"/>
        <v>0</v>
      </c>
      <c r="I71" s="67" t="str">
        <f>Persona4!H13</f>
        <v>NO</v>
      </c>
    </row>
    <row r="72" ht="14.25" customHeight="1">
      <c r="A72" s="109"/>
      <c r="B72" s="51" t="str">
        <f>Persona4!B14</f>
        <v>Estudiar el código hecho por los demas compañeros</v>
      </c>
      <c r="C72" s="64">
        <f>Persona4!C14</f>
        <v>2</v>
      </c>
      <c r="D72" s="85"/>
      <c r="E72" s="86"/>
      <c r="F72" s="87"/>
      <c r="G72" s="78">
        <f>Persona4!G14</f>
        <v>0</v>
      </c>
      <c r="H72" s="26">
        <f t="shared" si="6"/>
        <v>0</v>
      </c>
      <c r="I72" s="67" t="str">
        <f>Persona4!H14</f>
        <v>NO</v>
      </c>
    </row>
    <row r="73" ht="14.25" customHeight="1">
      <c r="A73" s="19"/>
    </row>
    <row r="74" ht="14.25" customHeight="1"/>
    <row r="75" ht="14.25" customHeight="1">
      <c r="A75" s="55" t="s">
        <v>10</v>
      </c>
      <c r="B75" s="56" t="s">
        <v>11</v>
      </c>
      <c r="C75" s="57" t="s">
        <v>12</v>
      </c>
      <c r="D75" s="58" t="s">
        <v>13</v>
      </c>
      <c r="E75" s="59" t="s">
        <v>14</v>
      </c>
      <c r="F75" s="60" t="s">
        <v>15</v>
      </c>
      <c r="G75" s="61" t="s">
        <v>16</v>
      </c>
      <c r="H75" s="56" t="s">
        <v>17</v>
      </c>
      <c r="I75" s="62" t="s">
        <v>18</v>
      </c>
    </row>
    <row r="76" ht="14.25" customHeight="1">
      <c r="A76" s="110" t="str">
        <f>G1</f>
        <v>Matias Valenzuela</v>
      </c>
      <c r="B76" s="21" t="str">
        <f>Persona5!B3</f>
        <v>planificacion y asignacion de tareas</v>
      </c>
      <c r="C76" s="64">
        <f>Persona5!C3</f>
        <v>1</v>
      </c>
      <c r="D76" s="21">
        <f>Persona5!G3</f>
        <v>1</v>
      </c>
      <c r="E76" s="65"/>
      <c r="F76" s="66"/>
      <c r="G76" s="54"/>
      <c r="H76" s="26">
        <f t="shared" ref="H76:H90" si="7">SUM(D76:G76)</f>
        <v>1</v>
      </c>
      <c r="I76" s="67" t="str">
        <f>Persona5!H3</f>
        <v/>
      </c>
      <c r="Q76" s="9" t="s">
        <v>9</v>
      </c>
      <c r="R76" s="8" t="str">
        <f>G1</f>
        <v>Matias Valenzuela</v>
      </c>
    </row>
    <row r="77" ht="14.25" customHeight="1">
      <c r="A77" s="110"/>
      <c r="B77" s="21" t="str">
        <f>Persona5!B4</f>
        <v>investigacion de programacion Php</v>
      </c>
      <c r="C77" s="64">
        <f>Persona5!C4</f>
        <v>2</v>
      </c>
      <c r="D77" s="21">
        <f>Persona5!G4</f>
        <v>2</v>
      </c>
      <c r="E77" s="102"/>
      <c r="F77" s="94"/>
      <c r="G77" s="75"/>
      <c r="H77" s="26">
        <f t="shared" si="7"/>
        <v>2</v>
      </c>
      <c r="I77" s="67" t="str">
        <f>Persona5!H4</f>
        <v/>
      </c>
      <c r="Q77" s="19"/>
      <c r="R77" s="19"/>
      <c r="S77" s="19"/>
      <c r="T77" s="19"/>
      <c r="U77" s="19"/>
      <c r="V77" s="19"/>
    </row>
    <row r="78" ht="14.25" customHeight="1">
      <c r="A78" s="110"/>
      <c r="B78" s="21" t="str">
        <f>Persona5!B5</f>
        <v>investigacion de programacion Ajax</v>
      </c>
      <c r="C78" s="64">
        <f>Persona5!C5</f>
        <v>1</v>
      </c>
      <c r="D78" s="21">
        <f>Persona5!G5</f>
        <v>1</v>
      </c>
      <c r="E78" s="29"/>
      <c r="F78" s="30"/>
      <c r="G78" s="31"/>
      <c r="H78" s="26">
        <f t="shared" si="7"/>
        <v>1</v>
      </c>
      <c r="I78" s="67" t="str">
        <f>Persona5!H5</f>
        <v/>
      </c>
      <c r="Q78" s="19" t="s">
        <v>19</v>
      </c>
      <c r="R78" s="19" t="s">
        <v>20</v>
      </c>
      <c r="S78" s="19" t="s">
        <v>21</v>
      </c>
      <c r="T78" s="19" t="s">
        <v>22</v>
      </c>
      <c r="U78" s="19" t="s">
        <v>23</v>
      </c>
      <c r="V78" s="19" t="s">
        <v>24</v>
      </c>
    </row>
    <row r="79" ht="14.25" customHeight="1">
      <c r="A79" s="110"/>
      <c r="B79" s="21" t="str">
        <f>Persona5!B6</f>
        <v>retroalimentacion de SQL</v>
      </c>
      <c r="C79" s="64">
        <f>Persona5!C6</f>
        <v>1</v>
      </c>
      <c r="D79" s="21">
        <f>Persona5!G6</f>
        <v>1</v>
      </c>
      <c r="E79" s="111"/>
      <c r="F79" s="29"/>
      <c r="G79" s="38"/>
      <c r="H79" s="26">
        <f t="shared" si="7"/>
        <v>1</v>
      </c>
      <c r="I79" s="67" t="str">
        <f>Persona5!H6</f>
        <v/>
      </c>
      <c r="Q79" s="9" t="s">
        <v>25</v>
      </c>
      <c r="R79" s="9">
        <f>SUM(C76:C90)</f>
        <v>21</v>
      </c>
      <c r="S79" s="9">
        <f>R79-SUM(D76:D78)</f>
        <v>17</v>
      </c>
      <c r="T79" s="9">
        <f>S79-SUM(E79:E80)</f>
        <v>16</v>
      </c>
      <c r="U79" s="9">
        <f>T79-SUM(F81:F82)</f>
        <v>16</v>
      </c>
      <c r="V79" s="9">
        <f>U79-SUM(G83:G90)</f>
        <v>12</v>
      </c>
    </row>
    <row r="80" ht="14.25" customHeight="1">
      <c r="A80" s="110"/>
      <c r="B80" s="35" t="str">
        <f>Persona5!B7</f>
        <v>actualizacion de la base de datos</v>
      </c>
      <c r="C80" s="64">
        <f>Persona5!C7</f>
        <v>1</v>
      </c>
      <c r="D80" s="40"/>
      <c r="E80" s="37">
        <f>Persona5!G7</f>
        <v>1</v>
      </c>
      <c r="F80" s="29"/>
      <c r="G80" s="31"/>
      <c r="H80" s="26">
        <f t="shared" si="7"/>
        <v>1</v>
      </c>
      <c r="I80" s="67" t="str">
        <f>Persona5!H7</f>
        <v/>
      </c>
      <c r="Q80" s="9" t="s">
        <v>26</v>
      </c>
      <c r="R80" s="9">
        <f>R79</f>
        <v>21</v>
      </c>
      <c r="S80" s="9">
        <f>'Sprint 2 - Grupo'!$R80-('Sprint 2 - Grupo'!$R80/4)</f>
        <v>15.75</v>
      </c>
      <c r="T80" s="9">
        <f>'Sprint 2 - Grupo'!$S80-('Sprint 2 - Grupo'!$R80/4)</f>
        <v>10.5</v>
      </c>
      <c r="U80" s="9">
        <f>'Sprint 2 - Grupo'!$T80-('Sprint 2 - Grupo'!$R80/4)</f>
        <v>5.25</v>
      </c>
      <c r="V80" s="9">
        <f>'Sprint 2 - Grupo'!$U80-('Sprint 2 - Grupo'!$R80/4)</f>
        <v>0</v>
      </c>
    </row>
    <row r="81" ht="14.25" customHeight="1">
      <c r="A81" s="110"/>
      <c r="B81" s="35" t="str">
        <f>Persona5!B8</f>
        <v>consulta select   conectada ala bd</v>
      </c>
      <c r="C81" s="64">
        <f>Persona5!C8</f>
        <v>1</v>
      </c>
      <c r="D81" s="42"/>
      <c r="E81" s="37">
        <f>Persona5!G8</f>
        <v>1</v>
      </c>
      <c r="F81" s="112"/>
      <c r="G81" s="40"/>
      <c r="H81" s="26">
        <f t="shared" si="7"/>
        <v>1</v>
      </c>
      <c r="I81" s="67" t="str">
        <f>Persona5!H8</f>
        <v/>
      </c>
    </row>
    <row r="82" ht="14.25" customHeight="1">
      <c r="A82" s="110"/>
      <c r="B82" s="35" t="str">
        <f>Persona5!B9</f>
        <v>Visualización de comentarios en cada pagina (SELECT) (JOIN)</v>
      </c>
      <c r="C82" s="64">
        <f>Persona5!C9</f>
        <v>2</v>
      </c>
      <c r="D82" s="42"/>
      <c r="E82" s="37">
        <f>Persona5!G9</f>
        <v>2</v>
      </c>
      <c r="F82" s="112"/>
      <c r="G82" s="48"/>
      <c r="H82" s="26">
        <f t="shared" si="7"/>
        <v>2</v>
      </c>
      <c r="I82" s="67" t="str">
        <f>Persona5!H9</f>
        <v/>
      </c>
    </row>
    <row r="83" ht="14.25" customHeight="1">
      <c r="A83" s="110"/>
      <c r="B83" s="35" t="str">
        <f>Persona5!B10</f>
        <v>creacion de codigo Php con consultas sql</v>
      </c>
      <c r="C83" s="64">
        <f>Persona5!C10</f>
        <v>1</v>
      </c>
      <c r="D83" s="42"/>
      <c r="E83" s="37">
        <f>Persona5!G10</f>
        <v>1</v>
      </c>
      <c r="F83" s="112"/>
      <c r="G83" s="112"/>
      <c r="H83" s="26">
        <f t="shared" si="7"/>
        <v>1</v>
      </c>
      <c r="I83" s="67" t="str">
        <f>Persona5!H10</f>
        <v/>
      </c>
    </row>
    <row r="84" ht="14.25" customHeight="1">
      <c r="A84" s="113"/>
      <c r="B84" s="41" t="str">
        <f>Persona5!B11</f>
        <v>funcion Javascript que reciba el contenido de la consulta sql</v>
      </c>
      <c r="C84" s="64">
        <f>Persona5!C11</f>
        <v>2</v>
      </c>
      <c r="D84" s="80"/>
      <c r="E84" s="81"/>
      <c r="F84" s="44">
        <f>Persona5!G11</f>
        <v>2</v>
      </c>
      <c r="G84" s="112"/>
      <c r="H84" s="26">
        <f t="shared" si="7"/>
        <v>2</v>
      </c>
      <c r="I84" s="67" t="str">
        <f>Persona5!H11</f>
        <v/>
      </c>
    </row>
    <row r="85" ht="14.25" customHeight="1">
      <c r="A85" s="113"/>
      <c r="B85" s="41" t="str">
        <f>Persona5!B12</f>
        <v>Analizar el contenido JSON y asignarlo a los espacios correspondientes</v>
      </c>
      <c r="C85" s="64">
        <f>Persona5!C12</f>
        <v>3</v>
      </c>
      <c r="D85" s="80"/>
      <c r="E85" s="81"/>
      <c r="F85" s="44">
        <f>Persona5!G12</f>
        <v>3</v>
      </c>
      <c r="G85" s="112"/>
      <c r="H85" s="26">
        <f t="shared" si="7"/>
        <v>3</v>
      </c>
      <c r="I85" s="67" t="str">
        <f>Persona5!H12</f>
        <v/>
      </c>
    </row>
    <row r="86" ht="14.25" customHeight="1">
      <c r="A86" s="113"/>
      <c r="B86" s="41" t="str">
        <f>Persona5!B13</f>
        <v/>
      </c>
      <c r="C86" s="64">
        <f>Persona5!C13</f>
        <v>1</v>
      </c>
      <c r="D86" s="80"/>
      <c r="E86" s="81"/>
      <c r="F86" s="44">
        <f>Persona5!G13</f>
        <v>1</v>
      </c>
      <c r="G86" s="112"/>
      <c r="H86" s="26">
        <f t="shared" si="7"/>
        <v>1</v>
      </c>
      <c r="I86" s="67" t="str">
        <f>Persona5!H13</f>
        <v/>
      </c>
    </row>
    <row r="87" ht="14.25" customHeight="1">
      <c r="A87" s="113"/>
      <c r="B87" s="51" t="str">
        <f>Persona5!B14</f>
        <v>actualizacion de diagramas</v>
      </c>
      <c r="C87" s="64">
        <f>Persona5!C14</f>
        <v>2</v>
      </c>
      <c r="D87" s="80"/>
      <c r="E87" s="81"/>
      <c r="F87" s="112"/>
      <c r="G87" s="78">
        <f>Persona5!G14</f>
        <v>1</v>
      </c>
      <c r="H87" s="26">
        <f t="shared" si="7"/>
        <v>1</v>
      </c>
      <c r="I87" s="67" t="str">
        <f>Persona5!H14</f>
        <v/>
      </c>
    </row>
    <row r="88" ht="14.25" customHeight="1">
      <c r="A88" s="113"/>
      <c r="B88" s="51" t="str">
        <f>Persona5!B15</f>
        <v>revision de avances</v>
      </c>
      <c r="C88" s="64">
        <f>Persona5!C15</f>
        <v>1</v>
      </c>
      <c r="D88" s="80"/>
      <c r="E88" s="81"/>
      <c r="F88" s="112"/>
      <c r="G88" s="78">
        <f>Persona5!G15</f>
        <v>1</v>
      </c>
      <c r="H88" s="26">
        <f t="shared" si="7"/>
        <v>1</v>
      </c>
      <c r="I88" s="67" t="str">
        <f>Persona5!H15</f>
        <v/>
      </c>
    </row>
    <row r="89" ht="14.25" customHeight="1">
      <c r="A89" s="113"/>
      <c r="B89" s="51" t="str">
        <f>Persona5!B16</f>
        <v>retroalimentacion como grupo previo alos diagramas</v>
      </c>
      <c r="C89" s="64">
        <f>Persona5!C16</f>
        <v>1</v>
      </c>
      <c r="D89" s="80"/>
      <c r="E89" s="81"/>
      <c r="F89" s="112"/>
      <c r="G89" s="78">
        <f>Persona5!G16</f>
        <v>1</v>
      </c>
      <c r="H89" s="26">
        <f t="shared" si="7"/>
        <v>1</v>
      </c>
      <c r="I89" s="67" t="str">
        <f>Persona5!H16</f>
        <v/>
      </c>
    </row>
    <row r="90" ht="14.25" customHeight="1">
      <c r="A90" s="114"/>
      <c r="B90" s="51" t="str">
        <f>Persona5!B17</f>
        <v>actualizacion de la presentacion</v>
      </c>
      <c r="C90" s="64">
        <f>Persona5!C17</f>
        <v>1</v>
      </c>
      <c r="D90" s="85"/>
      <c r="E90" s="86"/>
      <c r="F90" s="112"/>
      <c r="G90" s="78">
        <f>Persona5!G17</f>
        <v>1</v>
      </c>
      <c r="H90" s="26">
        <f t="shared" si="7"/>
        <v>1</v>
      </c>
      <c r="I90" s="67" t="str">
        <f>Persona5!H17</f>
        <v/>
      </c>
    </row>
    <row r="91" ht="14.25" customHeight="1">
      <c r="A91" s="19"/>
    </row>
    <row r="92" ht="14.25" customHeight="1"/>
    <row r="93" ht="14.25" customHeight="1">
      <c r="A93" s="55" t="s">
        <v>10</v>
      </c>
      <c r="B93" s="56" t="s">
        <v>11</v>
      </c>
      <c r="C93" s="57" t="s">
        <v>12</v>
      </c>
      <c r="D93" s="58" t="s">
        <v>13</v>
      </c>
      <c r="E93" s="59" t="s">
        <v>14</v>
      </c>
      <c r="F93" s="60" t="s">
        <v>15</v>
      </c>
      <c r="G93" s="61" t="s">
        <v>16</v>
      </c>
      <c r="H93" s="56" t="s">
        <v>17</v>
      </c>
      <c r="I93" s="62" t="s">
        <v>18</v>
      </c>
    </row>
    <row r="94" ht="14.25" customHeight="1">
      <c r="A94" s="115" t="str">
        <f>H1</f>
        <v>Vicente Ramírez</v>
      </c>
      <c r="B94" s="21" t="str">
        <f>Persona6!B3</f>
        <v>Planificacion y asignacion de tareas </v>
      </c>
      <c r="C94" s="64">
        <f>Persona6!C3</f>
        <v>1</v>
      </c>
      <c r="D94" s="21">
        <f>Persona6!G3</f>
        <v>2</v>
      </c>
      <c r="E94" s="65"/>
      <c r="F94" s="66"/>
      <c r="G94" s="54"/>
      <c r="H94" s="26">
        <f t="shared" ref="H94:H106" si="8">SUM(D94:G94)</f>
        <v>2</v>
      </c>
      <c r="I94" s="67" t="str">
        <f>Persona6!H3</f>
        <v/>
      </c>
      <c r="S94" s="1"/>
    </row>
    <row r="95" ht="14.25" customHeight="1">
      <c r="A95" s="115"/>
      <c r="B95" s="21" t="str">
        <f>Persona6!B4</f>
        <v>Investigacion sobre PHP</v>
      </c>
      <c r="C95" s="64">
        <f>Persona6!C4</f>
        <v>2</v>
      </c>
      <c r="D95" s="21">
        <f>Persona6!G4</f>
        <v>2</v>
      </c>
      <c r="E95" s="102"/>
      <c r="F95" s="94"/>
      <c r="G95" s="75"/>
      <c r="H95" s="26">
        <f t="shared" si="8"/>
        <v>2</v>
      </c>
      <c r="I95" s="67" t="str">
        <f>Persona6!H4</f>
        <v/>
      </c>
      <c r="Q95" s="9"/>
      <c r="R95" s="8"/>
    </row>
    <row r="96" ht="14.25" customHeight="1">
      <c r="A96" s="115"/>
      <c r="B96" s="21" t="str">
        <f>Persona6!B5</f>
        <v>Investigacion sobre Javascript, añadir clases</v>
      </c>
      <c r="C96" s="64">
        <f>Persona6!C5</f>
        <v>2</v>
      </c>
      <c r="D96" s="21">
        <f>Persona6!G5</f>
        <v>3</v>
      </c>
      <c r="E96" s="29"/>
      <c r="F96" s="30"/>
      <c r="G96" s="31"/>
      <c r="H96" s="26">
        <f t="shared" si="8"/>
        <v>3</v>
      </c>
      <c r="I96" s="67" t="str">
        <f>Persona6!H5</f>
        <v/>
      </c>
      <c r="Q96" s="9" t="s">
        <v>9</v>
      </c>
      <c r="R96" s="8" t="str">
        <f>H1</f>
        <v>Vicente Ramírez</v>
      </c>
    </row>
    <row r="97" ht="14.25" customHeight="1">
      <c r="A97" s="115"/>
      <c r="B97" s="70" t="str">
        <f>Persona6!B6</f>
        <v>Validacion del Log In, Sesiones, PHP</v>
      </c>
      <c r="C97" s="64">
        <f>Persona6!C6</f>
        <v>3</v>
      </c>
      <c r="D97" s="36"/>
      <c r="E97" s="37">
        <f>Persona6!G6</f>
        <v>2</v>
      </c>
      <c r="F97" s="29"/>
      <c r="G97" s="38"/>
      <c r="H97" s="26">
        <f t="shared" si="8"/>
        <v>2</v>
      </c>
      <c r="I97" s="67" t="str">
        <f>Persona6!H6</f>
        <v/>
      </c>
      <c r="Q97" s="19" t="s">
        <v>19</v>
      </c>
      <c r="R97" s="19" t="s">
        <v>20</v>
      </c>
      <c r="S97" s="19" t="s">
        <v>21</v>
      </c>
      <c r="T97" s="19" t="s">
        <v>22</v>
      </c>
      <c r="U97" s="19" t="s">
        <v>23</v>
      </c>
      <c r="V97" s="19" t="s">
        <v>24</v>
      </c>
    </row>
    <row r="98" ht="14.25" customHeight="1">
      <c r="A98" s="115"/>
      <c r="B98" s="70" t="str">
        <f>Persona6!B7</f>
        <v>Investigación BD MySQL (consultas, triggers, etc...)</v>
      </c>
      <c r="C98" s="64">
        <f>Persona6!C7</f>
        <v>3</v>
      </c>
      <c r="D98" s="39"/>
      <c r="E98" s="37">
        <f>Persona6!G7</f>
        <v>4</v>
      </c>
      <c r="F98" s="29"/>
      <c r="G98" s="34"/>
      <c r="H98" s="26">
        <f t="shared" si="8"/>
        <v>4</v>
      </c>
      <c r="I98" s="67" t="str">
        <f>Persona6!H7</f>
        <v/>
      </c>
      <c r="Q98" s="9"/>
      <c r="R98" s="9"/>
      <c r="S98" s="9"/>
      <c r="T98" s="9"/>
      <c r="U98" s="9"/>
      <c r="V98" s="9"/>
    </row>
    <row r="99" ht="14.25" customHeight="1">
      <c r="A99" s="115"/>
      <c r="B99" s="70" t="str">
        <f>Persona6!B8</f>
        <v>Validacion de tipos de datos en sign in</v>
      </c>
      <c r="C99" s="64">
        <f>Persona6!C8</f>
        <v>3</v>
      </c>
      <c r="D99" s="39"/>
      <c r="E99" s="37">
        <f>Persona6!G8</f>
        <v>5</v>
      </c>
      <c r="F99" s="29"/>
      <c r="G99" s="34"/>
      <c r="H99" s="26">
        <f t="shared" si="8"/>
        <v>5</v>
      </c>
      <c r="I99" s="67"/>
      <c r="Q99" s="9"/>
      <c r="R99" s="9"/>
      <c r="S99" s="9"/>
      <c r="T99" s="9"/>
      <c r="U99" s="9"/>
      <c r="V99" s="9"/>
    </row>
    <row r="100" ht="14.25" customHeight="1">
      <c r="A100" s="115"/>
      <c r="B100" s="70" t="str">
        <f>Persona6!B9</f>
        <v>Investigacion de sesiones y bloqueo de no iniciados de sesion </v>
      </c>
      <c r="C100" s="64">
        <f>Persona6!C9</f>
        <v>2</v>
      </c>
      <c r="D100" s="40"/>
      <c r="E100" s="37">
        <f>Persona6!G9</f>
        <v>4</v>
      </c>
      <c r="F100" s="29"/>
      <c r="G100" s="31"/>
      <c r="H100" s="26">
        <f t="shared" si="8"/>
        <v>4</v>
      </c>
      <c r="I100" s="67" t="str">
        <f>Persona6!H9</f>
        <v/>
      </c>
      <c r="Q100" s="9" t="s">
        <v>25</v>
      </c>
      <c r="R100" s="9">
        <f>SUM(C96:C107)</f>
        <v>23</v>
      </c>
      <c r="S100" s="9">
        <f>R100-SUM(D96:D97)</f>
        <v>20</v>
      </c>
      <c r="T100" s="9">
        <f>S100-SUM(E100:E101)</f>
        <v>16</v>
      </c>
      <c r="U100" s="9">
        <f>T100-SUM(F103:F104)</f>
        <v>14</v>
      </c>
      <c r="V100" s="9">
        <f>U100-SUM(G106:G107)</f>
        <v>14</v>
      </c>
    </row>
    <row r="101" ht="14.25" customHeight="1">
      <c r="A101" s="115"/>
      <c r="B101" s="116" t="str">
        <f>Persona6!B10</f>
        <v>Investigacion e implementacion de expresiones regulares</v>
      </c>
      <c r="C101" s="64">
        <f>Persona6!C10</f>
        <v>1</v>
      </c>
      <c r="D101" s="42"/>
      <c r="E101" s="54"/>
      <c r="F101" s="44">
        <f>Persona6!G10</f>
        <v>1</v>
      </c>
      <c r="G101" s="40"/>
      <c r="H101" s="26">
        <f t="shared" si="8"/>
        <v>1</v>
      </c>
      <c r="I101" s="67" t="str">
        <f>Persona6!H10</f>
        <v/>
      </c>
      <c r="Q101" s="9" t="s">
        <v>26</v>
      </c>
      <c r="R101" s="9">
        <f>R100</f>
        <v>23</v>
      </c>
      <c r="S101" s="9">
        <f>'Sprint 2 - Grupo'!$R101-('Sprint 2 - Grupo'!$R101/4)</f>
        <v>17.25</v>
      </c>
      <c r="T101" s="9">
        <f>'Sprint 2 - Grupo'!$S101-('Sprint 2 - Grupo'!$R101/4)</f>
        <v>11.5</v>
      </c>
      <c r="U101" s="9">
        <f>'Sprint 2 - Grupo'!$T101-('Sprint 2 - Grupo'!$R101/4)</f>
        <v>5.75</v>
      </c>
      <c r="V101" s="9">
        <f>'Sprint 2 - Grupo'!$U101-('Sprint 2 - Grupo'!$R101/4)</f>
        <v>0</v>
      </c>
    </row>
    <row r="102" ht="14.25" customHeight="1">
      <c r="A102" s="115"/>
      <c r="B102" s="116" t="str">
        <f>Persona6!B11</f>
        <v>Retroalimentcion contenidos</v>
      </c>
      <c r="C102" s="64">
        <f>Persona6!C11</f>
        <v>1</v>
      </c>
      <c r="D102" s="42"/>
      <c r="E102" s="75"/>
      <c r="F102" s="44">
        <f>Persona6!G11</f>
        <v>0</v>
      </c>
      <c r="G102" s="46"/>
      <c r="H102" s="26">
        <f t="shared" si="8"/>
        <v>0</v>
      </c>
      <c r="I102" s="67" t="str">
        <f>Persona6!H11</f>
        <v/>
      </c>
    </row>
    <row r="103" ht="14.25" customHeight="1">
      <c r="A103" s="115"/>
      <c r="B103" s="116" t="str">
        <f>Persona6!B12</f>
        <v>Investigacion sobre css</v>
      </c>
      <c r="C103" s="64">
        <f>Persona6!C12</f>
        <v>3</v>
      </c>
      <c r="D103" s="42"/>
      <c r="E103" s="31"/>
      <c r="F103" s="44">
        <f>Persona6!G12</f>
        <v>2</v>
      </c>
      <c r="G103" s="48"/>
      <c r="H103" s="26">
        <f t="shared" si="8"/>
        <v>2</v>
      </c>
      <c r="I103" s="67" t="str">
        <f>Persona6!H12</f>
        <v/>
      </c>
    </row>
    <row r="104" ht="14.25" customHeight="1">
      <c r="A104" s="115"/>
      <c r="B104" s="77" t="str">
        <f>Persona6!B13</f>
        <v>Actualización "diagrama componentes"</v>
      </c>
      <c r="C104" s="64">
        <f>Persona6!C13</f>
        <v>2</v>
      </c>
      <c r="D104" s="42"/>
      <c r="E104" s="30"/>
      <c r="F104" s="54"/>
      <c r="G104" s="78">
        <f>Persona6!G13</f>
        <v>0</v>
      </c>
      <c r="H104" s="26">
        <f t="shared" si="8"/>
        <v>0</v>
      </c>
      <c r="I104" s="67" t="str">
        <f>Persona6!H13</f>
        <v/>
      </c>
    </row>
    <row r="105" ht="14.25" customHeight="1">
      <c r="A105" s="117"/>
      <c r="B105" s="77" t="str">
        <f>Persona6!B14</f>
        <v>Revision de Ramas en GIT</v>
      </c>
      <c r="C105" s="64">
        <f>Persona6!C14</f>
        <v>1</v>
      </c>
      <c r="D105" s="80"/>
      <c r="E105" s="81"/>
      <c r="F105" s="82"/>
      <c r="G105" s="78">
        <f>Persona6!G14</f>
        <v>0</v>
      </c>
      <c r="H105" s="26">
        <f t="shared" si="8"/>
        <v>0</v>
      </c>
      <c r="I105" s="67" t="str">
        <f>Persona6!H14</f>
        <v/>
      </c>
    </row>
    <row r="106" ht="14.25" customHeight="1">
      <c r="A106" s="118"/>
      <c r="B106" s="77" t="str">
        <f>Persona6!B15</f>
        <v>Repaso de Portal Noticiero</v>
      </c>
      <c r="C106" s="64">
        <f>Persona6!C15</f>
        <v>2</v>
      </c>
      <c r="D106" s="85"/>
      <c r="E106" s="86"/>
      <c r="F106" s="87"/>
      <c r="G106" s="78">
        <f>Persona6!G15</f>
        <v>0</v>
      </c>
      <c r="H106" s="26">
        <f t="shared" si="8"/>
        <v>0</v>
      </c>
      <c r="I106" s="67" t="str">
        <f>Persona6!H15</f>
        <v/>
      </c>
    </row>
    <row r="107" ht="14.25" customHeight="1">
      <c r="A107" s="19"/>
      <c r="Q107" s="19" t="s">
        <v>19</v>
      </c>
      <c r="R107" s="19" t="s">
        <v>20</v>
      </c>
      <c r="S107" s="19" t="s">
        <v>21</v>
      </c>
      <c r="T107" s="19" t="s">
        <v>22</v>
      </c>
      <c r="U107" s="19" t="s">
        <v>23</v>
      </c>
      <c r="V107" s="19" t="s">
        <v>24</v>
      </c>
    </row>
    <row r="108" ht="14.25" customHeight="1">
      <c r="Q108" s="9" t="s">
        <v>25</v>
      </c>
      <c r="R108" s="9">
        <f t="shared" ref="R108:V108" si="9">R100+R79+R63+R40+R22+R4</f>
        <v>135.5</v>
      </c>
      <c r="S108" s="9">
        <f t="shared" si="9"/>
        <v>114.5</v>
      </c>
      <c r="T108" s="9">
        <f t="shared" si="9"/>
        <v>93</v>
      </c>
      <c r="U108" s="9">
        <f t="shared" si="9"/>
        <v>76.5</v>
      </c>
      <c r="V108" s="9">
        <f t="shared" si="9"/>
        <v>63</v>
      </c>
    </row>
    <row r="109" ht="14.25" customHeight="1">
      <c r="Q109" s="9" t="s">
        <v>26</v>
      </c>
      <c r="R109" s="9">
        <f>R108</f>
        <v>135.5</v>
      </c>
      <c r="S109" s="9">
        <f>R109-($R$109/4)</f>
        <v>101.625</v>
      </c>
      <c r="T109" s="9">
        <f>'Sprint 2 - Grupo'!$S109-('Sprint 2 - Grupo'!$R109/4)</f>
        <v>67.75</v>
      </c>
      <c r="U109" s="9">
        <f>'Sprint 2 - Grupo'!$T109-('Sprint 2 - Grupo'!$R109/4)</f>
        <v>33.875</v>
      </c>
      <c r="V109" s="9">
        <f>'Sprint 2 - Grupo'!$U109-('Sprint 2 - Grupo'!$R109/4)</f>
        <v>0</v>
      </c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</sheetData>
  <mergeCells count="1">
    <mergeCell ref="X2:Z2"/>
  </mergeCells>
  <printOptions/>
  <pageMargins bottom="0.39375000000000004" footer="0.0" header="0.0" left="0.0" right="0.0" top="0.39375000000000004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48.88"/>
    <col customWidth="1" min="3" max="3" width="46.75"/>
    <col customWidth="1" min="4" max="4" width="16.25"/>
    <col customWidth="1" min="5" max="5" width="20.0"/>
    <col customWidth="1" min="6" max="6" width="10.63"/>
  </cols>
  <sheetData>
    <row r="1" ht="14.25" customHeight="1"/>
    <row r="2" ht="14.25" customHeight="1">
      <c r="B2" s="119" t="s">
        <v>28</v>
      </c>
      <c r="C2" s="120"/>
      <c r="E2" s="121" t="s">
        <v>29</v>
      </c>
      <c r="F2" s="122"/>
    </row>
    <row r="3" ht="14.25" customHeight="1">
      <c r="B3" s="123" t="s">
        <v>30</v>
      </c>
      <c r="C3" s="124">
        <v>1.0</v>
      </c>
      <c r="E3" s="125" t="s">
        <v>31</v>
      </c>
      <c r="F3" s="126" t="s">
        <v>32</v>
      </c>
    </row>
    <row r="4" ht="14.25" customHeight="1">
      <c r="B4" s="127" t="s">
        <v>33</v>
      </c>
      <c r="C4" s="128" t="s">
        <v>34</v>
      </c>
    </row>
    <row r="5" ht="14.25" customHeight="1">
      <c r="B5" s="127" t="s">
        <v>35</v>
      </c>
      <c r="C5" s="129">
        <v>0.875</v>
      </c>
      <c r="E5" s="130" t="s">
        <v>36</v>
      </c>
      <c r="F5" s="126" t="s">
        <v>32</v>
      </c>
    </row>
    <row r="6" ht="14.25" customHeight="1">
      <c r="B6" s="127" t="s">
        <v>37</v>
      </c>
      <c r="C6" s="129">
        <v>0.9166666666666666</v>
      </c>
    </row>
    <row r="7" ht="14.25" customHeight="1">
      <c r="B7" s="127" t="s">
        <v>38</v>
      </c>
      <c r="C7" s="131" t="s">
        <v>39</v>
      </c>
      <c r="E7" s="126" t="s">
        <v>40</v>
      </c>
      <c r="F7" s="126" t="s">
        <v>41</v>
      </c>
    </row>
    <row r="8" ht="14.25" customHeight="1">
      <c r="B8" s="127" t="s">
        <v>42</v>
      </c>
      <c r="C8" s="132" t="s">
        <v>43</v>
      </c>
    </row>
    <row r="9" ht="14.25" customHeight="1">
      <c r="B9" s="127" t="s">
        <v>44</v>
      </c>
      <c r="C9" s="133" t="s">
        <v>45</v>
      </c>
    </row>
    <row r="10" ht="14.25" customHeight="1">
      <c r="B10" s="8"/>
      <c r="C10" s="8"/>
    </row>
    <row r="11" ht="14.25" customHeight="1">
      <c r="B11" s="8"/>
      <c r="C11" s="8"/>
    </row>
    <row r="12" ht="14.25" customHeight="1">
      <c r="B12" s="119" t="s">
        <v>28</v>
      </c>
      <c r="C12" s="120"/>
    </row>
    <row r="13" ht="14.25" customHeight="1">
      <c r="B13" s="123" t="s">
        <v>30</v>
      </c>
      <c r="C13" s="124">
        <v>2.0</v>
      </c>
    </row>
    <row r="14" ht="14.25" customHeight="1">
      <c r="B14" s="127" t="s">
        <v>33</v>
      </c>
      <c r="C14" s="128" t="s">
        <v>46</v>
      </c>
    </row>
    <row r="15" ht="14.25" customHeight="1">
      <c r="B15" s="127" t="s">
        <v>35</v>
      </c>
      <c r="C15" s="129">
        <v>0.7916666666666666</v>
      </c>
    </row>
    <row r="16" ht="14.25" customHeight="1">
      <c r="B16" s="127" t="s">
        <v>37</v>
      </c>
      <c r="C16" s="129">
        <v>0.8541666666666666</v>
      </c>
    </row>
    <row r="17" ht="14.25" customHeight="1">
      <c r="B17" s="127" t="s">
        <v>38</v>
      </c>
      <c r="C17" s="131" t="s">
        <v>47</v>
      </c>
    </row>
    <row r="18" ht="14.25" customHeight="1">
      <c r="B18" s="127" t="s">
        <v>42</v>
      </c>
      <c r="C18" s="132" t="s">
        <v>48</v>
      </c>
    </row>
    <row r="19" ht="14.25" customHeight="1">
      <c r="B19" s="127" t="s">
        <v>44</v>
      </c>
      <c r="C19" s="133" t="s">
        <v>49</v>
      </c>
    </row>
    <row r="20" ht="14.25" customHeight="1">
      <c r="B20" s="8"/>
      <c r="C20" s="8"/>
    </row>
    <row r="21" ht="14.25" customHeight="1">
      <c r="B21" s="8"/>
      <c r="C21" s="8"/>
    </row>
    <row r="22" ht="14.25" customHeight="1">
      <c r="B22" s="119" t="s">
        <v>28</v>
      </c>
      <c r="C22" s="120"/>
    </row>
    <row r="23" ht="14.25" customHeight="1">
      <c r="B23" s="123" t="s">
        <v>30</v>
      </c>
      <c r="C23" s="124">
        <v>3.0</v>
      </c>
    </row>
    <row r="24" ht="14.25" customHeight="1">
      <c r="B24" s="127" t="s">
        <v>33</v>
      </c>
      <c r="C24" s="128" t="s">
        <v>50</v>
      </c>
    </row>
    <row r="25" ht="14.25" customHeight="1">
      <c r="B25" s="127" t="s">
        <v>35</v>
      </c>
      <c r="C25" s="129">
        <v>0.8333333333333334</v>
      </c>
    </row>
    <row r="26" ht="14.25" customHeight="1">
      <c r="B26" s="127" t="s">
        <v>37</v>
      </c>
      <c r="C26" s="129">
        <v>0.8958333333333334</v>
      </c>
    </row>
    <row r="27" ht="14.25" customHeight="1">
      <c r="B27" s="127" t="s">
        <v>38</v>
      </c>
      <c r="C27" s="126" t="s">
        <v>47</v>
      </c>
    </row>
    <row r="28" ht="14.25" customHeight="1">
      <c r="B28" s="127" t="s">
        <v>42</v>
      </c>
      <c r="C28" s="132" t="s">
        <v>51</v>
      </c>
    </row>
    <row r="29" ht="14.25" customHeight="1">
      <c r="B29" s="127" t="s">
        <v>44</v>
      </c>
      <c r="C29" s="133" t="s">
        <v>52</v>
      </c>
    </row>
    <row r="30" ht="14.25" customHeight="1">
      <c r="B30" s="8"/>
      <c r="C30" s="8"/>
    </row>
    <row r="31" ht="14.25" customHeight="1">
      <c r="B31" s="8"/>
      <c r="C31" s="8"/>
    </row>
    <row r="32" ht="14.25" customHeight="1">
      <c r="B32" s="119" t="s">
        <v>28</v>
      </c>
      <c r="C32" s="120"/>
    </row>
    <row r="33" ht="14.25" customHeight="1">
      <c r="B33" s="123" t="s">
        <v>30</v>
      </c>
      <c r="C33" s="124">
        <v>4.0</v>
      </c>
    </row>
    <row r="34" ht="14.25" customHeight="1">
      <c r="B34" s="127" t="s">
        <v>33</v>
      </c>
      <c r="C34" s="128" t="s">
        <v>53</v>
      </c>
    </row>
    <row r="35" ht="14.25" customHeight="1">
      <c r="B35" s="127" t="s">
        <v>35</v>
      </c>
      <c r="C35" s="129">
        <v>0.9166666666666666</v>
      </c>
    </row>
    <row r="36" ht="14.25" customHeight="1">
      <c r="B36" s="127" t="s">
        <v>37</v>
      </c>
      <c r="C36" s="129">
        <v>0.9583333333333334</v>
      </c>
    </row>
    <row r="37" ht="14.25" customHeight="1">
      <c r="B37" s="127" t="s">
        <v>38</v>
      </c>
      <c r="C37" s="126" t="s">
        <v>47</v>
      </c>
    </row>
    <row r="38" ht="14.25" customHeight="1">
      <c r="B38" s="127" t="s">
        <v>42</v>
      </c>
      <c r="C38" s="132" t="s">
        <v>54</v>
      </c>
    </row>
    <row r="39" ht="14.25" customHeight="1">
      <c r="B39" s="127" t="s">
        <v>44</v>
      </c>
      <c r="C39" s="133" t="s">
        <v>55</v>
      </c>
    </row>
    <row r="40" ht="14.25" customHeight="1"/>
    <row r="41" ht="14.25" customHeight="1"/>
    <row r="42" ht="14.25" customHeight="1">
      <c r="B42" s="119" t="s">
        <v>28</v>
      </c>
      <c r="C42" s="120"/>
    </row>
    <row r="43" ht="14.25" customHeight="1">
      <c r="B43" s="123" t="s">
        <v>30</v>
      </c>
      <c r="C43" s="124">
        <v>4.0</v>
      </c>
    </row>
    <row r="44" ht="14.25" customHeight="1">
      <c r="B44" s="127" t="s">
        <v>33</v>
      </c>
      <c r="C44" s="128" t="s">
        <v>56</v>
      </c>
    </row>
    <row r="45" ht="14.25" customHeight="1">
      <c r="B45" s="127" t="s">
        <v>35</v>
      </c>
      <c r="C45" s="129">
        <v>0.9166666666666666</v>
      </c>
    </row>
    <row r="46" ht="14.25" customHeight="1">
      <c r="B46" s="127" t="s">
        <v>37</v>
      </c>
      <c r="C46" s="129">
        <v>0.9583333333333334</v>
      </c>
    </row>
    <row r="47" ht="14.25" customHeight="1">
      <c r="B47" s="127" t="s">
        <v>38</v>
      </c>
      <c r="C47" s="131" t="s">
        <v>57</v>
      </c>
    </row>
    <row r="48" ht="14.25" customHeight="1">
      <c r="B48" s="127" t="s">
        <v>42</v>
      </c>
      <c r="C48" s="132" t="s">
        <v>54</v>
      </c>
    </row>
    <row r="49" ht="14.25" customHeight="1">
      <c r="B49" s="127" t="s">
        <v>44</v>
      </c>
      <c r="C49" s="133" t="s">
        <v>55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5"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62.25"/>
    <col customWidth="1" min="3" max="3" width="14.88"/>
    <col customWidth="1" min="4" max="4" width="16.25"/>
    <col customWidth="1" min="5" max="5" width="17.38"/>
    <col customWidth="1" min="6" max="6" width="78.75"/>
    <col customWidth="1" min="7" max="7" width="26.63"/>
    <col customWidth="1" min="8" max="8" width="31.88"/>
  </cols>
  <sheetData>
    <row r="1" ht="14.25" customHeight="1"/>
    <row r="2" ht="48.0" customHeight="1">
      <c r="A2" s="134" t="s">
        <v>58</v>
      </c>
      <c r="B2" s="135" t="s">
        <v>59</v>
      </c>
      <c r="C2" s="136" t="s">
        <v>60</v>
      </c>
      <c r="D2" s="137" t="s">
        <v>61</v>
      </c>
      <c r="E2" s="138" t="s">
        <v>62</v>
      </c>
      <c r="F2" s="139" t="s">
        <v>63</v>
      </c>
      <c r="G2" s="140" t="s">
        <v>64</v>
      </c>
      <c r="H2" s="135" t="s">
        <v>18</v>
      </c>
    </row>
    <row r="3" ht="14.25" customHeight="1">
      <c r="A3" s="11" t="s">
        <v>65</v>
      </c>
      <c r="B3" s="141" t="s">
        <v>66</v>
      </c>
      <c r="C3" s="142">
        <v>1.0</v>
      </c>
      <c r="D3" s="143">
        <v>1.0</v>
      </c>
      <c r="E3" s="144">
        <v>0.0</v>
      </c>
      <c r="F3" s="145" t="s">
        <v>67</v>
      </c>
      <c r="G3" s="140">
        <f t="shared" ref="G3:G17" si="1">SUM(D3:E3)</f>
        <v>1</v>
      </c>
      <c r="H3" s="146" t="s">
        <v>68</v>
      </c>
      <c r="I3" s="8"/>
    </row>
    <row r="4" ht="14.25" customHeight="1">
      <c r="A4" s="147"/>
      <c r="B4" s="141" t="s">
        <v>69</v>
      </c>
      <c r="C4" s="142">
        <v>2.0</v>
      </c>
      <c r="D4" s="143">
        <v>0.0</v>
      </c>
      <c r="E4" s="144">
        <v>2.0</v>
      </c>
      <c r="F4" s="145" t="s">
        <v>70</v>
      </c>
      <c r="G4" s="140">
        <f t="shared" si="1"/>
        <v>2</v>
      </c>
      <c r="H4" s="146" t="s">
        <v>68</v>
      </c>
    </row>
    <row r="5" ht="14.25" customHeight="1">
      <c r="A5" s="148"/>
      <c r="B5" s="141" t="s">
        <v>71</v>
      </c>
      <c r="C5" s="142">
        <v>2.0</v>
      </c>
      <c r="D5" s="143">
        <v>0.0</v>
      </c>
      <c r="E5" s="144">
        <v>2.0</v>
      </c>
      <c r="F5" s="146"/>
      <c r="G5" s="140">
        <f t="shared" si="1"/>
        <v>2</v>
      </c>
      <c r="H5" s="146" t="s">
        <v>68</v>
      </c>
    </row>
    <row r="6" ht="14.25" customHeight="1">
      <c r="A6" s="11" t="s">
        <v>72</v>
      </c>
      <c r="B6" s="141" t="s">
        <v>73</v>
      </c>
      <c r="C6" s="142">
        <v>1.0</v>
      </c>
      <c r="D6" s="143">
        <v>1.0</v>
      </c>
      <c r="E6" s="144">
        <v>0.0</v>
      </c>
      <c r="F6" s="146" t="s">
        <v>74</v>
      </c>
      <c r="G6" s="140">
        <f t="shared" si="1"/>
        <v>1</v>
      </c>
      <c r="H6" s="146" t="s">
        <v>68</v>
      </c>
    </row>
    <row r="7" ht="14.25" customHeight="1">
      <c r="A7" s="148"/>
      <c r="B7" s="141" t="s">
        <v>75</v>
      </c>
      <c r="C7" s="142">
        <v>1.0</v>
      </c>
      <c r="D7" s="143">
        <v>0.0</v>
      </c>
      <c r="E7" s="144">
        <v>1.0</v>
      </c>
      <c r="F7" s="145" t="s">
        <v>76</v>
      </c>
      <c r="G7" s="140">
        <f t="shared" si="1"/>
        <v>1</v>
      </c>
      <c r="H7" s="146" t="s">
        <v>77</v>
      </c>
    </row>
    <row r="8" ht="14.25" customHeight="1">
      <c r="A8" s="148"/>
      <c r="B8" s="141" t="s">
        <v>78</v>
      </c>
      <c r="C8" s="142">
        <v>3.0</v>
      </c>
      <c r="D8" s="149">
        <v>2.0</v>
      </c>
      <c r="E8" s="144">
        <v>1.0</v>
      </c>
      <c r="F8" s="150"/>
      <c r="G8" s="140">
        <f t="shared" si="1"/>
        <v>3</v>
      </c>
      <c r="H8" s="146" t="s">
        <v>68</v>
      </c>
    </row>
    <row r="9" ht="14.25" customHeight="1">
      <c r="A9" s="147"/>
      <c r="B9" s="151" t="s">
        <v>79</v>
      </c>
      <c r="C9" s="142">
        <v>2.0</v>
      </c>
      <c r="D9" s="143">
        <v>1.0</v>
      </c>
      <c r="E9" s="144">
        <v>2.0</v>
      </c>
      <c r="F9" s="145" t="s">
        <v>80</v>
      </c>
      <c r="G9" s="140">
        <f t="shared" si="1"/>
        <v>3</v>
      </c>
      <c r="H9" s="146" t="s">
        <v>68</v>
      </c>
    </row>
    <row r="10" ht="14.25" customHeight="1">
      <c r="A10" s="11" t="s">
        <v>81</v>
      </c>
      <c r="B10" s="141" t="s">
        <v>82</v>
      </c>
      <c r="C10" s="142">
        <v>3.0</v>
      </c>
      <c r="D10" s="143">
        <v>2.0</v>
      </c>
      <c r="E10" s="144">
        <v>1.0</v>
      </c>
      <c r="F10" s="145" t="s">
        <v>83</v>
      </c>
      <c r="G10" s="140">
        <f t="shared" si="1"/>
        <v>3</v>
      </c>
      <c r="H10" s="146" t="s">
        <v>68</v>
      </c>
    </row>
    <row r="11" ht="14.25" customHeight="1">
      <c r="A11" s="148"/>
      <c r="B11" s="141" t="s">
        <v>84</v>
      </c>
      <c r="C11" s="142">
        <v>2.0</v>
      </c>
      <c r="D11" s="143">
        <v>0.0</v>
      </c>
      <c r="E11" s="144">
        <v>2.0</v>
      </c>
      <c r="F11" s="146" t="s">
        <v>85</v>
      </c>
      <c r="G11" s="140">
        <f t="shared" si="1"/>
        <v>2</v>
      </c>
      <c r="H11" s="146" t="s">
        <v>68</v>
      </c>
    </row>
    <row r="12" ht="14.25" customHeight="1">
      <c r="A12" s="148"/>
      <c r="B12" s="141" t="s">
        <v>86</v>
      </c>
      <c r="C12" s="142">
        <v>1.0</v>
      </c>
      <c r="D12" s="143">
        <v>1.0</v>
      </c>
      <c r="E12" s="144">
        <v>0.0</v>
      </c>
      <c r="F12" s="145" t="s">
        <v>87</v>
      </c>
      <c r="G12" s="140">
        <f t="shared" si="1"/>
        <v>1</v>
      </c>
      <c r="H12" s="152"/>
    </row>
    <row r="13" ht="14.25" customHeight="1">
      <c r="A13" s="148"/>
      <c r="B13" s="141" t="s">
        <v>88</v>
      </c>
      <c r="C13" s="142">
        <v>2.0</v>
      </c>
      <c r="D13" s="143">
        <v>0.0</v>
      </c>
      <c r="E13" s="144">
        <v>2.0</v>
      </c>
      <c r="F13" s="146" t="s">
        <v>89</v>
      </c>
      <c r="G13" s="140">
        <f t="shared" si="1"/>
        <v>2</v>
      </c>
      <c r="H13" s="146" t="s">
        <v>68</v>
      </c>
    </row>
    <row r="14" ht="14.25" customHeight="1">
      <c r="A14" s="147"/>
      <c r="B14" s="141" t="s">
        <v>90</v>
      </c>
      <c r="C14" s="142">
        <v>1.0</v>
      </c>
      <c r="D14" s="143">
        <v>0.0</v>
      </c>
      <c r="E14" s="153"/>
      <c r="F14" s="152"/>
      <c r="G14" s="140">
        <f t="shared" si="1"/>
        <v>0</v>
      </c>
      <c r="H14" s="152"/>
    </row>
    <row r="15" ht="14.25" customHeight="1">
      <c r="A15" s="154" t="s">
        <v>91</v>
      </c>
      <c r="B15" s="141" t="s">
        <v>92</v>
      </c>
      <c r="C15" s="142">
        <v>2.0</v>
      </c>
      <c r="D15" s="143">
        <v>0.0</v>
      </c>
      <c r="E15" s="153"/>
      <c r="F15" s="152"/>
      <c r="G15" s="140">
        <f t="shared" si="1"/>
        <v>0</v>
      </c>
      <c r="H15" s="152"/>
    </row>
    <row r="16" ht="14.25" customHeight="1">
      <c r="A16" s="155"/>
      <c r="B16" s="141" t="s">
        <v>93</v>
      </c>
      <c r="C16" s="142">
        <v>1.0</v>
      </c>
      <c r="D16" s="143">
        <v>0.0</v>
      </c>
      <c r="E16" s="153"/>
      <c r="F16" s="152"/>
      <c r="G16" s="140">
        <f t="shared" si="1"/>
        <v>0</v>
      </c>
      <c r="H16" s="152"/>
    </row>
    <row r="17" ht="14.25" customHeight="1">
      <c r="A17" s="155"/>
      <c r="B17" s="156"/>
      <c r="C17" s="142">
        <v>0.0</v>
      </c>
      <c r="D17" s="143">
        <v>0.0</v>
      </c>
      <c r="E17" s="153"/>
      <c r="F17" s="152"/>
      <c r="G17" s="140">
        <f t="shared" si="1"/>
        <v>0</v>
      </c>
      <c r="H17" s="152"/>
    </row>
    <row r="18" ht="14.25" customHeight="1">
      <c r="A18" s="157"/>
      <c r="B18" s="157"/>
      <c r="C18" s="157"/>
      <c r="D18" s="157"/>
      <c r="E18" s="157"/>
      <c r="F18" s="158" t="s">
        <v>94</v>
      </c>
      <c r="G18" s="159">
        <f>SUM(G2:G17)</f>
        <v>21</v>
      </c>
      <c r="H18" s="157"/>
    </row>
    <row r="19" ht="14.25" customHeight="1"/>
    <row r="20" ht="14.25" customHeight="1"/>
    <row r="21" ht="14.25" customHeight="1">
      <c r="F21" s="1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42.13"/>
    <col customWidth="1" min="3" max="3" width="12.5"/>
    <col customWidth="1" min="4" max="4" width="12.75"/>
    <col customWidth="1" min="5" max="5" width="12.38"/>
    <col customWidth="1" min="6" max="6" width="27.75"/>
    <col customWidth="1" min="7" max="7" width="13.63"/>
    <col customWidth="1" min="8" max="8" width="28.75"/>
  </cols>
  <sheetData>
    <row r="1" ht="14.25" customHeight="1"/>
    <row r="2" ht="48.0" customHeight="1">
      <c r="A2" s="160" t="s">
        <v>58</v>
      </c>
      <c r="B2" s="135" t="s">
        <v>59</v>
      </c>
      <c r="C2" s="136" t="s">
        <v>95</v>
      </c>
      <c r="D2" s="137" t="s">
        <v>96</v>
      </c>
      <c r="E2" s="138" t="s">
        <v>62</v>
      </c>
      <c r="F2" s="135" t="s">
        <v>63</v>
      </c>
      <c r="G2" s="140" t="s">
        <v>64</v>
      </c>
      <c r="H2" s="135" t="s">
        <v>18</v>
      </c>
    </row>
    <row r="3" ht="18.75" customHeight="1">
      <c r="A3" s="11" t="s">
        <v>65</v>
      </c>
      <c r="B3" s="141" t="s">
        <v>97</v>
      </c>
      <c r="C3" s="142">
        <v>1.0</v>
      </c>
      <c r="D3" s="143">
        <v>1.0</v>
      </c>
      <c r="E3" s="144">
        <v>0.0</v>
      </c>
      <c r="F3" s="152"/>
      <c r="G3" s="140">
        <f t="shared" ref="G3:G4" si="1">SUM(D3:E3)</f>
        <v>1</v>
      </c>
      <c r="H3" s="146" t="s">
        <v>27</v>
      </c>
    </row>
    <row r="4" ht="21.0" customHeight="1">
      <c r="A4" s="147"/>
      <c r="B4" s="141" t="s">
        <v>98</v>
      </c>
      <c r="C4" s="142">
        <v>1.5</v>
      </c>
      <c r="D4" s="143">
        <v>0.5</v>
      </c>
      <c r="E4" s="144">
        <v>1.0</v>
      </c>
      <c r="F4" s="161" t="s">
        <v>99</v>
      </c>
      <c r="G4" s="140">
        <f t="shared" si="1"/>
        <v>1.5</v>
      </c>
      <c r="H4" s="146" t="s">
        <v>27</v>
      </c>
    </row>
    <row r="5" ht="20.25" customHeight="1">
      <c r="A5" s="148"/>
      <c r="B5" s="162" t="s">
        <v>100</v>
      </c>
      <c r="C5" s="142">
        <v>2.0</v>
      </c>
      <c r="D5" s="143">
        <v>0.0</v>
      </c>
      <c r="E5" s="144">
        <v>2.0</v>
      </c>
      <c r="F5" s="161" t="s">
        <v>99</v>
      </c>
      <c r="G5" s="140">
        <f>SUM(D5:F5)</f>
        <v>2</v>
      </c>
      <c r="H5" s="146" t="s">
        <v>27</v>
      </c>
    </row>
    <row r="6" ht="17.25" customHeight="1">
      <c r="A6" s="11" t="s">
        <v>72</v>
      </c>
      <c r="B6" s="163" t="s">
        <v>101</v>
      </c>
      <c r="C6" s="142">
        <v>2.0</v>
      </c>
      <c r="D6" s="143">
        <v>0.0</v>
      </c>
      <c r="E6" s="144">
        <v>2.0</v>
      </c>
      <c r="F6" s="161" t="s">
        <v>99</v>
      </c>
      <c r="G6" s="140">
        <f t="shared" ref="G6:G17" si="2">SUM(D6:E6)</f>
        <v>2</v>
      </c>
      <c r="H6" s="146" t="s">
        <v>27</v>
      </c>
    </row>
    <row r="7" ht="18.0" customHeight="1">
      <c r="A7" s="147"/>
      <c r="B7" s="141" t="s">
        <v>102</v>
      </c>
      <c r="C7" s="142">
        <v>1.5</v>
      </c>
      <c r="D7" s="143">
        <v>0.5</v>
      </c>
      <c r="E7" s="144">
        <v>1.0</v>
      </c>
      <c r="F7" s="161" t="s">
        <v>99</v>
      </c>
      <c r="G7" s="140">
        <f t="shared" si="2"/>
        <v>1.5</v>
      </c>
      <c r="H7" s="146" t="s">
        <v>27</v>
      </c>
    </row>
    <row r="8" ht="18.0" customHeight="1">
      <c r="A8" s="148"/>
      <c r="B8" s="141" t="s">
        <v>103</v>
      </c>
      <c r="C8" s="142">
        <v>1.0</v>
      </c>
      <c r="D8" s="143">
        <v>1.0</v>
      </c>
      <c r="E8" s="144">
        <v>0.0</v>
      </c>
      <c r="F8" s="152"/>
      <c r="G8" s="140">
        <f t="shared" si="2"/>
        <v>1</v>
      </c>
      <c r="H8" s="146" t="s">
        <v>104</v>
      </c>
    </row>
    <row r="9" ht="18.0" customHeight="1">
      <c r="A9" s="148"/>
      <c r="B9" s="141" t="s">
        <v>105</v>
      </c>
      <c r="C9" s="142">
        <v>1.5</v>
      </c>
      <c r="D9" s="143">
        <v>0.5</v>
      </c>
      <c r="E9" s="144">
        <v>1.0</v>
      </c>
      <c r="F9" s="146" t="s">
        <v>106</v>
      </c>
      <c r="G9" s="140">
        <f t="shared" si="2"/>
        <v>1.5</v>
      </c>
      <c r="H9" s="146" t="s">
        <v>27</v>
      </c>
    </row>
    <row r="10" ht="21.0" customHeight="1">
      <c r="A10" s="11" t="s">
        <v>81</v>
      </c>
      <c r="B10" s="141" t="s">
        <v>107</v>
      </c>
      <c r="C10" s="142">
        <v>1.0</v>
      </c>
      <c r="D10" s="143">
        <v>0.0</v>
      </c>
      <c r="E10" s="144">
        <v>1.0</v>
      </c>
      <c r="F10" s="146" t="s">
        <v>106</v>
      </c>
      <c r="G10" s="140">
        <f t="shared" si="2"/>
        <v>1</v>
      </c>
      <c r="H10" s="146" t="s">
        <v>27</v>
      </c>
    </row>
    <row r="11" ht="21.0" customHeight="1">
      <c r="A11" s="148"/>
      <c r="B11" s="141" t="s">
        <v>108</v>
      </c>
      <c r="C11" s="142">
        <v>3.0</v>
      </c>
      <c r="D11" s="143">
        <v>1.0</v>
      </c>
      <c r="E11" s="144">
        <v>2.0</v>
      </c>
      <c r="F11" s="146" t="s">
        <v>106</v>
      </c>
      <c r="G11" s="140">
        <f t="shared" si="2"/>
        <v>3</v>
      </c>
      <c r="H11" s="146" t="s">
        <v>27</v>
      </c>
    </row>
    <row r="12" ht="21.0" customHeight="1">
      <c r="A12" s="148"/>
      <c r="B12" s="141" t="s">
        <v>109</v>
      </c>
      <c r="C12" s="142">
        <v>1.0</v>
      </c>
      <c r="D12" s="143">
        <v>1.0</v>
      </c>
      <c r="E12" s="144"/>
      <c r="F12" s="146"/>
      <c r="G12" s="140">
        <f t="shared" si="2"/>
        <v>1</v>
      </c>
      <c r="H12" s="146" t="s">
        <v>27</v>
      </c>
    </row>
    <row r="13" ht="20.25" customHeight="1">
      <c r="A13" s="147"/>
      <c r="B13" s="141" t="s">
        <v>110</v>
      </c>
      <c r="C13" s="142">
        <v>1.0</v>
      </c>
      <c r="D13" s="143">
        <v>0.0</v>
      </c>
      <c r="E13" s="144">
        <v>1.0</v>
      </c>
      <c r="F13" s="146" t="s">
        <v>99</v>
      </c>
      <c r="G13" s="140">
        <f t="shared" si="2"/>
        <v>1</v>
      </c>
      <c r="H13" s="146" t="s">
        <v>27</v>
      </c>
    </row>
    <row r="14" ht="20.25" customHeight="1">
      <c r="A14" s="11" t="s">
        <v>91</v>
      </c>
      <c r="B14" s="162" t="s">
        <v>111</v>
      </c>
      <c r="C14" s="142">
        <v>1.0</v>
      </c>
      <c r="D14" s="143">
        <v>1.0</v>
      </c>
      <c r="E14" s="144">
        <v>0.0</v>
      </c>
      <c r="F14" s="164"/>
      <c r="G14" s="140">
        <f t="shared" si="2"/>
        <v>1</v>
      </c>
      <c r="H14" s="146" t="s">
        <v>104</v>
      </c>
    </row>
    <row r="15" ht="20.25" customHeight="1">
      <c r="A15" s="148"/>
      <c r="B15" s="162" t="s">
        <v>112</v>
      </c>
      <c r="C15" s="142">
        <v>1.0</v>
      </c>
      <c r="D15" s="143">
        <v>0.0</v>
      </c>
      <c r="E15" s="144">
        <v>1.0</v>
      </c>
      <c r="F15" s="164"/>
      <c r="G15" s="140">
        <f t="shared" si="2"/>
        <v>1</v>
      </c>
      <c r="H15" s="146" t="s">
        <v>27</v>
      </c>
    </row>
    <row r="16" ht="21.75" customHeight="1">
      <c r="A16" s="147"/>
      <c r="B16" s="141" t="s">
        <v>113</v>
      </c>
      <c r="C16" s="142">
        <v>2.0</v>
      </c>
      <c r="D16" s="143">
        <v>2.0</v>
      </c>
      <c r="E16" s="144">
        <v>0.0</v>
      </c>
      <c r="F16" s="164"/>
      <c r="G16" s="140">
        <f t="shared" si="2"/>
        <v>2</v>
      </c>
      <c r="H16" s="146" t="s">
        <v>27</v>
      </c>
    </row>
    <row r="17" ht="21.75" customHeight="1">
      <c r="A17" s="165"/>
      <c r="B17" s="162" t="s">
        <v>114</v>
      </c>
      <c r="C17" s="166">
        <v>1.5</v>
      </c>
      <c r="D17" s="167">
        <v>1.5</v>
      </c>
      <c r="E17" s="168">
        <v>0.0</v>
      </c>
      <c r="F17" s="164"/>
      <c r="G17" s="140">
        <f t="shared" si="2"/>
        <v>1.5</v>
      </c>
      <c r="H17" s="146" t="s">
        <v>27</v>
      </c>
    </row>
    <row r="18" ht="14.25" customHeight="1">
      <c r="G18" s="169">
        <f>SUM(G3:G17)</f>
        <v>22</v>
      </c>
    </row>
    <row r="19" ht="14.25" customHeight="1"/>
    <row r="20" ht="14.25" customHeight="1"/>
    <row r="21" ht="14.25" customHeight="1">
      <c r="C21" s="9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37.25"/>
    <col customWidth="1" min="3" max="3" width="12.5"/>
    <col customWidth="1" min="4" max="4" width="12.75"/>
    <col customWidth="1" min="5" max="5" width="14.88"/>
    <col customWidth="1" min="6" max="6" width="27.25"/>
    <col customWidth="1" min="7" max="7" width="13.63"/>
    <col customWidth="1" min="8" max="8" width="29.0"/>
  </cols>
  <sheetData>
    <row r="1" ht="14.25" customHeight="1"/>
    <row r="2" ht="48.0" customHeight="1">
      <c r="A2" s="160" t="s">
        <v>58</v>
      </c>
      <c r="B2" s="135" t="s">
        <v>59</v>
      </c>
      <c r="C2" s="136" t="s">
        <v>95</v>
      </c>
      <c r="D2" s="137" t="s">
        <v>96</v>
      </c>
      <c r="E2" s="138" t="s">
        <v>62</v>
      </c>
      <c r="F2" s="135" t="s">
        <v>63</v>
      </c>
      <c r="G2" s="140" t="s">
        <v>64</v>
      </c>
      <c r="H2" s="135" t="s">
        <v>18</v>
      </c>
    </row>
    <row r="3" ht="14.25" customHeight="1">
      <c r="A3" s="11" t="s">
        <v>65</v>
      </c>
      <c r="B3" s="141" t="s">
        <v>115</v>
      </c>
      <c r="C3" s="142">
        <v>1.0</v>
      </c>
      <c r="D3" s="143">
        <v>1.0</v>
      </c>
      <c r="E3" s="144">
        <v>0.0</v>
      </c>
      <c r="F3" s="146" t="s">
        <v>116</v>
      </c>
      <c r="G3" s="140">
        <f t="shared" ref="G3:G20" si="1">SUM(D3:E3)</f>
        <v>1</v>
      </c>
      <c r="H3" s="146" t="s">
        <v>27</v>
      </c>
    </row>
    <row r="4" ht="14.25" customHeight="1">
      <c r="A4" s="148"/>
      <c r="B4" s="141" t="s">
        <v>117</v>
      </c>
      <c r="C4" s="142">
        <v>1.5</v>
      </c>
      <c r="D4" s="143">
        <v>0.0</v>
      </c>
      <c r="E4" s="144">
        <v>1.5</v>
      </c>
      <c r="F4" s="146" t="s">
        <v>118</v>
      </c>
      <c r="G4" s="140">
        <f t="shared" si="1"/>
        <v>1.5</v>
      </c>
      <c r="H4" s="146" t="s">
        <v>27</v>
      </c>
    </row>
    <row r="5" ht="14.25" customHeight="1">
      <c r="A5" s="148"/>
      <c r="B5" s="141" t="s">
        <v>119</v>
      </c>
      <c r="C5" s="142">
        <v>1.5</v>
      </c>
      <c r="D5" s="143">
        <v>0.0</v>
      </c>
      <c r="E5" s="144">
        <v>1.5</v>
      </c>
      <c r="F5" s="146" t="s">
        <v>118</v>
      </c>
      <c r="G5" s="140">
        <f t="shared" si="1"/>
        <v>1.5</v>
      </c>
      <c r="H5" s="146" t="s">
        <v>27</v>
      </c>
    </row>
    <row r="6" ht="14.25" customHeight="1">
      <c r="A6" s="147"/>
      <c r="B6" s="141" t="s">
        <v>120</v>
      </c>
      <c r="C6" s="142">
        <v>1.0</v>
      </c>
      <c r="D6" s="143">
        <v>0.0</v>
      </c>
      <c r="E6" s="144">
        <v>1.0</v>
      </c>
      <c r="F6" s="146" t="s">
        <v>118</v>
      </c>
      <c r="G6" s="140">
        <f t="shared" si="1"/>
        <v>1</v>
      </c>
      <c r="H6" s="146" t="s">
        <v>27</v>
      </c>
    </row>
    <row r="7" ht="14.25" customHeight="1">
      <c r="A7" s="11" t="s">
        <v>72</v>
      </c>
      <c r="B7" s="141" t="s">
        <v>121</v>
      </c>
      <c r="C7" s="142">
        <v>1.0</v>
      </c>
      <c r="D7" s="143">
        <v>0.0</v>
      </c>
      <c r="E7" s="144">
        <v>1.0</v>
      </c>
      <c r="F7" s="146" t="s">
        <v>118</v>
      </c>
      <c r="G7" s="140">
        <f t="shared" si="1"/>
        <v>1</v>
      </c>
      <c r="H7" s="146" t="s">
        <v>27</v>
      </c>
    </row>
    <row r="8" ht="14.25" customHeight="1">
      <c r="A8" s="147"/>
      <c r="B8" s="141" t="s">
        <v>122</v>
      </c>
      <c r="C8" s="142">
        <v>1.0</v>
      </c>
      <c r="D8" s="143">
        <v>0.0</v>
      </c>
      <c r="E8" s="144">
        <v>1.0</v>
      </c>
      <c r="F8" s="146" t="s">
        <v>118</v>
      </c>
      <c r="G8" s="140">
        <f t="shared" si="1"/>
        <v>1</v>
      </c>
      <c r="H8" s="146" t="s">
        <v>27</v>
      </c>
    </row>
    <row r="9" ht="14.25" customHeight="1">
      <c r="A9" s="147"/>
      <c r="B9" s="141" t="s">
        <v>123</v>
      </c>
      <c r="C9" s="142">
        <v>2.0</v>
      </c>
      <c r="D9" s="143">
        <v>1.0</v>
      </c>
      <c r="E9" s="144">
        <v>1.0</v>
      </c>
      <c r="F9" s="146" t="s">
        <v>124</v>
      </c>
      <c r="G9" s="140">
        <f t="shared" si="1"/>
        <v>2</v>
      </c>
      <c r="H9" s="146" t="s">
        <v>27</v>
      </c>
    </row>
    <row r="10" ht="14.25" customHeight="1">
      <c r="A10" s="147"/>
      <c r="B10" s="141" t="s">
        <v>125</v>
      </c>
      <c r="C10" s="142">
        <v>0.5</v>
      </c>
      <c r="D10" s="143">
        <v>0.0</v>
      </c>
      <c r="E10" s="144">
        <v>0.5</v>
      </c>
      <c r="F10" s="146" t="s">
        <v>118</v>
      </c>
      <c r="G10" s="140">
        <f t="shared" si="1"/>
        <v>0.5</v>
      </c>
      <c r="H10" s="146" t="s">
        <v>27</v>
      </c>
    </row>
    <row r="11" ht="14.25" customHeight="1">
      <c r="A11" s="148"/>
      <c r="B11" s="141" t="s">
        <v>126</v>
      </c>
      <c r="C11" s="142">
        <v>1.0</v>
      </c>
      <c r="D11" s="143">
        <v>0.0</v>
      </c>
      <c r="E11" s="144">
        <v>1.0</v>
      </c>
      <c r="F11" s="146" t="s">
        <v>127</v>
      </c>
      <c r="G11" s="140">
        <f t="shared" si="1"/>
        <v>1</v>
      </c>
      <c r="H11" s="146" t="s">
        <v>27</v>
      </c>
    </row>
    <row r="12" ht="14.25" customHeight="1">
      <c r="A12" s="148"/>
      <c r="B12" s="141" t="s">
        <v>128</v>
      </c>
      <c r="C12" s="142">
        <v>1.0</v>
      </c>
      <c r="D12" s="143">
        <v>0.0</v>
      </c>
      <c r="E12" s="144">
        <v>1.0</v>
      </c>
      <c r="F12" s="146" t="s">
        <v>127</v>
      </c>
      <c r="G12" s="140">
        <f t="shared" si="1"/>
        <v>1</v>
      </c>
      <c r="H12" s="146" t="s">
        <v>27</v>
      </c>
    </row>
    <row r="13" ht="14.25" customHeight="1">
      <c r="A13" s="11" t="s">
        <v>81</v>
      </c>
      <c r="B13" s="141" t="s">
        <v>129</v>
      </c>
      <c r="C13" s="142">
        <v>1.5</v>
      </c>
      <c r="D13" s="143">
        <v>1.0</v>
      </c>
      <c r="E13" s="144">
        <v>0.5</v>
      </c>
      <c r="F13" s="146" t="s">
        <v>124</v>
      </c>
      <c r="G13" s="140">
        <f t="shared" si="1"/>
        <v>1.5</v>
      </c>
      <c r="H13" s="146" t="s">
        <v>27</v>
      </c>
    </row>
    <row r="14" ht="14.25" customHeight="1">
      <c r="A14" s="148"/>
      <c r="B14" s="141" t="s">
        <v>130</v>
      </c>
      <c r="C14" s="142">
        <v>2.0</v>
      </c>
      <c r="D14" s="143">
        <v>1.0</v>
      </c>
      <c r="E14" s="144">
        <v>1.0</v>
      </c>
      <c r="F14" s="146" t="s">
        <v>118</v>
      </c>
      <c r="G14" s="140">
        <f t="shared" si="1"/>
        <v>2</v>
      </c>
      <c r="H14" s="146" t="s">
        <v>27</v>
      </c>
    </row>
    <row r="15" ht="14.25" customHeight="1">
      <c r="A15" s="147"/>
      <c r="B15" s="141" t="s">
        <v>131</v>
      </c>
      <c r="C15" s="142">
        <v>1.0</v>
      </c>
      <c r="D15" s="143">
        <v>0.0</v>
      </c>
      <c r="E15" s="144">
        <v>1.0</v>
      </c>
      <c r="F15" s="146" t="s">
        <v>132</v>
      </c>
      <c r="G15" s="140">
        <f t="shared" si="1"/>
        <v>1</v>
      </c>
      <c r="H15" s="146" t="s">
        <v>27</v>
      </c>
    </row>
    <row r="16" ht="14.25" customHeight="1">
      <c r="A16" s="148"/>
      <c r="B16" s="141" t="s">
        <v>133</v>
      </c>
      <c r="C16" s="142">
        <v>1.5</v>
      </c>
      <c r="D16" s="143">
        <v>1.0</v>
      </c>
      <c r="E16" s="144">
        <v>0.5</v>
      </c>
      <c r="F16" s="146" t="s">
        <v>134</v>
      </c>
      <c r="G16" s="140">
        <f t="shared" si="1"/>
        <v>1.5</v>
      </c>
      <c r="H16" s="146" t="s">
        <v>27</v>
      </c>
    </row>
    <row r="17" ht="14.25" customHeight="1">
      <c r="A17" s="148"/>
      <c r="B17" s="141" t="s">
        <v>135</v>
      </c>
      <c r="C17" s="142">
        <v>2.0</v>
      </c>
      <c r="D17" s="143">
        <v>2.0</v>
      </c>
      <c r="E17" s="144">
        <v>0.0</v>
      </c>
      <c r="F17" s="146" t="s">
        <v>124</v>
      </c>
      <c r="G17" s="140">
        <f t="shared" si="1"/>
        <v>2</v>
      </c>
      <c r="H17" s="146" t="s">
        <v>27</v>
      </c>
    </row>
    <row r="18" ht="14.25" customHeight="1">
      <c r="A18" s="11" t="s">
        <v>91</v>
      </c>
      <c r="B18" s="141" t="s">
        <v>136</v>
      </c>
      <c r="C18" s="142">
        <v>1.5</v>
      </c>
      <c r="D18" s="143">
        <v>0.0</v>
      </c>
      <c r="E18" s="144">
        <v>1.5</v>
      </c>
      <c r="F18" s="146" t="s">
        <v>134</v>
      </c>
      <c r="G18" s="140">
        <f t="shared" si="1"/>
        <v>1.5</v>
      </c>
      <c r="H18" s="146" t="s">
        <v>27</v>
      </c>
    </row>
    <row r="19" ht="14.25" customHeight="1">
      <c r="A19" s="148"/>
      <c r="B19" s="141" t="s">
        <v>137</v>
      </c>
      <c r="C19" s="142">
        <v>1.5</v>
      </c>
      <c r="D19" s="143">
        <v>0.0</v>
      </c>
      <c r="E19" s="144">
        <v>0.0</v>
      </c>
      <c r="F19" s="146" t="s">
        <v>134</v>
      </c>
      <c r="G19" s="140">
        <f t="shared" si="1"/>
        <v>0</v>
      </c>
      <c r="H19" s="146" t="s">
        <v>27</v>
      </c>
    </row>
    <row r="20" ht="14.25" customHeight="1">
      <c r="A20" s="147"/>
      <c r="B20" s="141" t="s">
        <v>138</v>
      </c>
      <c r="C20" s="142">
        <v>2.0</v>
      </c>
      <c r="D20" s="143">
        <v>1.0</v>
      </c>
      <c r="E20" s="144">
        <v>1.0</v>
      </c>
      <c r="F20" s="146" t="s">
        <v>139</v>
      </c>
      <c r="G20" s="140">
        <f t="shared" si="1"/>
        <v>2</v>
      </c>
      <c r="H20" s="146" t="s">
        <v>27</v>
      </c>
    </row>
    <row r="21" ht="14.25" customHeight="1">
      <c r="F21" s="170" t="s">
        <v>64</v>
      </c>
      <c r="G21" s="171">
        <f>SUM(G3:G20)</f>
        <v>23</v>
      </c>
    </row>
    <row r="22" ht="14.25" customHeight="1"/>
    <row r="23" ht="14.25" customHeight="1">
      <c r="B23" s="172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44.5"/>
    <col customWidth="1" min="3" max="3" width="12.5"/>
    <col customWidth="1" min="4" max="4" width="12.75"/>
    <col customWidth="1" min="5" max="5" width="12.38"/>
    <col customWidth="1" min="6" max="6" width="31.13"/>
    <col customWidth="1" min="7" max="7" width="13.63"/>
    <col customWidth="1" min="8" max="8" width="19.5"/>
  </cols>
  <sheetData>
    <row r="1" ht="14.25" customHeight="1"/>
    <row r="2" ht="48.0" customHeight="1">
      <c r="A2" s="160" t="s">
        <v>58</v>
      </c>
      <c r="B2" s="135" t="s">
        <v>59</v>
      </c>
      <c r="C2" s="136" t="s">
        <v>95</v>
      </c>
      <c r="D2" s="137" t="s">
        <v>96</v>
      </c>
      <c r="E2" s="138" t="s">
        <v>62</v>
      </c>
      <c r="F2" s="135" t="s">
        <v>63</v>
      </c>
      <c r="G2" s="140" t="s">
        <v>64</v>
      </c>
      <c r="H2" s="135" t="s">
        <v>18</v>
      </c>
    </row>
    <row r="3" ht="14.25" customHeight="1">
      <c r="A3" s="11" t="s">
        <v>65</v>
      </c>
      <c r="B3" s="141" t="s">
        <v>98</v>
      </c>
      <c r="C3" s="142">
        <v>3.0</v>
      </c>
      <c r="D3" s="143"/>
      <c r="E3" s="144">
        <v>2.0</v>
      </c>
      <c r="F3" s="146" t="s">
        <v>140</v>
      </c>
      <c r="G3" s="140">
        <f t="shared" ref="G3:G14" si="1">SUM(D3:E3)</f>
        <v>2</v>
      </c>
      <c r="H3" s="146" t="s">
        <v>27</v>
      </c>
    </row>
    <row r="4" ht="14.25" customHeight="1">
      <c r="A4" s="148"/>
      <c r="B4" s="141" t="s">
        <v>141</v>
      </c>
      <c r="C4" s="142">
        <v>1.0</v>
      </c>
      <c r="D4" s="64"/>
      <c r="E4" s="144">
        <v>1.0</v>
      </c>
      <c r="F4" s="146" t="s">
        <v>140</v>
      </c>
      <c r="G4" s="140">
        <f t="shared" si="1"/>
        <v>1</v>
      </c>
      <c r="H4" s="146" t="s">
        <v>27</v>
      </c>
    </row>
    <row r="5" ht="14.25" customHeight="1">
      <c r="A5" s="147"/>
      <c r="B5" s="141" t="s">
        <v>142</v>
      </c>
      <c r="C5" s="142">
        <v>1.0</v>
      </c>
      <c r="D5" s="64"/>
      <c r="E5" s="144">
        <v>1.0</v>
      </c>
      <c r="F5" s="146" t="s">
        <v>140</v>
      </c>
      <c r="G5" s="140">
        <f t="shared" si="1"/>
        <v>1</v>
      </c>
      <c r="H5" s="146" t="s">
        <v>27</v>
      </c>
    </row>
    <row r="6" ht="14.25" customHeight="1">
      <c r="A6" s="11" t="s">
        <v>72</v>
      </c>
      <c r="B6" s="141" t="s">
        <v>143</v>
      </c>
      <c r="C6" s="142">
        <v>3.0</v>
      </c>
      <c r="D6" s="64"/>
      <c r="E6" s="144">
        <v>1.0</v>
      </c>
      <c r="F6" s="152"/>
      <c r="G6" s="140">
        <f t="shared" si="1"/>
        <v>1</v>
      </c>
      <c r="H6" s="146" t="s">
        <v>27</v>
      </c>
    </row>
    <row r="7" ht="14.25" customHeight="1">
      <c r="A7" s="148"/>
      <c r="B7" s="141" t="s">
        <v>144</v>
      </c>
      <c r="C7" s="142">
        <v>1.0</v>
      </c>
      <c r="D7" s="64"/>
      <c r="E7" s="144">
        <v>1.0</v>
      </c>
      <c r="F7" s="152"/>
      <c r="G7" s="140">
        <f t="shared" si="1"/>
        <v>1</v>
      </c>
      <c r="H7" s="146" t="s">
        <v>27</v>
      </c>
    </row>
    <row r="8" ht="14.25" customHeight="1">
      <c r="A8" s="147"/>
      <c r="B8" s="141" t="s">
        <v>145</v>
      </c>
      <c r="C8" s="142">
        <v>2.0</v>
      </c>
      <c r="D8" s="64"/>
      <c r="E8" s="144">
        <v>1.0</v>
      </c>
      <c r="F8" s="152"/>
      <c r="G8" s="140">
        <f t="shared" si="1"/>
        <v>1</v>
      </c>
      <c r="H8" s="146" t="s">
        <v>27</v>
      </c>
    </row>
    <row r="9" ht="14.25" customHeight="1">
      <c r="A9" s="11" t="s">
        <v>81</v>
      </c>
      <c r="B9" s="141" t="s">
        <v>146</v>
      </c>
      <c r="C9" s="142">
        <v>1.0</v>
      </c>
      <c r="D9" s="64"/>
      <c r="E9" s="144">
        <v>1.0</v>
      </c>
      <c r="F9" s="152"/>
      <c r="G9" s="140">
        <f t="shared" si="1"/>
        <v>1</v>
      </c>
      <c r="H9" s="146" t="s">
        <v>27</v>
      </c>
    </row>
    <row r="10" ht="14.25" customHeight="1">
      <c r="A10" s="148"/>
      <c r="B10" s="141" t="s">
        <v>147</v>
      </c>
      <c r="C10" s="142">
        <v>3.0</v>
      </c>
      <c r="D10" s="64"/>
      <c r="E10" s="144">
        <v>3.0</v>
      </c>
      <c r="F10" s="152"/>
      <c r="G10" s="140">
        <f t="shared" si="1"/>
        <v>3</v>
      </c>
      <c r="H10" s="146" t="s">
        <v>27</v>
      </c>
    </row>
    <row r="11" ht="14.25" customHeight="1">
      <c r="A11" s="147"/>
      <c r="B11" s="141" t="s">
        <v>148</v>
      </c>
      <c r="C11" s="142">
        <v>1.0</v>
      </c>
      <c r="D11" s="64"/>
      <c r="E11" s="144">
        <v>1.0</v>
      </c>
      <c r="F11" s="152"/>
      <c r="G11" s="140">
        <f t="shared" si="1"/>
        <v>1</v>
      </c>
      <c r="H11" s="146" t="s">
        <v>27</v>
      </c>
    </row>
    <row r="12" ht="14.25" customHeight="1">
      <c r="A12" s="11" t="s">
        <v>91</v>
      </c>
      <c r="B12" s="141" t="s">
        <v>149</v>
      </c>
      <c r="C12" s="142">
        <v>3.0</v>
      </c>
      <c r="D12" s="64"/>
      <c r="E12" s="144">
        <v>3.0</v>
      </c>
      <c r="F12" s="152"/>
      <c r="G12" s="140">
        <f t="shared" si="1"/>
        <v>3</v>
      </c>
      <c r="H12" s="146" t="s">
        <v>27</v>
      </c>
    </row>
    <row r="13" ht="14.25" customHeight="1">
      <c r="A13" s="148"/>
      <c r="B13" s="141" t="s">
        <v>150</v>
      </c>
      <c r="C13" s="142">
        <v>2.0</v>
      </c>
      <c r="D13" s="64"/>
      <c r="E13" s="153"/>
      <c r="F13" s="152"/>
      <c r="G13" s="140">
        <f t="shared" si="1"/>
        <v>0</v>
      </c>
      <c r="H13" s="146" t="s">
        <v>104</v>
      </c>
    </row>
    <row r="14" ht="14.25" customHeight="1">
      <c r="A14" s="147"/>
      <c r="B14" s="141" t="s">
        <v>151</v>
      </c>
      <c r="C14" s="142">
        <v>2.0</v>
      </c>
      <c r="D14" s="64"/>
      <c r="E14" s="153"/>
      <c r="F14" s="152"/>
      <c r="G14" s="140">
        <f t="shared" si="1"/>
        <v>0</v>
      </c>
      <c r="H14" s="146" t="s">
        <v>104</v>
      </c>
    </row>
    <row r="15" ht="14.25" customHeight="1">
      <c r="G15" s="169">
        <f>SUM(G3:G14)</f>
        <v>15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47.63"/>
    <col customWidth="1" min="3" max="3" width="12.5"/>
    <col customWidth="1" min="4" max="4" width="12.75"/>
    <col customWidth="1" min="5" max="5" width="12.38"/>
    <col customWidth="1" min="6" max="6" width="17.75"/>
    <col customWidth="1" min="7" max="7" width="13.63"/>
    <col customWidth="1" min="8" max="8" width="24.63"/>
  </cols>
  <sheetData>
    <row r="1" ht="14.25" customHeight="1"/>
    <row r="2" ht="48.0" customHeight="1">
      <c r="A2" s="160" t="s">
        <v>58</v>
      </c>
      <c r="B2" s="135" t="s">
        <v>59</v>
      </c>
      <c r="C2" s="136" t="s">
        <v>95</v>
      </c>
      <c r="D2" s="137" t="s">
        <v>96</v>
      </c>
      <c r="E2" s="138" t="s">
        <v>62</v>
      </c>
      <c r="F2" s="135" t="s">
        <v>63</v>
      </c>
      <c r="G2" s="140" t="s">
        <v>64</v>
      </c>
      <c r="H2" s="135" t="s">
        <v>18</v>
      </c>
    </row>
    <row r="3" ht="14.25" customHeight="1">
      <c r="A3" s="11" t="s">
        <v>65</v>
      </c>
      <c r="B3" s="141" t="s">
        <v>152</v>
      </c>
      <c r="C3" s="142">
        <v>1.0</v>
      </c>
      <c r="D3" s="143">
        <v>1.0</v>
      </c>
      <c r="E3" s="153">
        <v>0.0</v>
      </c>
      <c r="F3" s="146"/>
      <c r="G3" s="173">
        <v>1.0</v>
      </c>
      <c r="H3" s="152"/>
    </row>
    <row r="4" ht="14.25" customHeight="1">
      <c r="A4" s="148"/>
      <c r="B4" s="141" t="s">
        <v>153</v>
      </c>
      <c r="C4" s="142">
        <v>2.0</v>
      </c>
      <c r="D4" s="64"/>
      <c r="E4" s="144">
        <v>2.0</v>
      </c>
      <c r="F4" s="146"/>
      <c r="G4" s="173">
        <v>2.0</v>
      </c>
      <c r="H4" s="152"/>
    </row>
    <row r="5" ht="14.25" customHeight="1">
      <c r="A5" s="148"/>
      <c r="B5" s="141" t="s">
        <v>154</v>
      </c>
      <c r="C5" s="142">
        <v>1.0</v>
      </c>
      <c r="D5" s="64"/>
      <c r="E5" s="144">
        <v>1.0</v>
      </c>
      <c r="F5" s="146"/>
      <c r="G5" s="173">
        <v>1.0</v>
      </c>
      <c r="H5" s="152"/>
    </row>
    <row r="6" ht="14.25" customHeight="1">
      <c r="A6" s="147"/>
      <c r="B6" s="141" t="s">
        <v>155</v>
      </c>
      <c r="C6" s="142">
        <v>1.0</v>
      </c>
      <c r="D6" s="64"/>
      <c r="E6" s="144">
        <v>1.0</v>
      </c>
      <c r="F6" s="146"/>
      <c r="G6" s="173">
        <v>1.0</v>
      </c>
      <c r="H6" s="152"/>
    </row>
    <row r="7" ht="14.25" customHeight="1">
      <c r="A7" s="11" t="s">
        <v>72</v>
      </c>
      <c r="B7" s="141" t="s">
        <v>156</v>
      </c>
      <c r="C7" s="142">
        <v>1.0</v>
      </c>
      <c r="D7" s="64"/>
      <c r="E7" s="144">
        <v>1.0</v>
      </c>
      <c r="F7" s="152"/>
      <c r="G7" s="173">
        <v>1.0</v>
      </c>
      <c r="H7" s="152"/>
    </row>
    <row r="8" ht="14.25" customHeight="1">
      <c r="A8" s="148"/>
      <c r="B8" s="141" t="s">
        <v>157</v>
      </c>
      <c r="C8" s="142">
        <v>1.0</v>
      </c>
      <c r="D8" s="64"/>
      <c r="E8" s="144">
        <v>1.0</v>
      </c>
      <c r="F8" s="152"/>
      <c r="G8" s="173">
        <v>1.0</v>
      </c>
      <c r="H8" s="152"/>
    </row>
    <row r="9" ht="14.25" customHeight="1">
      <c r="A9" s="148"/>
      <c r="B9" s="141" t="s">
        <v>158</v>
      </c>
      <c r="C9" s="142">
        <v>2.0</v>
      </c>
      <c r="D9" s="64"/>
      <c r="E9" s="144">
        <v>2.0</v>
      </c>
      <c r="F9" s="152"/>
      <c r="G9" s="173">
        <v>2.0</v>
      </c>
      <c r="H9" s="152"/>
    </row>
    <row r="10" ht="14.25" customHeight="1">
      <c r="A10" s="147"/>
      <c r="B10" s="141" t="s">
        <v>159</v>
      </c>
      <c r="C10" s="142">
        <v>1.0</v>
      </c>
      <c r="D10" s="64"/>
      <c r="E10" s="153">
        <v>0.0</v>
      </c>
      <c r="F10" s="152"/>
      <c r="G10" s="173">
        <v>1.0</v>
      </c>
      <c r="H10" s="152"/>
    </row>
    <row r="11" ht="14.25" customHeight="1">
      <c r="A11" s="11" t="s">
        <v>81</v>
      </c>
      <c r="B11" s="141" t="s">
        <v>160</v>
      </c>
      <c r="C11" s="142">
        <v>2.0</v>
      </c>
      <c r="D11" s="64"/>
      <c r="E11" s="144">
        <v>3.0</v>
      </c>
      <c r="F11" s="152"/>
      <c r="G11" s="173">
        <v>2.0</v>
      </c>
      <c r="H11" s="152"/>
    </row>
    <row r="12" ht="14.25" customHeight="1">
      <c r="A12" s="148"/>
      <c r="B12" s="141" t="s">
        <v>161</v>
      </c>
      <c r="C12" s="142">
        <v>3.0</v>
      </c>
      <c r="D12" s="64"/>
      <c r="E12" s="144">
        <v>1.0</v>
      </c>
      <c r="F12" s="152"/>
      <c r="G12" s="173">
        <v>3.0</v>
      </c>
      <c r="H12" s="152"/>
    </row>
    <row r="13" ht="14.25" customHeight="1">
      <c r="A13" s="148"/>
      <c r="B13" s="141"/>
      <c r="C13" s="142">
        <v>1.0</v>
      </c>
      <c r="D13" s="64"/>
      <c r="E13" s="144">
        <v>1.0</v>
      </c>
      <c r="F13" s="152"/>
      <c r="G13" s="173">
        <v>1.0</v>
      </c>
      <c r="H13" s="152"/>
    </row>
    <row r="14" ht="14.25" customHeight="1">
      <c r="A14" s="11" t="s">
        <v>91</v>
      </c>
      <c r="B14" s="141" t="s">
        <v>162</v>
      </c>
      <c r="C14" s="142">
        <v>2.0</v>
      </c>
      <c r="D14" s="64"/>
      <c r="E14" s="153">
        <v>0.0</v>
      </c>
      <c r="F14" s="152"/>
      <c r="G14" s="173">
        <v>1.0</v>
      </c>
      <c r="H14" s="152"/>
    </row>
    <row r="15" ht="14.25" customHeight="1">
      <c r="A15" s="148"/>
      <c r="B15" s="141" t="s">
        <v>163</v>
      </c>
      <c r="C15" s="142">
        <v>1.0</v>
      </c>
      <c r="D15" s="64"/>
      <c r="E15" s="144">
        <v>1.0</v>
      </c>
      <c r="F15" s="152"/>
      <c r="G15" s="173">
        <v>1.0</v>
      </c>
      <c r="H15" s="152"/>
    </row>
    <row r="16" ht="14.25" customHeight="1">
      <c r="A16" s="148"/>
      <c r="B16" s="141" t="s">
        <v>164</v>
      </c>
      <c r="C16" s="142">
        <v>1.0</v>
      </c>
      <c r="D16" s="64"/>
      <c r="E16" s="153"/>
      <c r="F16" s="152"/>
      <c r="G16" s="173">
        <v>1.0</v>
      </c>
      <c r="H16" s="152"/>
    </row>
    <row r="17" ht="14.25" customHeight="1">
      <c r="A17" s="147"/>
      <c r="B17" s="141" t="s">
        <v>165</v>
      </c>
      <c r="C17" s="142">
        <v>1.0</v>
      </c>
      <c r="D17" s="64"/>
      <c r="E17" s="153">
        <v>0.0</v>
      </c>
      <c r="F17" s="152"/>
      <c r="G17" s="173">
        <v>1.0</v>
      </c>
      <c r="H17" s="152"/>
    </row>
    <row r="18" ht="14.25" customHeight="1">
      <c r="E18" s="174"/>
      <c r="G18" s="169">
        <f>SUM(G3:G17)</f>
        <v>20</v>
      </c>
      <c r="H18" s="1"/>
    </row>
    <row r="19" ht="14.25" customHeight="1">
      <c r="H19" s="1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7F7F"/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46.88"/>
    <col customWidth="1" min="3" max="3" width="15.38"/>
    <col customWidth="1" min="4" max="4" width="16.63"/>
    <col customWidth="1" min="5" max="5" width="16.38"/>
    <col customWidth="1" min="6" max="6" width="58.25"/>
    <col customWidth="1" min="7" max="7" width="17.5"/>
    <col customWidth="1" min="8" max="8" width="29.25"/>
  </cols>
  <sheetData>
    <row r="1" ht="14.25" customHeight="1"/>
    <row r="2" ht="51.75" customHeight="1">
      <c r="A2" s="160" t="s">
        <v>58</v>
      </c>
      <c r="B2" s="135" t="s">
        <v>59</v>
      </c>
      <c r="C2" s="136" t="s">
        <v>95</v>
      </c>
      <c r="D2" s="137" t="s">
        <v>96</v>
      </c>
      <c r="E2" s="138" t="s">
        <v>62</v>
      </c>
      <c r="F2" s="135" t="s">
        <v>63</v>
      </c>
      <c r="G2" s="140" t="s">
        <v>64</v>
      </c>
      <c r="H2" s="135" t="s">
        <v>18</v>
      </c>
    </row>
    <row r="3" ht="24.75" customHeight="1">
      <c r="A3" s="11" t="s">
        <v>65</v>
      </c>
      <c r="B3" s="141" t="s">
        <v>166</v>
      </c>
      <c r="C3" s="142">
        <v>1.0</v>
      </c>
      <c r="D3" s="143">
        <v>1.0</v>
      </c>
      <c r="E3" s="144">
        <v>1.0</v>
      </c>
      <c r="F3" s="146" t="s">
        <v>167</v>
      </c>
      <c r="G3" s="140">
        <f t="shared" ref="G3:G15" si="1">SUM(D3:E3)</f>
        <v>2</v>
      </c>
      <c r="H3" s="152"/>
    </row>
    <row r="4" ht="21.0" customHeight="1">
      <c r="A4" s="148"/>
      <c r="B4" s="141" t="s">
        <v>168</v>
      </c>
      <c r="C4" s="142">
        <v>2.0</v>
      </c>
      <c r="D4" s="143">
        <v>0.0</v>
      </c>
      <c r="E4" s="144">
        <v>2.0</v>
      </c>
      <c r="F4" s="146" t="s">
        <v>169</v>
      </c>
      <c r="G4" s="140">
        <f t="shared" si="1"/>
        <v>2</v>
      </c>
      <c r="H4" s="146"/>
    </row>
    <row r="5" ht="22.5" customHeight="1">
      <c r="A5" s="147"/>
      <c r="B5" s="141" t="s">
        <v>170</v>
      </c>
      <c r="C5" s="142">
        <v>2.0</v>
      </c>
      <c r="D5" s="143">
        <v>1.0</v>
      </c>
      <c r="E5" s="144">
        <v>2.0</v>
      </c>
      <c r="F5" s="146" t="s">
        <v>171</v>
      </c>
      <c r="G5" s="140">
        <f t="shared" si="1"/>
        <v>3</v>
      </c>
      <c r="H5" s="152"/>
    </row>
    <row r="6" ht="18.75" customHeight="1">
      <c r="A6" s="11" t="s">
        <v>72</v>
      </c>
      <c r="B6" s="141" t="s">
        <v>172</v>
      </c>
      <c r="C6" s="142">
        <v>3.0</v>
      </c>
      <c r="D6" s="143">
        <v>0.0</v>
      </c>
      <c r="E6" s="144">
        <v>2.0</v>
      </c>
      <c r="F6" s="146" t="s">
        <v>173</v>
      </c>
      <c r="G6" s="140">
        <f t="shared" si="1"/>
        <v>2</v>
      </c>
      <c r="H6" s="152"/>
    </row>
    <row r="7" ht="23.25" customHeight="1">
      <c r="A7" s="148"/>
      <c r="B7" s="141" t="s">
        <v>174</v>
      </c>
      <c r="C7" s="142">
        <v>3.0</v>
      </c>
      <c r="D7" s="143">
        <v>2.0</v>
      </c>
      <c r="E7" s="144">
        <v>2.0</v>
      </c>
      <c r="F7" s="146" t="s">
        <v>175</v>
      </c>
      <c r="G7" s="140">
        <f t="shared" si="1"/>
        <v>4</v>
      </c>
      <c r="H7" s="146"/>
    </row>
    <row r="8" ht="22.5" customHeight="1">
      <c r="A8" s="148"/>
      <c r="B8" s="141" t="s">
        <v>176</v>
      </c>
      <c r="C8" s="142">
        <v>3.0</v>
      </c>
      <c r="D8" s="143">
        <v>1.0</v>
      </c>
      <c r="E8" s="144">
        <v>4.0</v>
      </c>
      <c r="F8" s="146" t="s">
        <v>177</v>
      </c>
      <c r="G8" s="140">
        <f t="shared" si="1"/>
        <v>5</v>
      </c>
      <c r="H8" s="146"/>
    </row>
    <row r="9" ht="22.5" customHeight="1">
      <c r="A9" s="147"/>
      <c r="B9" s="141" t="s">
        <v>178</v>
      </c>
      <c r="C9" s="142">
        <v>2.0</v>
      </c>
      <c r="D9" s="143">
        <v>2.0</v>
      </c>
      <c r="E9" s="144">
        <v>2.0</v>
      </c>
      <c r="F9" s="146" t="s">
        <v>179</v>
      </c>
      <c r="G9" s="140">
        <f t="shared" si="1"/>
        <v>4</v>
      </c>
      <c r="H9" s="146"/>
    </row>
    <row r="10" ht="22.5" customHeight="1">
      <c r="A10" s="11" t="s">
        <v>81</v>
      </c>
      <c r="B10" s="141" t="s">
        <v>180</v>
      </c>
      <c r="C10" s="142">
        <v>1.0</v>
      </c>
      <c r="D10" s="143">
        <v>0.0</v>
      </c>
      <c r="E10" s="144">
        <v>1.0</v>
      </c>
      <c r="F10" s="146" t="s">
        <v>181</v>
      </c>
      <c r="G10" s="140">
        <f t="shared" si="1"/>
        <v>1</v>
      </c>
      <c r="H10" s="146"/>
    </row>
    <row r="11" ht="21.0" customHeight="1">
      <c r="A11" s="148"/>
      <c r="B11" s="141" t="s">
        <v>182</v>
      </c>
      <c r="C11" s="142">
        <v>1.0</v>
      </c>
      <c r="D11" s="143">
        <v>0.0</v>
      </c>
      <c r="E11" s="153"/>
      <c r="F11" s="152"/>
      <c r="G11" s="140">
        <f t="shared" si="1"/>
        <v>0</v>
      </c>
      <c r="H11" s="152"/>
    </row>
    <row r="12" ht="19.5" customHeight="1">
      <c r="A12" s="147"/>
      <c r="B12" s="141" t="s">
        <v>183</v>
      </c>
      <c r="C12" s="142">
        <v>3.0</v>
      </c>
      <c r="D12" s="143">
        <v>0.0</v>
      </c>
      <c r="E12" s="144">
        <v>2.0</v>
      </c>
      <c r="F12" s="146" t="s">
        <v>184</v>
      </c>
      <c r="G12" s="140">
        <f t="shared" si="1"/>
        <v>2</v>
      </c>
      <c r="H12" s="152"/>
    </row>
    <row r="13" ht="21.0" customHeight="1">
      <c r="A13" s="11" t="s">
        <v>91</v>
      </c>
      <c r="B13" s="141" t="s">
        <v>185</v>
      </c>
      <c r="C13" s="142">
        <v>2.0</v>
      </c>
      <c r="D13" s="143">
        <v>0.0</v>
      </c>
      <c r="E13" s="153"/>
      <c r="F13" s="152"/>
      <c r="G13" s="140">
        <f t="shared" si="1"/>
        <v>0</v>
      </c>
      <c r="H13" s="152"/>
    </row>
    <row r="14" ht="19.5" customHeight="1">
      <c r="A14" s="148"/>
      <c r="B14" s="141" t="s">
        <v>186</v>
      </c>
      <c r="C14" s="142">
        <v>1.0</v>
      </c>
      <c r="D14" s="143">
        <v>0.0</v>
      </c>
      <c r="E14" s="153"/>
      <c r="F14" s="152"/>
      <c r="G14" s="140">
        <f t="shared" si="1"/>
        <v>0</v>
      </c>
      <c r="H14" s="152"/>
    </row>
    <row r="15" ht="21.0" customHeight="1">
      <c r="A15" s="147"/>
      <c r="B15" s="141" t="s">
        <v>187</v>
      </c>
      <c r="C15" s="142">
        <v>2.0</v>
      </c>
      <c r="D15" s="143">
        <v>0.0</v>
      </c>
      <c r="E15" s="144">
        <v>0.0</v>
      </c>
      <c r="F15" s="152"/>
      <c r="G15" s="140">
        <f t="shared" si="1"/>
        <v>0</v>
      </c>
      <c r="H15" s="152"/>
    </row>
    <row r="16" ht="21.0" customHeight="1">
      <c r="A16" s="122"/>
      <c r="B16" s="122"/>
      <c r="C16" s="122"/>
      <c r="D16" s="175" t="s">
        <v>64</v>
      </c>
      <c r="E16" s="122"/>
      <c r="F16" s="122"/>
      <c r="G16" s="122">
        <f>SUM(G3:G15)</f>
        <v>25</v>
      </c>
      <c r="H16" s="176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50.88"/>
    <col customWidth="1" min="5" max="5" width="12.0"/>
  </cols>
  <sheetData>
    <row r="2">
      <c r="C2" s="177" t="s">
        <v>188</v>
      </c>
      <c r="D2" s="177" t="s">
        <v>189</v>
      </c>
      <c r="E2" s="177" t="s">
        <v>190</v>
      </c>
    </row>
    <row r="3">
      <c r="C3" s="178" t="s">
        <v>191</v>
      </c>
      <c r="D3" s="125" t="s">
        <v>192</v>
      </c>
      <c r="E3" s="125"/>
    </row>
    <row r="4">
      <c r="C4" s="178" t="s">
        <v>193</v>
      </c>
      <c r="D4" s="125" t="s">
        <v>192</v>
      </c>
      <c r="E4" s="125"/>
    </row>
    <row r="5">
      <c r="C5" s="178" t="s">
        <v>194</v>
      </c>
      <c r="D5" s="125" t="s">
        <v>192</v>
      </c>
      <c r="E5" s="125"/>
    </row>
    <row r="6">
      <c r="B6" s="179"/>
      <c r="C6" s="178" t="s">
        <v>195</v>
      </c>
      <c r="D6" s="125" t="s">
        <v>192</v>
      </c>
      <c r="E6" s="125"/>
    </row>
    <row r="7">
      <c r="B7" s="179"/>
      <c r="C7" s="178" t="s">
        <v>196</v>
      </c>
      <c r="D7" s="125" t="s">
        <v>192</v>
      </c>
      <c r="E7" s="125"/>
    </row>
    <row r="8">
      <c r="B8" s="179"/>
      <c r="C8" s="178" t="s">
        <v>197</v>
      </c>
      <c r="D8" s="125" t="s">
        <v>192</v>
      </c>
      <c r="E8" s="125"/>
    </row>
    <row r="9">
      <c r="B9" s="179"/>
      <c r="C9" s="178" t="s">
        <v>198</v>
      </c>
      <c r="D9" s="125"/>
      <c r="E9" s="125" t="s">
        <v>192</v>
      </c>
    </row>
    <row r="10">
      <c r="B10" s="179"/>
      <c r="C10" s="178" t="s">
        <v>199</v>
      </c>
      <c r="D10" s="125" t="s">
        <v>192</v>
      </c>
      <c r="E10" s="125"/>
    </row>
    <row r="11">
      <c r="B11" s="179"/>
      <c r="C11" s="178" t="s">
        <v>200</v>
      </c>
      <c r="D11" s="125"/>
      <c r="E11" s="125" t="s">
        <v>192</v>
      </c>
    </row>
    <row r="12">
      <c r="B12" s="179"/>
      <c r="C12" s="178" t="s">
        <v>201</v>
      </c>
      <c r="D12" s="125" t="s">
        <v>192</v>
      </c>
      <c r="E12" s="125"/>
    </row>
    <row r="13">
      <c r="B13" s="179"/>
      <c r="C13" s="178" t="s">
        <v>202</v>
      </c>
      <c r="D13" s="125" t="s">
        <v>192</v>
      </c>
      <c r="E13" s="125"/>
    </row>
    <row r="14">
      <c r="B14" s="179"/>
      <c r="C14" s="178" t="s">
        <v>203</v>
      </c>
      <c r="D14" s="125" t="s">
        <v>192</v>
      </c>
      <c r="E14" s="125"/>
    </row>
    <row r="15">
      <c r="B15" s="179"/>
      <c r="C15" s="178" t="s">
        <v>204</v>
      </c>
      <c r="D15" s="125" t="s">
        <v>192</v>
      </c>
      <c r="E15" s="125"/>
    </row>
    <row r="16">
      <c r="B16" s="178"/>
      <c r="C16" s="180" t="s">
        <v>205</v>
      </c>
      <c r="D16" s="125" t="s">
        <v>192</v>
      </c>
      <c r="E16" s="125"/>
    </row>
    <row r="17">
      <c r="B17" s="179"/>
      <c r="C17" s="180" t="s">
        <v>206</v>
      </c>
      <c r="D17" s="125" t="s">
        <v>192</v>
      </c>
      <c r="E17" s="125"/>
    </row>
    <row r="18">
      <c r="B18" s="179"/>
      <c r="C18" s="180" t="s">
        <v>207</v>
      </c>
      <c r="D18" s="125" t="s">
        <v>192</v>
      </c>
      <c r="E18" s="125"/>
    </row>
    <row r="19">
      <c r="B19" s="179"/>
      <c r="C19" s="180" t="s">
        <v>208</v>
      </c>
      <c r="D19" s="125" t="s">
        <v>192</v>
      </c>
      <c r="E19" s="125"/>
    </row>
    <row r="20">
      <c r="C20" s="180" t="s">
        <v>209</v>
      </c>
      <c r="D20" s="125" t="s">
        <v>192</v>
      </c>
      <c r="E20" s="125"/>
    </row>
    <row r="21">
      <c r="C21" s="8" t="s">
        <v>210</v>
      </c>
      <c r="D21" s="125" t="s">
        <v>192</v>
      </c>
      <c r="E21" s="125"/>
    </row>
    <row r="22">
      <c r="C22" s="8" t="s">
        <v>211</v>
      </c>
      <c r="D22" s="125"/>
      <c r="E22" s="125" t="s">
        <v>192</v>
      </c>
    </row>
    <row r="23">
      <c r="C23" s="8" t="s">
        <v>212</v>
      </c>
      <c r="D23" s="125" t="s">
        <v>192</v>
      </c>
      <c r="E23" s="125"/>
    </row>
    <row r="24">
      <c r="C24" s="8" t="s">
        <v>213</v>
      </c>
      <c r="D24" s="125" t="s">
        <v>192</v>
      </c>
      <c r="E24" s="125"/>
    </row>
    <row r="25">
      <c r="C25" s="8" t="s">
        <v>214</v>
      </c>
      <c r="D25" s="125" t="s">
        <v>192</v>
      </c>
      <c r="E25" s="125"/>
    </row>
    <row r="26">
      <c r="C26" s="8" t="s">
        <v>215</v>
      </c>
      <c r="D26" s="125" t="s">
        <v>192</v>
      </c>
      <c r="E26" s="125"/>
    </row>
    <row r="27">
      <c r="C27" s="8" t="s">
        <v>216</v>
      </c>
      <c r="D27" s="125" t="s">
        <v>192</v>
      </c>
      <c r="E27" s="125"/>
    </row>
    <row r="28">
      <c r="C28" s="8" t="s">
        <v>217</v>
      </c>
      <c r="D28" s="125" t="s">
        <v>192</v>
      </c>
      <c r="E28" s="125"/>
    </row>
    <row r="29">
      <c r="C29" s="8" t="s">
        <v>218</v>
      </c>
      <c r="D29" s="125" t="s">
        <v>192</v>
      </c>
      <c r="E29" s="125"/>
    </row>
    <row r="30">
      <c r="C30" s="8" t="s">
        <v>219</v>
      </c>
      <c r="D30" s="125" t="s">
        <v>192</v>
      </c>
      <c r="E30" s="125"/>
    </row>
    <row r="31">
      <c r="C31" s="8" t="s">
        <v>220</v>
      </c>
      <c r="D31" s="125" t="s">
        <v>192</v>
      </c>
      <c r="E31" s="125"/>
    </row>
    <row r="32">
      <c r="C32" s="181" t="s">
        <v>221</v>
      </c>
      <c r="D32" s="125" t="s">
        <v>192</v>
      </c>
      <c r="E32" s="125"/>
    </row>
    <row r="33">
      <c r="C33" s="8" t="s">
        <v>222</v>
      </c>
      <c r="D33" s="125" t="s">
        <v>192</v>
      </c>
      <c r="E33" s="125"/>
    </row>
    <row r="34">
      <c r="C34" s="8" t="s">
        <v>223</v>
      </c>
      <c r="D34" s="125" t="s">
        <v>192</v>
      </c>
      <c r="E34" s="125"/>
    </row>
    <row r="35">
      <c r="C35" s="8" t="s">
        <v>224</v>
      </c>
      <c r="D35" s="125" t="s">
        <v>192</v>
      </c>
      <c r="E35" s="125"/>
    </row>
    <row r="36">
      <c r="C36" s="8" t="s">
        <v>225</v>
      </c>
      <c r="D36" s="125" t="s">
        <v>192</v>
      </c>
      <c r="E36" s="125"/>
    </row>
    <row r="37">
      <c r="B37" s="180"/>
      <c r="C37" s="8" t="s">
        <v>226</v>
      </c>
      <c r="D37" s="125" t="s">
        <v>192</v>
      </c>
      <c r="E37" s="125"/>
    </row>
    <row r="38">
      <c r="C38" s="8" t="s">
        <v>227</v>
      </c>
      <c r="D38" s="125"/>
      <c r="E38" s="130" t="s">
        <v>192</v>
      </c>
    </row>
    <row r="39">
      <c r="C39" s="8" t="s">
        <v>228</v>
      </c>
      <c r="D39" s="130" t="s">
        <v>192</v>
      </c>
      <c r="E39" s="125"/>
    </row>
    <row r="40">
      <c r="C40" s="8" t="s">
        <v>229</v>
      </c>
      <c r="D40" s="130" t="s">
        <v>192</v>
      </c>
      <c r="E40" s="125"/>
    </row>
    <row r="41">
      <c r="C41" s="8" t="s">
        <v>230</v>
      </c>
      <c r="D41" s="130" t="s">
        <v>192</v>
      </c>
      <c r="E41" s="125"/>
    </row>
    <row r="42">
      <c r="C42" s="8" t="s">
        <v>231</v>
      </c>
      <c r="D42" s="130" t="s">
        <v>192</v>
      </c>
      <c r="E42" s="125"/>
    </row>
    <row r="43">
      <c r="C43" s="8" t="s">
        <v>232</v>
      </c>
      <c r="D43" s="130" t="s">
        <v>192</v>
      </c>
      <c r="E43" s="125"/>
    </row>
    <row r="44">
      <c r="C44" s="8" t="s">
        <v>233</v>
      </c>
      <c r="D44" s="130" t="s">
        <v>192</v>
      </c>
      <c r="E44" s="125"/>
    </row>
    <row r="45">
      <c r="C45" s="8" t="s">
        <v>234</v>
      </c>
      <c r="D45" s="130" t="s">
        <v>192</v>
      </c>
      <c r="E45" s="125"/>
    </row>
    <row r="46">
      <c r="C46" s="8" t="s">
        <v>235</v>
      </c>
      <c r="D46" s="130" t="s">
        <v>192</v>
      </c>
      <c r="E46" s="125"/>
    </row>
    <row r="47">
      <c r="C47" s="8" t="s">
        <v>236</v>
      </c>
      <c r="D47" s="125"/>
      <c r="E47" s="130" t="s">
        <v>192</v>
      </c>
    </row>
    <row r="48">
      <c r="C48" s="181" t="s">
        <v>237</v>
      </c>
      <c r="D48" s="130" t="s">
        <v>192</v>
      </c>
      <c r="E48" s="125"/>
    </row>
    <row r="49">
      <c r="C49" s="8" t="s">
        <v>238</v>
      </c>
      <c r="D49" s="130" t="s">
        <v>192</v>
      </c>
      <c r="E49" s="125"/>
    </row>
    <row r="50">
      <c r="C50" s="8" t="s">
        <v>239</v>
      </c>
      <c r="D50" s="130" t="s">
        <v>192</v>
      </c>
      <c r="E50" s="125"/>
    </row>
    <row r="51">
      <c r="C51" s="8" t="s">
        <v>240</v>
      </c>
      <c r="D51" s="130" t="s">
        <v>192</v>
      </c>
      <c r="E51" s="125"/>
    </row>
    <row r="52">
      <c r="C52" s="8" t="s">
        <v>241</v>
      </c>
      <c r="D52" s="125"/>
      <c r="E52" s="130" t="s">
        <v>192</v>
      </c>
    </row>
    <row r="53">
      <c r="C53" s="8"/>
      <c r="D53" s="125"/>
      <c r="E53" s="125"/>
    </row>
    <row r="54">
      <c r="C54" s="8" t="s">
        <v>242</v>
      </c>
    </row>
    <row r="55">
      <c r="C55" s="8" t="s">
        <v>243</v>
      </c>
    </row>
    <row r="56">
      <c r="C56" s="8" t="s">
        <v>244</v>
      </c>
    </row>
    <row r="57">
      <c r="C57" s="8" t="s">
        <v>245</v>
      </c>
      <c r="D57" s="172" t="s">
        <v>192</v>
      </c>
    </row>
    <row r="58">
      <c r="C58" s="8" t="s">
        <v>246</v>
      </c>
      <c r="D58" s="172" t="s">
        <v>192</v>
      </c>
    </row>
    <row r="59">
      <c r="C59" s="8" t="s">
        <v>247</v>
      </c>
      <c r="D59" s="172" t="s">
        <v>192</v>
      </c>
    </row>
    <row r="60">
      <c r="C60" s="172" t="s">
        <v>248</v>
      </c>
    </row>
    <row r="61">
      <c r="C61" s="172" t="s">
        <v>249</v>
      </c>
    </row>
    <row r="63">
      <c r="C63" s="177" t="s">
        <v>188</v>
      </c>
      <c r="D63" s="177" t="s">
        <v>189</v>
      </c>
      <c r="E63" s="177" t="s">
        <v>190</v>
      </c>
    </row>
    <row r="64">
      <c r="C64" s="8" t="s">
        <v>227</v>
      </c>
      <c r="D64" s="125"/>
      <c r="E64" s="130" t="s">
        <v>192</v>
      </c>
    </row>
    <row r="65">
      <c r="C65" s="8" t="s">
        <v>228</v>
      </c>
      <c r="D65" s="130" t="s">
        <v>192</v>
      </c>
      <c r="E65" s="125"/>
    </row>
    <row r="66">
      <c r="C66" s="8" t="s">
        <v>229</v>
      </c>
      <c r="D66" s="130" t="s">
        <v>192</v>
      </c>
      <c r="E66" s="125"/>
    </row>
    <row r="67">
      <c r="C67" s="8" t="s">
        <v>230</v>
      </c>
      <c r="D67" s="130" t="s">
        <v>192</v>
      </c>
      <c r="E67" s="125"/>
    </row>
    <row r="68">
      <c r="C68" s="8" t="s">
        <v>231</v>
      </c>
      <c r="D68" s="130" t="s">
        <v>192</v>
      </c>
      <c r="E68" s="125"/>
    </row>
    <row r="69">
      <c r="C69" s="8" t="s">
        <v>232</v>
      </c>
      <c r="D69" s="130" t="s">
        <v>192</v>
      </c>
      <c r="E69" s="125"/>
    </row>
    <row r="70">
      <c r="C70" s="8" t="s">
        <v>233</v>
      </c>
      <c r="D70" s="130" t="s">
        <v>192</v>
      </c>
      <c r="E70" s="125"/>
    </row>
    <row r="71">
      <c r="C71" s="8" t="s">
        <v>234</v>
      </c>
      <c r="D71" s="130" t="s">
        <v>192</v>
      </c>
      <c r="E71" s="125"/>
    </row>
    <row r="72">
      <c r="C72" s="8" t="s">
        <v>235</v>
      </c>
      <c r="D72" s="130" t="s">
        <v>192</v>
      </c>
      <c r="E72" s="125"/>
    </row>
    <row r="73">
      <c r="C73" s="8" t="s">
        <v>236</v>
      </c>
      <c r="D73" s="125"/>
      <c r="E73" s="130" t="s">
        <v>192</v>
      </c>
    </row>
    <row r="74">
      <c r="C74" s="181" t="s">
        <v>237</v>
      </c>
      <c r="D74" s="130" t="s">
        <v>192</v>
      </c>
      <c r="E74" s="125"/>
    </row>
    <row r="75">
      <c r="C75" s="8" t="s">
        <v>238</v>
      </c>
      <c r="D75" s="130" t="s">
        <v>192</v>
      </c>
      <c r="E75" s="125"/>
    </row>
    <row r="76">
      <c r="C76" s="8" t="s">
        <v>239</v>
      </c>
      <c r="D76" s="130" t="s">
        <v>192</v>
      </c>
      <c r="E76" s="125"/>
    </row>
    <row r="77">
      <c r="C77" s="8" t="s">
        <v>240</v>
      </c>
      <c r="D77" s="130" t="s">
        <v>192</v>
      </c>
      <c r="E77" s="125"/>
    </row>
    <row r="78">
      <c r="C78" s="8" t="s">
        <v>241</v>
      </c>
      <c r="D78" s="125"/>
      <c r="E78" s="130" t="s">
        <v>192</v>
      </c>
    </row>
    <row r="79">
      <c r="C79" s="8" t="s">
        <v>242</v>
      </c>
      <c r="E79" s="126" t="s">
        <v>192</v>
      </c>
    </row>
    <row r="80">
      <c r="C80" s="8" t="s">
        <v>243</v>
      </c>
      <c r="E80" s="126" t="s">
        <v>192</v>
      </c>
    </row>
    <row r="81">
      <c r="C81" s="8" t="s">
        <v>244</v>
      </c>
      <c r="E81" s="126" t="s">
        <v>192</v>
      </c>
    </row>
    <row r="82">
      <c r="C82" s="8" t="s">
        <v>245</v>
      </c>
      <c r="D82" s="126" t="s">
        <v>192</v>
      </c>
    </row>
    <row r="83">
      <c r="C83" s="8" t="s">
        <v>246</v>
      </c>
      <c r="D83" s="126" t="s">
        <v>192</v>
      </c>
    </row>
    <row r="84">
      <c r="C84" s="8" t="s">
        <v>247</v>
      </c>
      <c r="D84" s="126" t="s">
        <v>192</v>
      </c>
    </row>
    <row r="85">
      <c r="C85" s="172" t="s">
        <v>248</v>
      </c>
      <c r="D85" s="126" t="s">
        <v>192</v>
      </c>
    </row>
    <row r="86">
      <c r="C86" s="172" t="s">
        <v>249</v>
      </c>
      <c r="D86" s="126" t="s">
        <v>192</v>
      </c>
    </row>
    <row r="87">
      <c r="C87" s="172" t="s">
        <v>250</v>
      </c>
      <c r="D87" s="126" t="s">
        <v>192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>Antonio Parra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