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- Grupo" sheetId="1" r:id="rId4"/>
    <sheet state="visible" name="Reuniones" sheetId="2" r:id="rId5"/>
    <sheet state="visible" name="Persona1" sheetId="3" r:id="rId6"/>
    <sheet state="visible" name="Persona2" sheetId="4" r:id="rId7"/>
    <sheet state="visible" name="Persona3" sheetId="5" r:id="rId8"/>
    <sheet state="visible" name="Persona4" sheetId="6" r:id="rId9"/>
    <sheet state="visible" name="Persona5" sheetId="7" r:id="rId10"/>
    <sheet state="visible" name="Persona6" sheetId="8" r:id="rId11"/>
    <sheet state="visible" name="Tareas" sheetId="9" r:id="rId12"/>
  </sheets>
  <definedNames/>
  <calcPr/>
  <extLst>
    <ext uri="GoogleSheetsCustomDataVersion1">
      <go:sheetsCustomData xmlns:go="http://customooxmlschemas.google.com/" r:id="rId13" roundtripDataSignature="AMtx7mhqdsjl5lTtReRAH9ibXGVuETLTCQ=="/>
    </ext>
  </extLst>
</workbook>
</file>

<file path=xl/sharedStrings.xml><?xml version="1.0" encoding="utf-8"?>
<sst xmlns="http://schemas.openxmlformats.org/spreadsheetml/2006/main" count="498" uniqueCount="203">
  <si>
    <t>Nombre Integrantes:</t>
  </si>
  <si>
    <t>Luciano Revillod Jeréz</t>
  </si>
  <si>
    <t>Diego Vargas Villaman</t>
  </si>
  <si>
    <t>Eduardo Mariqueo</t>
  </si>
  <si>
    <t>Amaro Salazar</t>
  </si>
  <si>
    <t>Matias Valenzuela</t>
  </si>
  <si>
    <t>Vicente Ramírez</t>
  </si>
  <si>
    <t>Horas Semanales Para Gráficos</t>
  </si>
  <si>
    <t>Horas por tarea/semana</t>
  </si>
  <si>
    <t>Horas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</si>
  <si>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</si>
  <si>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</si>
  <si>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</si>
  <si>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</si>
  <si>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</si>
  <si>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</si>
  <si>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</si>
  <si>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</si>
  <si>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</si>
  <si>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</si>
  <si>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</si>
  <si>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</si>
  <si>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</si>
  <si>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</si>
  <si>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</si>
  <si>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Horas Reales</t>
  </si>
  <si>
    <t>Horas Ideales</t>
  </si>
  <si>
    <t>no</t>
  </si>
  <si>
    <t>si</t>
  </si>
  <si>
    <t>Elemento</t>
  </si>
  <si>
    <t xml:space="preserve"> </t>
  </si>
  <si>
    <t>Reuniones</t>
  </si>
  <si>
    <t>Número de Reunión</t>
  </si>
  <si>
    <t>jueves 19:00 - 20:30</t>
  </si>
  <si>
    <t>Fecha</t>
  </si>
  <si>
    <t>Hora Inicio</t>
  </si>
  <si>
    <t>Sabado 10:30 - 12:00</t>
  </si>
  <si>
    <t>Hora Final</t>
  </si>
  <si>
    <t>Presentes</t>
  </si>
  <si>
    <t>Razón de la Reunión</t>
  </si>
  <si>
    <t>organizacion</t>
  </si>
  <si>
    <t>¿Que se realizó?</t>
  </si>
  <si>
    <t>nada</t>
  </si>
  <si>
    <t>ver el html y css,diagramas</t>
  </si>
  <si>
    <t>Luciano, Eduardo, Vicente, Amaro, Matias</t>
  </si>
  <si>
    <t>Asignación de nuevas tareas</t>
  </si>
  <si>
    <t>Avance en login y secciones del portal</t>
  </si>
  <si>
    <t>Luciano, Vicente, Diego</t>
  </si>
  <si>
    <t>Revisión de avances en tareas individuales</t>
  </si>
  <si>
    <t>21:30p.m</t>
  </si>
  <si>
    <t>Luciano, Vicente, Eduardo</t>
  </si>
  <si>
    <t>Revision de avance en el login y actualizacion de la rama desarrollo</t>
  </si>
  <si>
    <t>Semana</t>
  </si>
  <si>
    <t>Trabajos
Designados</t>
  </si>
  <si>
    <t>Horas Asignadas</t>
  </si>
  <si>
    <t>Horas en Reunion</t>
  </si>
  <si>
    <t>Horas Autónomas</t>
  </si>
  <si>
    <t>Justifique las horas autónomas</t>
  </si>
  <si>
    <t>Horas Totales</t>
  </si>
  <si>
    <t>Primera</t>
  </si>
  <si>
    <t>Organizacion de grupo</t>
  </si>
  <si>
    <t>(Asignación de Tareas)</t>
  </si>
  <si>
    <t>Si</t>
  </si>
  <si>
    <t>Clases de GitKraken (Branch)</t>
  </si>
  <si>
    <t>Apendizaje autonomo de gitkraken, manejo de ramas, etc.</t>
  </si>
  <si>
    <t>Retroalimentación CSS GRID</t>
  </si>
  <si>
    <t>Retroalimentación de tecnica CSS GRID</t>
  </si>
  <si>
    <t>Segunda</t>
  </si>
  <si>
    <t>Crear rama de desarrollo personal</t>
  </si>
  <si>
    <t>Implementacion de css en secciones</t>
  </si>
  <si>
    <t>Tercera</t>
  </si>
  <si>
    <t>Investigación diagrama de CU</t>
  </si>
  <si>
    <t>Creación y edición  de logos de la pagina</t>
  </si>
  <si>
    <t>Edicion mediante programa GIMP</t>
  </si>
  <si>
    <t>Idear pagina de administrador</t>
  </si>
  <si>
    <t>Maquetado de pagina de administrador</t>
  </si>
  <si>
    <t xml:space="preserve">Re - idear largo de las tarjetas de noticias </t>
  </si>
  <si>
    <t>Revisión de avances</t>
  </si>
  <si>
    <t>Cuarta</t>
  </si>
  <si>
    <t>Correccion de directorios</t>
  </si>
  <si>
    <t>Armonización del repositorio</t>
  </si>
  <si>
    <t>Correccion de ortografia de textos</t>
  </si>
  <si>
    <t>Corección visual de la pagina(ortogradfa)</t>
  </si>
  <si>
    <t>Estructura de una noticia</t>
  </si>
  <si>
    <t>No</t>
  </si>
  <si>
    <t>Maquetado de presentación</t>
  </si>
  <si>
    <t>Total Horas</t>
  </si>
  <si>
    <t>Horas Totales
Asignadas por Tarea</t>
  </si>
  <si>
    <t>Horas Trabajadas en Reunion</t>
  </si>
  <si>
    <t>Clases de GitKraken</t>
  </si>
  <si>
    <t>Mediante videos vistos en Youtube</t>
  </si>
  <si>
    <t>NO</t>
  </si>
  <si>
    <t>Analisis e investigacion de estilos en bootstrap</t>
  </si>
  <si>
    <t>SI</t>
  </si>
  <si>
    <t>Investigación Diagrama de casos de uso</t>
  </si>
  <si>
    <t>Mediante videos y paginas Web</t>
  </si>
  <si>
    <t>Creación del diagrama de casos de uso</t>
  </si>
  <si>
    <t>Hecho en Lucidchart</t>
  </si>
  <si>
    <t>Introduccion del diagrama a GitKraken</t>
  </si>
  <si>
    <t>Creacion de codigo Contacto.HTML</t>
  </si>
  <si>
    <t>0.5</t>
  </si>
  <si>
    <t>Archivo subido a GitKraken</t>
  </si>
  <si>
    <t>Creacion de codigo Contacto.CSS</t>
  </si>
  <si>
    <t>Introduccion a maquetado</t>
  </si>
  <si>
    <t>estudio e investigacion de HTML</t>
  </si>
  <si>
    <t>organizacion de grupo</t>
  </si>
  <si>
    <t>organizacion de grupo en reunion</t>
  </si>
  <si>
    <t>investigacion autonoma</t>
  </si>
  <si>
    <t>Maquetado de Html Home</t>
  </si>
  <si>
    <t>creacion del html</t>
  </si>
  <si>
    <t>organizacion de GitKraken</t>
  </si>
  <si>
    <t>organizacion y ayuda a compañeros en el uso de gitkraken</t>
  </si>
  <si>
    <t>Soporte Logo</t>
  </si>
  <si>
    <t>cocreacion del logo de pagina</t>
  </si>
  <si>
    <t>Revision y actualización de diagrama</t>
  </si>
  <si>
    <t>revision y mejoramiento de diagramas</t>
  </si>
  <si>
    <t>diseño de HTML MiPerfil</t>
  </si>
  <si>
    <t>creacion de html de MiPerfil</t>
  </si>
  <si>
    <t>diseño con css de MiPerfil</t>
  </si>
  <si>
    <t>uso de css para diseño de MiPerfil</t>
  </si>
  <si>
    <t>estudio de sass</t>
  </si>
  <si>
    <t>estudio autonomo</t>
  </si>
  <si>
    <t>revision y coperacion a compañeros</t>
  </si>
  <si>
    <t>trabajo en reunion</t>
  </si>
  <si>
    <t>repaso y retroalimentacion</t>
  </si>
  <si>
    <t>repaso grupal y autonomo</t>
  </si>
  <si>
    <t>Maquetado html (Login)</t>
  </si>
  <si>
    <t>Creación de codigo HTML Sign In</t>
  </si>
  <si>
    <t>Creación de codigo CSS Sign In</t>
  </si>
  <si>
    <t>Actualización de diagramas</t>
  </si>
  <si>
    <t>Estructurar presentación semana 8</t>
  </si>
  <si>
    <t xml:space="preserve">La noticia y sus partes </t>
  </si>
  <si>
    <t>clases de GitKraken</t>
  </si>
  <si>
    <t>boceto de la pagina(login,registrarse,home,nosotros,etc)</t>
  </si>
  <si>
    <t>investigacion de estilos en bootstrap</t>
  </si>
  <si>
    <t>creacion de codigo HTML Nosotros</t>
  </si>
  <si>
    <t>creacion de codigo de CSS nosotros</t>
  </si>
  <si>
    <t>actualizacion de diagramas</t>
  </si>
  <si>
    <t>esctructurar presentacion semana 8</t>
  </si>
  <si>
    <t>Aprender a maquetar</t>
  </si>
  <si>
    <t>Crear una rama en git</t>
  </si>
  <si>
    <t>Implementacion de css en login</t>
  </si>
  <si>
    <t>aprendiendo sass</t>
  </si>
  <si>
    <t>Clases Maquetar sass</t>
  </si>
  <si>
    <t>Actualizacion de diagrama de componentes</t>
  </si>
  <si>
    <t>Retroalimentacion diagramas</t>
  </si>
  <si>
    <t>Retroalimentacion HTML</t>
  </si>
  <si>
    <t>Tareas</t>
  </si>
  <si>
    <t>Hecha</t>
  </si>
  <si>
    <t>Por Hacer</t>
  </si>
  <si>
    <t>Crear proyecto en github y agregar la cuenta "ignaciolincolao"</t>
  </si>
  <si>
    <t>X</t>
  </si>
  <si>
    <t>Completar guía de sistematización de proyectos</t>
  </si>
  <si>
    <t>Crear Diagrama de componentes</t>
  </si>
  <si>
    <t>Crear una base de datos para los ususarios</t>
  </si>
  <si>
    <t>Crear diagrama de modelo entidad-relacion</t>
  </si>
  <si>
    <t>Crear Diagrama de integración de sistemas/protocolos</t>
  </si>
  <si>
    <t>Crear Backlog completamente detallado</t>
  </si>
  <si>
    <t>Creación de presentación para semana 4</t>
  </si>
  <si>
    <t>Investigación autónoma PHP</t>
  </si>
  <si>
    <t>Investigación autónoma CSS</t>
  </si>
  <si>
    <t>Investigación autónoma html</t>
  </si>
  <si>
    <t>Investigación autónoma JS</t>
  </si>
  <si>
    <t>Retroalimentación de BD</t>
  </si>
  <si>
    <t>Clase de Gitkraken y sus funciones.</t>
  </si>
  <si>
    <t>Reunion de grupo (Organizacón de ideas).</t>
  </si>
  <si>
    <t>Planificación de Tareas.</t>
  </si>
  <si>
    <t>División de tareas y profundización en conocimientos adquiridos.</t>
  </si>
  <si>
    <t>La Noticia y sus partes.</t>
  </si>
  <si>
    <t>Boceto de la pagina</t>
  </si>
  <si>
    <t>Creación del logo del portal</t>
  </si>
  <si>
    <t>Creación de codigo HTML Log in</t>
  </si>
  <si>
    <t>Creación de codigo HTML Home</t>
  </si>
  <si>
    <t>Creación de codigo HTML Nosotros</t>
  </si>
  <si>
    <t>Creación de codigo HTML Mi Perfil</t>
  </si>
  <si>
    <t>Creación de codigo CSS Mi Perfil</t>
  </si>
  <si>
    <t>Creación de codigo CSS Login</t>
  </si>
  <si>
    <t>Creación de codigo CSS Home</t>
  </si>
  <si>
    <t>Creación de codigo CSS Nosotros</t>
  </si>
  <si>
    <t>recopilacion de imagenes</t>
  </si>
  <si>
    <t>Creación de estados de usuario</t>
  </si>
  <si>
    <t>Añadir un reloj (tiempo real en cada pagina )</t>
  </si>
  <si>
    <t>Actualización a la base de datos</t>
  </si>
  <si>
    <t>Validación de codigos con W3schools</t>
  </si>
  <si>
    <t>Creación de la caja de comentarios</t>
  </si>
  <si>
    <t>Añadir funcionalidad a botones de la pagina</t>
  </si>
  <si>
    <t>Añadir moderadores a la base de datos</t>
  </si>
  <si>
    <t>Revision de avances y reorganización de ideas</t>
  </si>
  <si>
    <t>Ideación de permisos del superusuario (admin)</t>
  </si>
  <si>
    <t xml:space="preserve">Creación de pagina de administrador </t>
  </si>
  <si>
    <t>Implementación de funcionalidades con JQuery</t>
  </si>
  <si>
    <t>Implementación de funcionalidades con JS</t>
  </si>
  <si>
    <t>Validación de datos de inicio de sesion con php</t>
  </si>
  <si>
    <t>Conexión con base de datos mediante php</t>
  </si>
  <si>
    <t>Almacenar datos de la pagina en la base de datos</t>
  </si>
  <si>
    <t xml:space="preserve">Redaccion de noticias </t>
  </si>
  <si>
    <t>Recopilacion de informacion y datos para la pagina</t>
  </si>
  <si>
    <t xml:space="preserve">Creacion de pagina de facebook del portal </t>
  </si>
  <si>
    <t xml:space="preserve">Creacion de pagina de twitter del portal </t>
  </si>
  <si>
    <t xml:space="preserve">Creacion de pagina de instagram del portal </t>
  </si>
  <si>
    <t>Scroll para los comentarios</t>
  </si>
  <si>
    <t>Investigación autonoma JSON</t>
  </si>
  <si>
    <t>Retroalimentación de SQL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</si>
</sst>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\ dd&quot; de &quot;mmmm&quot; de &quot;yyyy"/>
    <numFmt numFmtId="165" formatCode="hh\:mm\ AM/PM"/>
    <numFmt numFmtId="166" formatCode="dd/mm/yyyy"/>
  </numFmts>
  <fonts count="27">
    <font>
      <sz val="11.0"/>
      <color theme="1"/>
      <name val="Arial"/>
      <scheme val="minor"/>
    </font>
    <font>
      <u/>
      <sz val="11.0"/>
      <color theme="1"/>
      <name val="Arial"/>
    </font>
    <font>
      <sz val="11.0"/>
      <color theme="1"/>
      <name val="Arial"/>
    </font>
    <font>
      <color theme="1"/>
      <name val="Arial"/>
    </font>
    <font>
      <color theme="1"/>
      <name val="Calibri"/>
    </font>
    <font>
      <sz val="10.0"/>
      <color rgb="FF333333"/>
      <name val="Arial"/>
    </font>
    <font>
      <sz val="11.0"/>
      <color rgb="FFFFFFFF"/>
      <name val="Calibri"/>
    </font>
    <font>
      <sz val="10.0"/>
      <color theme="1"/>
      <name val="Arial"/>
    </font>
    <font>
      <sz val="11.0"/>
      <color rgb="FF3F3F76"/>
      <name val="Calibri"/>
    </font>
    <font>
      <sz val="10.0"/>
      <color rgb="FFCC0000"/>
      <name val="Arial"/>
    </font>
    <font>
      <b/>
      <sz val="11.0"/>
      <color rgb="FF3F3F3F"/>
      <name val="Calibri"/>
    </font>
    <font>
      <sz val="10.0"/>
      <color rgb="FF996600"/>
      <name val="Arial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color theme="0"/>
      <name val="Arial"/>
      <scheme val="minor"/>
    </font>
    <font>
      <sz val="11.0"/>
      <color theme="1"/>
      <name val="Ubuntu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rgb="FFFFFFFF"/>
      <name val="Arial"/>
    </font>
    <font>
      <sz val="10.0"/>
      <color rgb="FF000000"/>
      <name val="Arial"/>
    </font>
    <font>
      <color rgb="FF333333"/>
      <name val="&quot;Arial&quot;"/>
    </font>
    <font>
      <sz val="11.0"/>
      <color rgb="FF000000"/>
      <name val="&quot;Arial&quot;"/>
    </font>
  </fonts>
  <fills count="33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9900FF"/>
        <bgColor rgb="FF9900FF"/>
      </patternFill>
    </fill>
    <fill>
      <patternFill patternType="solid">
        <fgColor rgb="FF7F7F7F"/>
        <bgColor rgb="FF7F7F7F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  <fill>
      <patternFill patternType="solid">
        <fgColor theme="8"/>
        <bgColor theme="8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</fills>
  <borders count="61">
    <border/>
    <border>
      <left/>
      <right/>
      <top/>
      <bottom/>
    </border>
    <border>
      <left style="thin">
        <color theme="1"/>
      </left>
      <right/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</border>
    <border>
      <left/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/>
      <top style="thin">
        <color rgb="FF000000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rgb="FF3F3F3F"/>
      </top>
      <bottom style="thin">
        <color rgb="FF3F3F3F"/>
      </bottom>
    </border>
    <border>
      <left style="thin">
        <color theme="1"/>
      </left>
      <right/>
      <top/>
      <bottom/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 style="thin">
        <color theme="1"/>
      </left>
      <right style="thin">
        <color theme="1"/>
      </right>
    </border>
    <border>
      <bottom/>
    </border>
    <border>
      <right style="thin">
        <color rgb="FF808080"/>
      </right>
      <top style="thin">
        <color rgb="FF808080"/>
      </top>
    </border>
    <border>
      <left style="thin">
        <color rgb="FF808080"/>
      </left>
      <right/>
      <top style="thin">
        <color rgb="FF808080"/>
      </top>
    </border>
    <border>
      <left style="thin">
        <color rgb="FF808080"/>
      </left>
      <right/>
      <top style="thin">
        <color rgb="FF808080"/>
      </top>
      <bottom/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 style="thin">
        <color rgb="FF808080"/>
      </left>
      <right/>
      <bottom style="thin">
        <color rgb="FF808080"/>
      </bottom>
    </border>
    <border>
      <left/>
      <right/>
      <top style="thin">
        <color rgb="FF808080"/>
      </top>
    </border>
    <border>
      <left/>
      <right/>
      <top style="thin">
        <color rgb="FF808080"/>
      </top>
      <bottom/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left style="thin">
        <color theme="1"/>
      </left>
      <right/>
      <top style="thin">
        <color theme="1"/>
      </top>
      <bottom style="thin">
        <color rgb="FF808080"/>
      </bottom>
    </border>
    <border>
      <left style="thin">
        <color theme="1"/>
      </left>
      <right/>
      <top/>
      <bottom style="thin">
        <color theme="1"/>
      </bottom>
    </border>
    <border>
      <left/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theme="1"/>
      </right>
      <top/>
      <bottom style="thin">
        <color rgb="FF3F3F3F"/>
      </bottom>
    </border>
    <border>
      <left style="thin">
        <color theme="1"/>
      </left>
      <right style="thin">
        <color theme="1"/>
      </right>
      <top/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808080"/>
      </top>
      <bottom/>
    </border>
    <border>
      <left style="thin">
        <color theme="1"/>
      </left>
      <right style="thin">
        <color theme="1"/>
      </right>
      <bottom style="thin">
        <color theme="1"/>
      </bottom>
    </border>
    <border>
      <left/>
      <right style="thin">
        <color theme="1"/>
      </right>
      <top style="thin">
        <color rgb="FF3F3F3F"/>
      </top>
      <bottom style="thin">
        <color theme="1"/>
      </bottom>
    </border>
    <border>
      <left/>
      <top style="thin">
        <color rgb="FF808080"/>
      </top>
      <bottom style="thin">
        <color rgb="FF808080"/>
      </bottom>
    </border>
    <border>
      <left style="thin">
        <color theme="1"/>
      </left>
      <right/>
      <top/>
    </border>
    <border>
      <left style="thin">
        <color theme="1"/>
      </left>
      <top style="thin">
        <color theme="1"/>
      </top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0" fillId="7" fontId="3" numFmtId="0" xfId="0" applyFill="1" applyFont="1"/>
    <xf borderId="0" fillId="0" fontId="3" numFmtId="0" xfId="0" applyFont="1"/>
    <xf borderId="0" fillId="0" fontId="4" numFmtId="0" xfId="0" applyFont="1"/>
    <xf borderId="2" fillId="8" fontId="5" numFmtId="0" xfId="0" applyBorder="1" applyFill="1" applyFont="1"/>
    <xf borderId="3" fillId="8" fontId="5" numFmtId="0" xfId="0" applyBorder="1" applyFont="1"/>
    <xf borderId="3" fillId="8" fontId="5" numFmtId="0" xfId="0" applyAlignment="1" applyBorder="1" applyFont="1">
      <alignment shrinkToFit="0" wrapText="1"/>
    </xf>
    <xf borderId="4" fillId="9" fontId="6" numFmtId="0" xfId="0" applyBorder="1" applyFill="1" applyFont="1"/>
    <xf borderId="5" fillId="10" fontId="6" numFmtId="0" xfId="0" applyBorder="1" applyFill="1" applyFont="1"/>
    <xf borderId="5" fillId="11" fontId="6" numFmtId="0" xfId="0" applyBorder="1" applyFill="1" applyFont="1"/>
    <xf borderId="5" fillId="12" fontId="6" numFmtId="0" xfId="0" applyBorder="1" applyFill="1" applyFont="1"/>
    <xf borderId="5" fillId="8" fontId="5" numFmtId="0" xfId="0" applyBorder="1" applyFont="1"/>
    <xf borderId="6" fillId="8" fontId="5" numFmtId="0" xfId="0" applyAlignment="1" applyBorder="1" applyFont="1">
      <alignment shrinkToFit="0" wrapText="1"/>
    </xf>
    <xf borderId="0" fillId="0" fontId="2" numFmtId="0" xfId="0" applyFont="1"/>
    <xf borderId="7" fillId="2" fontId="7" numFmtId="0" xfId="0" applyBorder="1" applyFont="1"/>
    <xf borderId="8" fillId="9" fontId="6" numFmtId="0" xfId="0" applyBorder="1" applyFont="1"/>
    <xf borderId="9" fillId="13" fontId="8" numFmtId="0" xfId="0" applyBorder="1" applyFill="1" applyFont="1"/>
    <xf borderId="10" fillId="14" fontId="6" numFmtId="0" xfId="0" applyBorder="1" applyFill="1" applyFont="1"/>
    <xf borderId="11" fillId="14" fontId="6" numFmtId="0" xfId="0" applyBorder="1" applyFont="1"/>
    <xf borderId="12" fillId="14" fontId="6" numFmtId="0" xfId="0" applyBorder="1" applyFont="1"/>
    <xf borderId="13" fillId="0" fontId="9" numFmtId="0" xfId="0" applyBorder="1" applyFont="1"/>
    <xf borderId="14" fillId="15" fontId="10" numFmtId="0" xfId="0" applyBorder="1" applyFill="1" applyFont="1"/>
    <xf borderId="15" fillId="2" fontId="11" numFmtId="0" xfId="0" applyBorder="1" applyFont="1"/>
    <xf borderId="16" fillId="9" fontId="6" numFmtId="0" xfId="0" applyBorder="1" applyFont="1"/>
    <xf borderId="17" fillId="14" fontId="6" numFmtId="0" xfId="0" applyBorder="1" applyFont="1"/>
    <xf borderId="18" fillId="14" fontId="6" numFmtId="0" xfId="0" applyBorder="1" applyFont="1"/>
    <xf borderId="19" fillId="14" fontId="6" numFmtId="0" xfId="0" applyBorder="1" applyFont="1"/>
    <xf borderId="20" fillId="0" fontId="9" numFmtId="0" xfId="0" applyBorder="1" applyFont="1"/>
    <xf borderId="21" fillId="14" fontId="6" numFmtId="0" xfId="0" applyBorder="1" applyFont="1"/>
    <xf borderId="22" fillId="14" fontId="6" numFmtId="0" xfId="0" applyBorder="1" applyFont="1"/>
    <xf borderId="23" fillId="14" fontId="6" numFmtId="0" xfId="0" applyBorder="1" applyFont="1"/>
    <xf borderId="3" fillId="10" fontId="6" numFmtId="0" xfId="0" applyBorder="1" applyFont="1"/>
    <xf borderId="1" fillId="14" fontId="6" numFmtId="0" xfId="0" applyBorder="1" applyFont="1"/>
    <xf borderId="24" fillId="14" fontId="6" numFmtId="0" xfId="0" applyBorder="1" applyFont="1"/>
    <xf borderId="16" fillId="10" fontId="6" numFmtId="0" xfId="0" applyBorder="1" applyFont="1"/>
    <xf borderId="25" fillId="14" fontId="6" numFmtId="0" xfId="0" applyBorder="1" applyFont="1"/>
    <xf borderId="8" fillId="16" fontId="6" numFmtId="0" xfId="0" applyBorder="1" applyFill="1" applyFont="1"/>
    <xf borderId="26" fillId="14" fontId="6" numFmtId="0" xfId="0" applyBorder="1" applyFont="1"/>
    <xf borderId="27" fillId="14" fontId="12" numFmtId="0" xfId="0" applyBorder="1" applyFont="1"/>
    <xf borderId="8" fillId="11" fontId="6" numFmtId="0" xfId="0" applyBorder="1" applyFont="1"/>
    <xf borderId="28" fillId="14" fontId="13" numFmtId="0" xfId="0" applyBorder="1" applyFont="1"/>
    <xf borderId="29" fillId="14" fontId="6" numFmtId="0" xfId="0" applyBorder="1" applyFont="1"/>
    <xf borderId="19" fillId="14" fontId="14" numFmtId="0" xfId="0" applyBorder="1" applyFont="1"/>
    <xf borderId="30" fillId="14" fontId="6" numFmtId="0" xfId="0" applyBorder="1" applyFont="1"/>
    <xf borderId="31" fillId="14" fontId="6" numFmtId="0" xfId="0" applyBorder="1" applyFont="1"/>
    <xf borderId="32" fillId="17" fontId="6" numFmtId="0" xfId="0" applyBorder="1" applyFill="1" applyFont="1"/>
    <xf borderId="8" fillId="18" fontId="6" numFmtId="0" xfId="0" applyBorder="1" applyFill="1" applyFont="1"/>
    <xf borderId="0" fillId="14" fontId="6" numFmtId="0" xfId="0" applyFont="1"/>
    <xf borderId="32" fillId="12" fontId="6" numFmtId="0" xfId="0" applyBorder="1" applyFont="1"/>
    <xf borderId="27" fillId="14" fontId="6" numFmtId="0" xfId="0" applyBorder="1" applyFont="1"/>
    <xf borderId="33" fillId="2" fontId="11" numFmtId="0" xfId="0" applyBorder="1" applyFont="1"/>
    <xf borderId="34" fillId="14" fontId="6" numFmtId="0" xfId="0" applyBorder="1" applyFont="1"/>
    <xf borderId="35" fillId="14" fontId="6" numFmtId="0" xfId="0" applyBorder="1" applyFont="1"/>
    <xf borderId="36" fillId="14" fontId="6" numFmtId="0" xfId="0" applyBorder="1" applyFont="1"/>
    <xf borderId="37" fillId="12" fontId="6" numFmtId="0" xfId="0" applyBorder="1" applyFont="1"/>
    <xf borderId="38" fillId="8" fontId="5" numFmtId="0" xfId="0" applyBorder="1" applyFont="1"/>
    <xf borderId="39" fillId="8" fontId="5" numFmtId="0" xfId="0" applyBorder="1" applyFont="1"/>
    <xf borderId="39" fillId="8" fontId="5" numFmtId="0" xfId="0" applyAlignment="1" applyBorder="1" applyFont="1">
      <alignment shrinkToFit="0" wrapText="1"/>
    </xf>
    <xf borderId="39" fillId="9" fontId="6" numFmtId="0" xfId="0" applyBorder="1" applyFont="1"/>
    <xf borderId="39" fillId="10" fontId="6" numFmtId="0" xfId="0" applyBorder="1" applyFont="1"/>
    <xf borderId="39" fillId="11" fontId="6" numFmtId="0" xfId="0" applyBorder="1" applyFont="1"/>
    <xf borderId="39" fillId="12" fontId="6" numFmtId="0" xfId="0" applyBorder="1" applyFont="1"/>
    <xf borderId="40" fillId="8" fontId="5" numFmtId="0" xfId="0" applyAlignment="1" applyBorder="1" applyFont="1">
      <alignment shrinkToFit="0" wrapText="1"/>
    </xf>
    <xf borderId="15" fillId="3" fontId="7" numFmtId="0" xfId="0" applyBorder="1" applyFont="1"/>
    <xf borderId="41" fillId="13" fontId="8" numFmtId="0" xfId="0" applyBorder="1" applyFont="1"/>
    <xf borderId="42" fillId="14" fontId="6" numFmtId="0" xfId="0" applyBorder="1" applyFont="1"/>
    <xf borderId="43" fillId="14" fontId="6" numFmtId="0" xfId="0" applyBorder="1" applyFont="1"/>
    <xf borderId="44" fillId="15" fontId="10" numFmtId="0" xfId="0" applyBorder="1" applyFont="1"/>
    <xf borderId="45" fillId="10" fontId="6" numFmtId="0" xfId="0" applyBorder="1" applyFont="1"/>
    <xf borderId="46" fillId="10" fontId="6" numFmtId="0" xfId="0" applyBorder="1" applyFont="1"/>
    <xf borderId="16" fillId="11" fontId="6" numFmtId="0" xfId="0" applyBorder="1" applyFont="1"/>
    <xf borderId="45" fillId="12" fontId="6" numFmtId="0" xfId="0" applyBorder="1" applyFont="1"/>
    <xf borderId="8" fillId="12" fontId="6" numFmtId="0" xfId="0" applyBorder="1" applyFont="1"/>
    <xf borderId="33" fillId="3" fontId="7" numFmtId="0" xfId="0" applyBorder="1" applyFont="1"/>
    <xf borderId="16" fillId="12" fontId="6" numFmtId="0" xfId="0" applyBorder="1" applyFont="1"/>
    <xf borderId="47" fillId="0" fontId="9" numFmtId="0" xfId="0" applyBorder="1" applyFont="1"/>
    <xf borderId="48" fillId="15" fontId="10" numFmtId="0" xfId="0" applyBorder="1" applyFont="1"/>
    <xf borderId="15" fillId="4" fontId="7" numFmtId="0" xfId="0" applyBorder="1" applyFont="1"/>
    <xf borderId="42" fillId="14" fontId="15" numFmtId="0" xfId="0" applyBorder="1" applyFont="1"/>
    <xf borderId="17" fillId="14" fontId="16" numFmtId="0" xfId="0" applyBorder="1" applyFont="1"/>
    <xf borderId="49" fillId="14" fontId="6" numFmtId="0" xfId="0" applyBorder="1" applyFont="1"/>
    <xf borderId="50" fillId="4" fontId="7" numFmtId="0" xfId="0" applyBorder="1" applyFont="1"/>
    <xf borderId="33" fillId="4" fontId="7" numFmtId="0" xfId="0" applyBorder="1" applyFont="1"/>
    <xf borderId="35" fillId="14" fontId="17" numFmtId="0" xfId="0" applyBorder="1" applyFont="1"/>
    <xf borderId="15" fillId="5" fontId="7" numFmtId="0" xfId="0" applyBorder="1" applyFont="1"/>
    <xf borderId="33" fillId="5" fontId="7" numFmtId="0" xfId="0" applyBorder="1" applyFont="1"/>
    <xf borderId="15" fillId="6" fontId="7" numFmtId="0" xfId="0" applyBorder="1" applyFont="1"/>
    <xf borderId="33" fillId="6" fontId="7" numFmtId="0" xfId="0" applyBorder="1" applyFont="1"/>
    <xf borderId="15" fillId="7" fontId="7" numFmtId="0" xfId="0" applyBorder="1" applyFont="1"/>
    <xf borderId="44" fillId="15" fontId="10" numFmtId="0" xfId="0" applyAlignment="1" applyBorder="1" applyFont="1">
      <alignment readingOrder="0"/>
    </xf>
    <xf borderId="14" fillId="15" fontId="10" numFmtId="0" xfId="0" applyAlignment="1" applyBorder="1" applyFont="1">
      <alignment readingOrder="0"/>
    </xf>
    <xf borderId="45" fillId="16" fontId="6" numFmtId="0" xfId="0" applyBorder="1" applyFont="1"/>
    <xf borderId="33" fillId="7" fontId="7" numFmtId="0" xfId="0" applyBorder="1" applyFont="1"/>
    <xf borderId="45" fillId="18" fontId="6" numFmtId="0" xfId="0" applyBorder="1" applyFont="1"/>
    <xf borderId="51" fillId="0" fontId="2" numFmtId="0" xfId="0" applyBorder="1" applyFont="1"/>
    <xf borderId="52" fillId="8" fontId="5" numFmtId="0" xfId="0" applyBorder="1" applyFont="1"/>
    <xf borderId="0" fillId="19" fontId="18" numFmtId="0" xfId="0" applyAlignment="1" applyFill="1" applyFont="1">
      <alignment readingOrder="0"/>
    </xf>
    <xf borderId="53" fillId="9" fontId="19" numFmtId="0" xfId="0" applyBorder="1" applyFont="1"/>
    <xf borderId="54" fillId="20" fontId="19" numFmtId="0" xfId="0" applyBorder="1" applyFill="1" applyFont="1"/>
    <xf borderId="0" fillId="0" fontId="20" numFmtId="0" xfId="0" applyAlignment="1" applyFont="1">
      <alignment readingOrder="0"/>
    </xf>
    <xf borderId="53" fillId="10" fontId="19" numFmtId="0" xfId="0" applyBorder="1" applyFont="1"/>
    <xf borderId="54" fillId="21" fontId="19" numFmtId="164" xfId="0" applyAlignment="1" applyBorder="1" applyFill="1" applyFont="1" applyNumberFormat="1">
      <alignment readingOrder="0"/>
    </xf>
    <xf borderId="53" fillId="11" fontId="19" numFmtId="0" xfId="0" applyBorder="1" applyFont="1"/>
    <xf borderId="54" fillId="22" fontId="19" numFmtId="165" xfId="0" applyAlignment="1" applyBorder="1" applyFill="1" applyFont="1" applyNumberFormat="1">
      <alignment readingOrder="0"/>
    </xf>
    <xf borderId="53" fillId="12" fontId="19" numFmtId="0" xfId="0" applyBorder="1" applyFont="1"/>
    <xf borderId="54" fillId="23" fontId="19" numFmtId="0" xfId="0" applyAlignment="1" applyBorder="1" applyFill="1" applyFont="1">
      <alignment readingOrder="0"/>
    </xf>
    <xf borderId="53" fillId="24" fontId="19" numFmtId="0" xfId="0" applyBorder="1" applyFill="1" applyFont="1"/>
    <xf borderId="54" fillId="25" fontId="19" numFmtId="0" xfId="0" applyAlignment="1" applyBorder="1" applyFill="1" applyFont="1">
      <alignment readingOrder="0"/>
    </xf>
    <xf borderId="55" fillId="26" fontId="19" numFmtId="0" xfId="0" applyBorder="1" applyFill="1" applyFont="1"/>
    <xf borderId="56" fillId="13" fontId="19" numFmtId="0" xfId="0" applyAlignment="1" applyBorder="1" applyFont="1">
      <alignment readingOrder="0" shrinkToFit="0" wrapText="1"/>
    </xf>
    <xf borderId="0" fillId="0" fontId="20" numFmtId="0" xfId="0" applyFont="1"/>
    <xf borderId="57" fillId="0" fontId="2" numFmtId="0" xfId="0" applyBorder="1" applyFont="1"/>
    <xf borderId="6" fillId="8" fontId="7" numFmtId="0" xfId="0" applyBorder="1" applyFont="1"/>
    <xf borderId="54" fillId="21" fontId="19" numFmtId="166" xfId="0" applyAlignment="1" applyBorder="1" applyFont="1" applyNumberFormat="1">
      <alignment readingOrder="0"/>
    </xf>
    <xf borderId="56" fillId="13" fontId="19" numFmtId="0" xfId="0" applyAlignment="1" applyBorder="1" applyFont="1">
      <alignment shrinkToFit="0" wrapText="1"/>
    </xf>
    <xf borderId="54" fillId="20" fontId="19" numFmtId="0" xfId="0" applyAlignment="1" applyBorder="1" applyFont="1">
      <alignment readingOrder="0"/>
    </xf>
    <xf borderId="54" fillId="22" fontId="19" numFmtId="0" xfId="0" applyAlignment="1" applyBorder="1" applyFont="1">
      <alignment horizontal="right" readingOrder="0"/>
    </xf>
    <xf borderId="3" fillId="8" fontId="21" numFmtId="0" xfId="0" applyBorder="1" applyFont="1"/>
    <xf borderId="41" fillId="8" fontId="21" numFmtId="0" xfId="0" applyAlignment="1" applyBorder="1" applyFont="1">
      <alignment shrinkToFit="0" wrapText="1"/>
    </xf>
    <xf borderId="41" fillId="27" fontId="22" numFmtId="0" xfId="0" applyAlignment="1" applyBorder="1" applyFill="1" applyFont="1">
      <alignment readingOrder="0" shrinkToFit="0" wrapText="1"/>
    </xf>
    <xf borderId="41" fillId="13" fontId="8" numFmtId="0" xfId="0" applyAlignment="1" applyBorder="1" applyFont="1">
      <alignment readingOrder="0" shrinkToFit="0" wrapText="1"/>
    </xf>
    <xf borderId="41" fillId="28" fontId="6" numFmtId="0" xfId="0" applyAlignment="1" applyBorder="1" applyFill="1" applyFont="1">
      <alignment shrinkToFit="0" wrapText="1"/>
    </xf>
    <xf borderId="41" fillId="8" fontId="21" numFmtId="0" xfId="0" applyAlignment="1" applyBorder="1" applyFont="1">
      <alignment horizontal="center" shrinkToFit="0" wrapText="1"/>
    </xf>
    <xf borderId="41" fillId="29" fontId="23" numFmtId="0" xfId="0" applyBorder="1" applyFill="1" applyFont="1"/>
    <xf borderId="58" fillId="8" fontId="5" numFmtId="0" xfId="0" applyAlignment="1" applyBorder="1" applyFont="1">
      <alignment readingOrder="0"/>
    </xf>
    <xf borderId="41" fillId="27" fontId="22" numFmtId="0" xfId="0" applyAlignment="1" applyBorder="1" applyFont="1">
      <alignment readingOrder="0"/>
    </xf>
    <xf borderId="41" fillId="13" fontId="8" numFmtId="0" xfId="0" applyAlignment="1" applyBorder="1" applyFont="1">
      <alignment readingOrder="0"/>
    </xf>
    <xf borderId="41" fillId="28" fontId="6" numFmtId="0" xfId="0" applyAlignment="1" applyBorder="1" applyFont="1">
      <alignment readingOrder="0"/>
    </xf>
    <xf borderId="41" fillId="8" fontId="5" numFmtId="0" xfId="0" applyAlignment="1" applyBorder="1" applyFont="1">
      <alignment horizontal="center" readingOrder="0"/>
    </xf>
    <xf borderId="41" fillId="29" fontId="23" numFmtId="0" xfId="0" applyAlignment="1" applyBorder="1" applyFont="1">
      <alignment readingOrder="0"/>
    </xf>
    <xf borderId="41" fillId="8" fontId="5" numFmtId="0" xfId="0" applyAlignment="1" applyBorder="1" applyFont="1">
      <alignment readingOrder="0"/>
    </xf>
    <xf borderId="59" fillId="8" fontId="5" numFmtId="0" xfId="0" applyBorder="1" applyFont="1"/>
    <xf borderId="20" fillId="8" fontId="5" numFmtId="0" xfId="0" applyBorder="1" applyFont="1"/>
    <xf borderId="41" fillId="8" fontId="5" numFmtId="0" xfId="0" applyBorder="1" applyFont="1"/>
    <xf borderId="60" fillId="8" fontId="5" numFmtId="0" xfId="0" applyBorder="1" applyFont="1"/>
    <xf borderId="0" fillId="22" fontId="20" numFmtId="0" xfId="0" applyFont="1"/>
    <xf borderId="0" fillId="8" fontId="20" numFmtId="0" xfId="0" applyFont="1"/>
    <xf borderId="0" fillId="20" fontId="20" numFmtId="0" xfId="0" applyFont="1"/>
    <xf borderId="0" fillId="13" fontId="20" numFmtId="0" xfId="0" applyFont="1"/>
    <xf borderId="0" fillId="28" fontId="20" numFmtId="0" xfId="0" applyFont="1"/>
    <xf borderId="0" fillId="30" fontId="18" numFmtId="0" xfId="0" applyAlignment="1" applyFill="1" applyFont="1">
      <alignment readingOrder="0"/>
    </xf>
    <xf borderId="0" fillId="2" fontId="18" numFmtId="0" xfId="0" applyFont="1"/>
    <xf borderId="41" fillId="8" fontId="21" numFmtId="0" xfId="0" applyBorder="1" applyFont="1"/>
    <xf borderId="41" fillId="27" fontId="22" numFmtId="0" xfId="0" applyAlignment="1" applyBorder="1" applyFont="1">
      <alignment shrinkToFit="0" wrapText="1"/>
    </xf>
    <xf borderId="41" fillId="13" fontId="8" numFmtId="0" xfId="0" applyAlignment="1" applyBorder="1" applyFont="1">
      <alignment shrinkToFit="0" wrapText="1"/>
    </xf>
    <xf borderId="0" fillId="8" fontId="5" numFmtId="0" xfId="0" applyAlignment="1" applyFont="1">
      <alignment horizontal="left" readingOrder="0"/>
    </xf>
    <xf borderId="0" fillId="8" fontId="24" numFmtId="0" xfId="0" applyAlignment="1" applyFont="1">
      <alignment horizontal="left" readingOrder="0"/>
    </xf>
    <xf borderId="0" fillId="8" fontId="25" numFmtId="0" xfId="0" applyAlignment="1" applyFont="1">
      <alignment readingOrder="0"/>
    </xf>
    <xf borderId="58" fillId="8" fontId="5" numFmtId="0" xfId="0" applyBorder="1" applyFont="1"/>
    <xf borderId="41" fillId="28" fontId="6" numFmtId="0" xfId="0" applyBorder="1" applyFont="1"/>
    <xf borderId="58" fillId="8" fontId="5" numFmtId="0" xfId="0" applyAlignment="1" applyBorder="1" applyFont="1">
      <alignment readingOrder="0"/>
    </xf>
    <xf borderId="41" fillId="27" fontId="22" numFmtId="0" xfId="0" applyBorder="1" applyFont="1"/>
    <xf borderId="0" fillId="31" fontId="18" numFmtId="0" xfId="0" applyAlignment="1" applyFill="1" applyFont="1">
      <alignment horizontal="center" readingOrder="0"/>
    </xf>
    <xf borderId="0" fillId="32" fontId="2" numFmtId="0" xfId="0" applyAlignment="1" applyFill="1" applyFont="1">
      <alignment vertical="bottom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32" fontId="2" numFmtId="0" xfId="0" applyAlignment="1" applyFont="1">
      <alignment readingOrder="0" vertical="bottom"/>
    </xf>
    <xf borderId="0" fillId="32" fontId="3" numFmtId="0" xfId="0" applyAlignment="1" applyFont="1">
      <alignment readingOrder="0"/>
    </xf>
    <xf borderId="0" fillId="0" fontId="26" numFmtId="0" xfId="0" applyAlignment="1" applyFont="1">
      <alignment readingOrder="0"/>
    </xf>
    <xf borderId="0" fillId="32" fontId="20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5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  <tableStyle count="3" pivot="0" name="Reuniones-style 3">
      <tableStyleElement dxfId="1" type="headerRow"/>
      <tableStyleElement dxfId="2" type="firstRowStripe"/>
      <tableStyleElement dxfId="2" type="secondRowStripe"/>
    </tableStyle>
    <tableStyle count="3" pivot="0" name="Reuniones-style 4">
      <tableStyleElement dxfId="1" type="headerRow"/>
      <tableStyleElement dxfId="2" type="firstRowStripe"/>
      <tableStyleElement dxfId="2" type="secondRowStripe"/>
    </tableStyle>
    <tableStyle count="3" pivot="0" name="Reuniones-style 5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Persona1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Grupo'!$R$4:$V$4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Grupo'!$R$5:$V$5</c:f>
              <c:numCache/>
            </c:numRef>
          </c:val>
          <c:smooth val="1"/>
        </c:ser>
        <c:axId val="1368653473"/>
        <c:axId val="425304651"/>
      </c:lineChart>
      <c:catAx>
        <c:axId val="1368653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425304651"/>
      </c:catAx>
      <c:valAx>
        <c:axId val="4253046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368653473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Persona2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Grupo'!$R$21:$V$21</c:f>
            </c:strRef>
          </c:cat>
          <c:val>
            <c:numRef>
              <c:f>'Sprint 1 - Grupo'!$R$22:$V$22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Grupo'!$R$21:$V$21</c:f>
            </c:strRef>
          </c:cat>
          <c:val>
            <c:numRef>
              <c:f>'Sprint 1 - Grupo'!$R$23:$V$23</c:f>
              <c:numCache/>
            </c:numRef>
          </c:val>
          <c:smooth val="1"/>
        </c:ser>
        <c:axId val="1945071563"/>
        <c:axId val="1017947707"/>
      </c:lineChart>
      <c:catAx>
        <c:axId val="1945071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017947707"/>
      </c:catAx>
      <c:valAx>
        <c:axId val="10179477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945071563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Persona3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Grupo'!$R$32:$V$32</c:f>
            </c:strRef>
          </c:cat>
          <c:val>
            <c:numRef>
              <c:f>'Sprint 1 - Grupo'!$R$33:$V$33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Grupo'!$R$32:$V$32</c:f>
            </c:strRef>
          </c:cat>
          <c:val>
            <c:numRef>
              <c:f>'Sprint 1 - Grupo'!$R$34:$V$34</c:f>
              <c:numCache/>
            </c:numRef>
          </c:val>
          <c:smooth val="1"/>
        </c:ser>
        <c:axId val="477670715"/>
        <c:axId val="256178368"/>
      </c:lineChart>
      <c:catAx>
        <c:axId val="47767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256178368"/>
      </c:catAx>
      <c:valAx>
        <c:axId val="25617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477670715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Persona5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Grupo'!$R$60:$V$60</c:f>
            </c:strRef>
          </c:cat>
          <c:val>
            <c:numRef>
              <c:f>'Sprint 1 - Grupo'!$R$61:$V$61</c:f>
              <c:numCache/>
            </c:numRef>
          </c:val>
          <c:smooth val="0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Grupo'!$R$60:$V$60</c:f>
            </c:strRef>
          </c:cat>
          <c:val>
            <c:numRef>
              <c:f>'Sprint 1 - Grupo'!$R$62:$V$62</c:f>
              <c:numCache/>
            </c:numRef>
          </c:val>
          <c:smooth val="0"/>
        </c:ser>
        <c:axId val="1861459554"/>
        <c:axId val="1106067288"/>
      </c:lineChart>
      <c:catAx>
        <c:axId val="1861459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106067288"/>
      </c:catAx>
      <c:valAx>
        <c:axId val="1106067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86145955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rPr b="1" i="0" sz="1400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38100"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Grupo'!$R$78:$V$78</c:f>
            </c:strRef>
          </c:cat>
          <c:val>
            <c:numRef>
              <c:f>'Sprint 1 - Grupo'!$R$79:$V$79</c:f>
              <c:numCache/>
            </c:numRef>
          </c:val>
          <c:smooth val="0"/>
        </c:ser>
        <c:ser>
          <c:idx val="1"/>
          <c:order val="1"/>
          <c:tx>
            <c:v>Horas Ideales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Grupo'!$R$78:$V$78</c:f>
            </c:strRef>
          </c:cat>
          <c:val>
            <c:numRef>
              <c:f>'Sprint 1 - Grupo'!$R$80:$V$80</c:f>
              <c:numCache/>
            </c:numRef>
          </c:val>
          <c:smooth val="0"/>
        </c:ser>
        <c:axId val="1055484541"/>
        <c:axId val="1195920237"/>
      </c:lineChart>
      <c:catAx>
        <c:axId val="105548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95920237"/>
      </c:catAx>
      <c:valAx>
        <c:axId val="11959202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055484541"/>
      </c:valAx>
    </c:plotArea>
    <c:legend>
      <c:legendPos val="t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Persona4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Grupo'!$R$48:$V$48</c:f>
            </c:strRef>
          </c:cat>
          <c:val>
            <c:numRef>
              <c:f>'Sprint 1 - Grupo'!$R$49:$V$49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Grupo'!$R$48:$V$48</c:f>
            </c:strRef>
          </c:cat>
          <c:val>
            <c:numRef>
              <c:f>'Sprint 1 - Grupo'!$R$50:$V$50</c:f>
              <c:numCache/>
            </c:numRef>
          </c:val>
          <c:smooth val="1"/>
        </c:ser>
        <c:axId val="1032085268"/>
        <c:axId val="851823005"/>
      </c:lineChart>
      <c:catAx>
        <c:axId val="1032085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851823005"/>
      </c:catAx>
      <c:valAx>
        <c:axId val="8518230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03208526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Roboto"/>
              </a:defRPr>
            </a:pPr>
            <a:r>
              <a:rPr b="1" i="0" sz="1800">
                <a:solidFill>
                  <a:schemeClr val="dk1"/>
                </a:solidFill>
                <a:latin typeface="Roboto"/>
              </a:rPr>
              <a:t>                                                                                    Persona6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Grupo'!$Q$73</c:f>
            </c:strRef>
          </c:tx>
          <c:spPr>
            <a:ln cmpd="sng" w="28575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Grupo'!$R$72:$V$72</c:f>
            </c:strRef>
          </c:cat>
          <c:val>
            <c:numRef>
              <c:f>'Sprint 1 - Grupo'!$R$73:$V$73</c:f>
              <c:numCache/>
            </c:numRef>
          </c:val>
          <c:smooth val="1"/>
        </c:ser>
        <c:ser>
          <c:idx val="1"/>
          <c:order val="1"/>
          <c:tx>
            <c:strRef>
              <c:f>'Sprint 1 - Grupo'!$Q$74</c:f>
            </c:strRef>
          </c:tx>
          <c:spPr>
            <a:ln cmpd="sng" w="28575">
              <a:solidFill>
                <a:srgbClr val="ED7D3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Grupo'!$R$72:$V$72</c:f>
            </c:strRef>
          </c:cat>
          <c:val>
            <c:numRef>
              <c:f>'Sprint 1 - Grupo'!$R$74:$V$74</c:f>
              <c:numCache/>
            </c:numRef>
          </c:val>
          <c:smooth val="1"/>
        </c:ser>
        <c:axId val="356054314"/>
        <c:axId val="1008365784"/>
      </c:lineChart>
      <c:catAx>
        <c:axId val="356054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008365784"/>
      </c:catAx>
      <c:valAx>
        <c:axId val="100836578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35605431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9525</xdr:rowOff>
    </xdr:from>
    <xdr:ext cx="8191500" cy="3857625"/>
    <xdr:graphicFrame>
      <xdr:nvGraphicFramePr>
        <xdr:cNvPr id="99685762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33</xdr:row>
      <xdr:rowOff>47625</xdr:rowOff>
    </xdr:from>
    <xdr:ext cx="8191500" cy="3800475"/>
    <xdr:graphicFrame>
      <xdr:nvGraphicFramePr>
        <xdr:cNvPr id="17791645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64</xdr:row>
      <xdr:rowOff>47625</xdr:rowOff>
    </xdr:from>
    <xdr:ext cx="8191500" cy="3800475"/>
    <xdr:graphicFrame>
      <xdr:nvGraphicFramePr>
        <xdr:cNvPr id="141500120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419100</xdr:colOff>
      <xdr:row>110</xdr:row>
      <xdr:rowOff>161925</xdr:rowOff>
    </xdr:from>
    <xdr:ext cx="8143875" cy="3800475"/>
    <xdr:graphicFrame>
      <xdr:nvGraphicFramePr>
        <xdr:cNvPr id="103610277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1409700</xdr:colOff>
      <xdr:row>80</xdr:row>
      <xdr:rowOff>85725</xdr:rowOff>
    </xdr:from>
    <xdr:ext cx="9153525" cy="6200775"/>
    <xdr:graphicFrame>
      <xdr:nvGraphicFramePr>
        <xdr:cNvPr id="1539643533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371475</xdr:colOff>
      <xdr:row>87</xdr:row>
      <xdr:rowOff>104775</xdr:rowOff>
    </xdr:from>
    <xdr:ext cx="8181975" cy="3800475"/>
    <xdr:graphicFrame>
      <xdr:nvGraphicFramePr>
        <xdr:cNvPr id="87355156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428625</xdr:colOff>
      <xdr:row>133</xdr:row>
      <xdr:rowOff>161925</xdr:rowOff>
    </xdr:from>
    <xdr:ext cx="8134350" cy="3857625"/>
    <xdr:graphicFrame>
      <xdr:nvGraphicFramePr>
        <xdr:cNvPr id="157024094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9" displayName="Table_1" id="1">
  <tableColumns count="2">
    <tableColumn name="Elemento" id="1"/>
    <tableColumn name=" " id="2"/>
  </tableColumns>
  <tableStyleInfo name="Reuniones-style" showColumnStripes="0" showFirstColumn="1" showLastColumn="1" showRowStripes="1"/>
</table>
</file>

<file path=xl/tables/table2.xml><?xml version="1.0" encoding="utf-8"?>
<table xmlns="http://schemas.openxmlformats.org/spreadsheetml/2006/main" ref="B12:C19" displayName="Table_2" id="2">
  <tableColumns count="2">
    <tableColumn name="Elemento" id="1"/>
    <tableColumn name=" " id="2"/>
  </tableColumns>
  <tableStyleInfo name="Reuniones-style 2" showColumnStripes="0" showFirstColumn="1" showLastColumn="1" showRowStripes="1"/>
</table>
</file>

<file path=xl/tables/table3.xml><?xml version="1.0" encoding="utf-8"?>
<table xmlns="http://schemas.openxmlformats.org/spreadsheetml/2006/main" ref="B22:C29" displayName="Table_3" id="3">
  <tableColumns count="2">
    <tableColumn name="Elemento" id="1"/>
    <tableColumn name=" " id="2"/>
  </tableColumns>
  <tableStyleInfo name="Reuniones-style 3" showColumnStripes="0" showFirstColumn="1" showLastColumn="1" showRowStripes="1"/>
</table>
</file>

<file path=xl/tables/table4.xml><?xml version="1.0" encoding="utf-8"?>
<table xmlns="http://schemas.openxmlformats.org/spreadsheetml/2006/main" ref="B32:C39" displayName="Table_4" id="4">
  <tableColumns count="2">
    <tableColumn name="Elemento" id="1"/>
    <tableColumn name=" " id="2"/>
  </tableColumns>
  <tableStyleInfo name="Reuniones-style 4" showColumnStripes="0" showFirstColumn="1" showLastColumn="1" showRowStripes="1"/>
</table>
</file>

<file path=xl/tables/table5.xml><?xml version="1.0" encoding="utf-8"?>
<table xmlns="http://schemas.openxmlformats.org/spreadsheetml/2006/main" ref="B42:C49" displayName="Table_5" id="5">
  <tableColumns count="2">
    <tableColumn name="Elemento" id="1"/>
    <tableColumn name=" " id="2"/>
  </tableColumns>
  <tableStyleInfo name="Reunione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33.88"/>
    <col customWidth="1" min="3" max="3" width="21.5"/>
    <col customWidth="1" min="4" max="4" width="20.38"/>
    <col customWidth="1" min="5" max="5" width="16.0"/>
    <col customWidth="1" min="6" max="6" width="16.25"/>
    <col customWidth="1" min="7" max="7" width="16.0"/>
    <col customWidth="1" min="8" max="8" width="22.25"/>
    <col customWidth="1" min="9" max="9" width="23.75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</cols>
  <sheetData>
    <row r="1" ht="14.2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Q1" s="8" t="s">
        <v>7</v>
      </c>
    </row>
    <row r="2" ht="14.25" customHeight="1">
      <c r="A2" s="8" t="s">
        <v>8</v>
      </c>
      <c r="Q2" s="9" t="s">
        <v>9</v>
      </c>
      <c r="R2" s="8" t="str">
        <f>C1</f>
        <v>Luciano Revillod Jeréz</v>
      </c>
    </row>
    <row r="3" ht="14.25" customHeight="1">
      <c r="A3" s="10" t="s">
        <v>10</v>
      </c>
      <c r="B3" s="11" t="s">
        <v>11</v>
      </c>
      <c r="C3" s="12" t="s">
        <v>12</v>
      </c>
      <c r="D3" s="13" t="s">
        <v>13</v>
      </c>
      <c r="E3" s="14" t="s">
        <v>14</v>
      </c>
      <c r="F3" s="15" t="s">
        <v>15</v>
      </c>
      <c r="G3" s="16" t="s">
        <v>16</v>
      </c>
      <c r="H3" s="17" t="s">
        <v>17</v>
      </c>
      <c r="I3" s="18" t="s">
        <v>18</v>
      </c>
      <c r="Q3" s="19" t="s">
        <v>19</v>
      </c>
      <c r="R3" s="19" t="s">
        <v>20</v>
      </c>
      <c r="S3" s="19" t="s">
        <v>21</v>
      </c>
      <c r="T3" s="19" t="s">
        <v>22</v>
      </c>
      <c r="U3" s="19" t="s">
        <v>23</v>
      </c>
      <c r="V3" s="19" t="s">
        <v>24</v>
      </c>
    </row>
    <row r="4" ht="14.25" customHeight="1">
      <c r="A4" s="20" t="str">
        <f>C1</f>
        <v>Luciano Revillod Jeréz</v>
      </c>
      <c r="B4" s="21" t="str">
        <f>Persona1!B3</f>
        <v>Organizacion de grupo</v>
      </c>
      <c r="C4" s="22">
        <f>Persona1!C3</f>
        <v>1</v>
      </c>
      <c r="D4" s="21">
        <f>Persona1!G3</f>
        <v>2</v>
      </c>
      <c r="E4" s="23"/>
      <c r="F4" s="24"/>
      <c r="G4" s="25"/>
      <c r="H4" s="26">
        <f t="shared" ref="H4:H18" si="1">SUM(D4:G4)</f>
        <v>2</v>
      </c>
      <c r="I4" s="27" t="str">
        <f>Persona1!H3</f>
        <v>Si</v>
      </c>
      <c r="Q4" s="9" t="s">
        <v>25</v>
      </c>
      <c r="R4" s="9">
        <f>SUM(C4:C18)</f>
        <v>23</v>
      </c>
      <c r="S4" s="9">
        <f>R4-SUM(H4:H5)</f>
        <v>19</v>
      </c>
      <c r="T4" s="9">
        <f>S4-SUM(H7:H8)</f>
        <v>12</v>
      </c>
      <c r="U4" s="9">
        <f>T4-SUM(H9:H11)</f>
        <v>7</v>
      </c>
      <c r="V4" s="9">
        <f>U4-SUM(H17:H18)</f>
        <v>4</v>
      </c>
    </row>
    <row r="5" ht="14.25" customHeight="1">
      <c r="A5" s="28"/>
      <c r="B5" s="29" t="str">
        <f>Persona1!B4</f>
        <v>Clases de GitKraken (Branch)</v>
      </c>
      <c r="C5" s="22">
        <f>Persona1!C4</f>
        <v>1</v>
      </c>
      <c r="D5" s="29">
        <f>Persona1!G4</f>
        <v>2</v>
      </c>
      <c r="E5" s="30"/>
      <c r="F5" s="31"/>
      <c r="G5" s="32"/>
      <c r="H5" s="33">
        <f t="shared" si="1"/>
        <v>2</v>
      </c>
      <c r="I5" s="27" t="str">
        <f>Persona1!H4</f>
        <v>Si</v>
      </c>
      <c r="Q5" s="9" t="s">
        <v>26</v>
      </c>
      <c r="R5" s="9">
        <f>R4</f>
        <v>23</v>
      </c>
      <c r="S5" s="9">
        <f t="shared" ref="S5:V5" si="2">R5-($R$5/4)</f>
        <v>17.25</v>
      </c>
      <c r="T5" s="9">
        <f t="shared" si="2"/>
        <v>11.5</v>
      </c>
      <c r="U5" s="9">
        <f t="shared" si="2"/>
        <v>5.75</v>
      </c>
      <c r="V5" s="9">
        <f t="shared" si="2"/>
        <v>0</v>
      </c>
    </row>
    <row r="6" ht="14.25" customHeight="1">
      <c r="A6" s="28"/>
      <c r="B6" s="29" t="str">
        <f>Persona1!B5</f>
        <v>Retroalimentación CSS GRID</v>
      </c>
      <c r="C6" s="22">
        <f>Persona1!C5</f>
        <v>1</v>
      </c>
      <c r="D6" s="29">
        <f>Persona1!G5</f>
        <v>1</v>
      </c>
      <c r="E6" s="34"/>
      <c r="F6" s="35"/>
      <c r="G6" s="36"/>
      <c r="H6" s="33">
        <f t="shared" si="1"/>
        <v>1</v>
      </c>
      <c r="I6" s="27" t="str">
        <f>Persona1!H5</f>
        <v>Si</v>
      </c>
      <c r="Q6" s="9"/>
      <c r="R6" s="9"/>
      <c r="S6" s="9"/>
      <c r="T6" s="9"/>
      <c r="U6" s="9"/>
      <c r="V6" s="9"/>
    </row>
    <row r="7" ht="14.25" customHeight="1">
      <c r="A7" s="28"/>
      <c r="B7" s="37" t="str">
        <f>Persona1!B6</f>
        <v>Crear rama de desarrollo personal</v>
      </c>
      <c r="C7" s="22">
        <f>Persona1!C6</f>
        <v>2</v>
      </c>
      <c r="D7" s="38"/>
      <c r="E7" s="37">
        <f>Persona1!G6</f>
        <v>2</v>
      </c>
      <c r="F7" s="30"/>
      <c r="G7" s="39"/>
      <c r="H7" s="33">
        <f t="shared" si="1"/>
        <v>2</v>
      </c>
      <c r="I7" s="27" t="str">
        <f>Persona1!H6</f>
        <v>Si</v>
      </c>
    </row>
    <row r="8" ht="14.25" customHeight="1">
      <c r="A8" s="28"/>
      <c r="B8" s="40" t="str">
        <f>Persona1!B7</f>
        <v>Implementacion de css en secciones</v>
      </c>
      <c r="C8" s="22">
        <f>Persona1!C7</f>
        <v>3</v>
      </c>
      <c r="D8" s="41"/>
      <c r="E8" s="40">
        <f>Persona1!G7</f>
        <v>5</v>
      </c>
      <c r="F8" s="30"/>
      <c r="G8" s="32"/>
      <c r="H8" s="33">
        <f t="shared" si="1"/>
        <v>5</v>
      </c>
      <c r="I8" s="27" t="str">
        <f>Persona1!H7</f>
        <v>Si</v>
      </c>
    </row>
    <row r="9" ht="14.25" customHeight="1">
      <c r="A9" s="28"/>
      <c r="B9" s="42" t="str">
        <f>Persona1!B8</f>
        <v>Investigación diagrama de CU</v>
      </c>
      <c r="C9" s="22">
        <f>Persona1!C8</f>
        <v>2</v>
      </c>
      <c r="D9" s="43"/>
      <c r="E9" s="44"/>
      <c r="F9" s="45">
        <f>Persona1!G8</f>
        <v>2</v>
      </c>
      <c r="G9" s="41"/>
      <c r="H9" s="33">
        <f t="shared" si="1"/>
        <v>2</v>
      </c>
      <c r="I9" s="27" t="str">
        <f>Persona1!H8</f>
        <v>Si</v>
      </c>
    </row>
    <row r="10" ht="14.25" customHeight="1">
      <c r="A10" s="28"/>
      <c r="B10" s="42" t="str">
        <f>Persona1!B9</f>
        <v>Creación y edición  de logos de la pagina</v>
      </c>
      <c r="C10" s="22">
        <f>Persona1!C9</f>
        <v>1</v>
      </c>
      <c r="D10" s="43"/>
      <c r="E10" s="46"/>
      <c r="F10" s="45">
        <f>Persona1!G9</f>
        <v>1</v>
      </c>
      <c r="G10" s="47"/>
      <c r="H10" s="33">
        <f t="shared" si="1"/>
        <v>1</v>
      </c>
      <c r="I10" s="27" t="str">
        <f>Persona1!H9</f>
        <v>Si</v>
      </c>
    </row>
    <row r="11" ht="14.25" customHeight="1">
      <c r="A11" s="28"/>
      <c r="B11" s="42" t="str">
        <f>Persona1!B10</f>
        <v>Idear pagina de administrador</v>
      </c>
      <c r="C11" s="22">
        <f>Persona1!C10</f>
        <v>1</v>
      </c>
      <c r="D11" s="43"/>
      <c r="E11" s="48"/>
      <c r="F11" s="45">
        <f>Persona1!G10</f>
        <v>2</v>
      </c>
      <c r="G11" s="49"/>
      <c r="H11" s="33">
        <f t="shared" si="1"/>
        <v>2</v>
      </c>
      <c r="I11" s="27" t="str">
        <f>Persona1!H10</f>
        <v>Si</v>
      </c>
    </row>
    <row r="12" ht="14.25" customHeight="1">
      <c r="A12" s="28"/>
      <c r="B12" s="42" t="str">
        <f>Persona1!B11</f>
        <v>Maquetado de pagina de administrador</v>
      </c>
      <c r="C12" s="22">
        <f>Persona1!C11</f>
        <v>2</v>
      </c>
      <c r="D12" s="43"/>
      <c r="E12" s="50"/>
      <c r="F12" s="45">
        <f>Persona1!G11</f>
        <v>3</v>
      </c>
      <c r="G12" s="51"/>
      <c r="H12" s="33">
        <f t="shared" si="1"/>
        <v>3</v>
      </c>
      <c r="I12" s="27" t="str">
        <f>Persona1!H11</f>
        <v>Si</v>
      </c>
      <c r="J12" s="1"/>
    </row>
    <row r="13" ht="14.25" customHeight="1">
      <c r="A13" s="28"/>
      <c r="B13" s="42" t="str">
        <f>Persona1!B12</f>
        <v>Re - idear largo de las tarjetas de noticias </v>
      </c>
      <c r="C13" s="22">
        <f>Persona1!C12</f>
        <v>2</v>
      </c>
      <c r="D13" s="43"/>
      <c r="E13" s="50"/>
      <c r="F13" s="45">
        <f>Persona1!G12</f>
        <v>2</v>
      </c>
      <c r="G13" s="51"/>
      <c r="H13" s="33">
        <f t="shared" si="1"/>
        <v>2</v>
      </c>
      <c r="I13" s="27" t="str">
        <f>Persona1!H12</f>
        <v>Si</v>
      </c>
      <c r="J13" s="1"/>
    </row>
    <row r="14" ht="14.25" customHeight="1">
      <c r="A14" s="28"/>
      <c r="B14" s="52" t="str">
        <f>Persona1!B13</f>
        <v>Revisión de avances</v>
      </c>
      <c r="C14" s="22">
        <f>Persona1!C13</f>
        <v>2</v>
      </c>
      <c r="D14" s="43"/>
      <c r="E14" s="50"/>
      <c r="F14" s="53"/>
      <c r="G14" s="54">
        <f>Persona1!G13</f>
        <v>2</v>
      </c>
      <c r="H14" s="33">
        <f t="shared" si="1"/>
        <v>2</v>
      </c>
      <c r="I14" s="27" t="str">
        <f>Persona1!H13</f>
        <v>Si</v>
      </c>
      <c r="J14" s="1"/>
    </row>
    <row r="15" ht="14.25" customHeight="1">
      <c r="A15" s="28"/>
      <c r="B15" s="52" t="str">
        <f>Persona1!B14</f>
        <v>Correccion de directorios</v>
      </c>
      <c r="C15" s="22">
        <f>Persona1!C14</f>
        <v>1</v>
      </c>
      <c r="D15" s="43"/>
      <c r="E15" s="50"/>
      <c r="F15" s="53"/>
      <c r="G15" s="54">
        <f>Persona1!G14</f>
        <v>1</v>
      </c>
      <c r="H15" s="33">
        <f t="shared" si="1"/>
        <v>1</v>
      </c>
      <c r="I15" s="27" t="str">
        <f>Persona1!H14</f>
        <v>Si</v>
      </c>
      <c r="J15" s="1"/>
    </row>
    <row r="16" ht="14.25" customHeight="1">
      <c r="A16" s="28"/>
      <c r="B16" s="52" t="str">
        <f>Persona1!B15</f>
        <v>Correccion de ortografia de textos</v>
      </c>
      <c r="C16" s="22">
        <f>Persona1!C15</f>
        <v>1</v>
      </c>
      <c r="D16" s="43"/>
      <c r="E16" s="50"/>
      <c r="F16" s="53"/>
      <c r="G16" s="54">
        <f>Persona1!G15</f>
        <v>2</v>
      </c>
      <c r="H16" s="33">
        <f t="shared" si="1"/>
        <v>2</v>
      </c>
      <c r="I16" s="27" t="str">
        <f>Persona1!H15</f>
        <v>Si</v>
      </c>
      <c r="J16" s="1"/>
    </row>
    <row r="17" ht="14.25" customHeight="1">
      <c r="A17" s="28"/>
      <c r="B17" s="52" t="str">
        <f>Persona1!B16</f>
        <v>Estructura de una noticia</v>
      </c>
      <c r="C17" s="22">
        <f>Persona1!C16</f>
        <v>1</v>
      </c>
      <c r="D17" s="43"/>
      <c r="E17" s="31"/>
      <c r="F17" s="55"/>
      <c r="G17" s="54">
        <f>Persona1!G16</f>
        <v>1</v>
      </c>
      <c r="H17" s="33">
        <f t="shared" si="1"/>
        <v>1</v>
      </c>
      <c r="I17" s="27" t="str">
        <f>Persona1!H16</f>
        <v>No</v>
      </c>
      <c r="J17" s="1"/>
    </row>
    <row r="18" ht="14.25" customHeight="1">
      <c r="A18" s="56"/>
      <c r="B18" s="52" t="str">
        <f>Persona1!B17</f>
        <v>Maquetado de presentación</v>
      </c>
      <c r="C18" s="22">
        <f>Persona1!C17</f>
        <v>2</v>
      </c>
      <c r="D18" s="57"/>
      <c r="E18" s="58"/>
      <c r="F18" s="59"/>
      <c r="G18" s="60">
        <f>Persona1!G17</f>
        <v>2</v>
      </c>
      <c r="H18" s="33">
        <f t="shared" si="1"/>
        <v>2</v>
      </c>
      <c r="I18" s="27" t="str">
        <f>Persona1!H17</f>
        <v>Si</v>
      </c>
    </row>
    <row r="19" ht="14.25" customHeight="1"/>
    <row r="20" ht="14.25" customHeight="1">
      <c r="Q20" s="9" t="s">
        <v>9</v>
      </c>
      <c r="R20" s="8" t="str">
        <f>D1</f>
        <v>Diego Vargas Villaman</v>
      </c>
    </row>
    <row r="21" ht="14.25" customHeight="1">
      <c r="A21" s="61" t="s">
        <v>10</v>
      </c>
      <c r="B21" s="62" t="s">
        <v>11</v>
      </c>
      <c r="C21" s="63" t="s">
        <v>12</v>
      </c>
      <c r="D21" s="64" t="s">
        <v>13</v>
      </c>
      <c r="E21" s="65" t="s">
        <v>14</v>
      </c>
      <c r="F21" s="66" t="s">
        <v>15</v>
      </c>
      <c r="G21" s="67" t="s">
        <v>16</v>
      </c>
      <c r="H21" s="62" t="s">
        <v>17</v>
      </c>
      <c r="I21" s="68" t="s">
        <v>18</v>
      </c>
      <c r="Q21" s="19" t="s">
        <v>19</v>
      </c>
      <c r="R21" s="19" t="s">
        <v>20</v>
      </c>
      <c r="S21" s="19" t="s">
        <v>21</v>
      </c>
      <c r="T21" s="19" t="s">
        <v>22</v>
      </c>
      <c r="U21" s="19" t="s">
        <v>23</v>
      </c>
      <c r="V21" s="19" t="s">
        <v>24</v>
      </c>
    </row>
    <row r="22" ht="14.25" customHeight="1">
      <c r="A22" s="69" t="str">
        <f>D1</f>
        <v>Diego Vargas Villaman</v>
      </c>
      <c r="B22" s="21" t="str">
        <f>Persona2!B3</f>
        <v>Clases de GitKraken</v>
      </c>
      <c r="C22" s="70">
        <f>Persona2!C3</f>
        <v>3</v>
      </c>
      <c r="D22" s="21">
        <f>Persona2!G3</f>
        <v>3</v>
      </c>
      <c r="E22" s="71"/>
      <c r="F22" s="72"/>
      <c r="G22" s="55"/>
      <c r="H22" s="26">
        <f t="shared" ref="H22:H29" si="3">SUM(D22:G22)</f>
        <v>3</v>
      </c>
      <c r="I22" s="73" t="str">
        <f>Persona2!H3</f>
        <v>NO</v>
      </c>
      <c r="Q22" s="9" t="s">
        <v>25</v>
      </c>
      <c r="R22" s="9">
        <f>SUM(C22:C29)</f>
        <v>20</v>
      </c>
      <c r="S22" s="9">
        <f>R22-SUM(D22:D23)</f>
        <v>15</v>
      </c>
      <c r="T22" s="9">
        <f>S22-E24-E25</f>
        <v>9</v>
      </c>
      <c r="U22" s="9">
        <f>T22-F27-F26</f>
        <v>4</v>
      </c>
      <c r="V22" s="9">
        <f>U22-G28-G29</f>
        <v>-0.5</v>
      </c>
    </row>
    <row r="23" ht="14.25" customHeight="1">
      <c r="A23" s="69"/>
      <c r="B23" s="29" t="str">
        <f>Persona2!B4</f>
        <v>Crear rama de desarrollo personal</v>
      </c>
      <c r="C23" s="70">
        <f>Persona2!C4</f>
        <v>2</v>
      </c>
      <c r="D23" s="29">
        <f>Persona2!G4</f>
        <v>2</v>
      </c>
      <c r="E23" s="30"/>
      <c r="F23" s="31"/>
      <c r="G23" s="32"/>
      <c r="H23" s="33">
        <f t="shared" si="3"/>
        <v>2</v>
      </c>
      <c r="I23" s="27" t="str">
        <f>Persona2!H4</f>
        <v>NO</v>
      </c>
      <c r="Q23" s="9" t="s">
        <v>26</v>
      </c>
      <c r="R23" s="9">
        <f>R22</f>
        <v>20</v>
      </c>
      <c r="S23" s="9">
        <f t="shared" ref="S23:V23" si="4">R23-($R$23/4)</f>
        <v>15</v>
      </c>
      <c r="T23" s="9">
        <f t="shared" si="4"/>
        <v>10</v>
      </c>
      <c r="U23" s="9">
        <f t="shared" si="4"/>
        <v>5</v>
      </c>
      <c r="V23" s="9">
        <f t="shared" si="4"/>
        <v>0</v>
      </c>
    </row>
    <row r="24" ht="14.25" customHeight="1">
      <c r="A24" s="69"/>
      <c r="B24" s="74" t="str">
        <f>Persona2!B5</f>
        <v>Analisis e investigacion de estilos en bootstrap</v>
      </c>
      <c r="C24" s="70">
        <f>Persona2!C5</f>
        <v>2</v>
      </c>
      <c r="D24" s="38"/>
      <c r="E24" s="37">
        <f>Persona2!G5</f>
        <v>2</v>
      </c>
      <c r="F24" s="30"/>
      <c r="G24" s="39"/>
      <c r="H24" s="33">
        <f t="shared" si="3"/>
        <v>2</v>
      </c>
      <c r="I24" s="27" t="str">
        <f>Persona2!H5</f>
        <v>SI</v>
      </c>
    </row>
    <row r="25" ht="14.25" customHeight="1">
      <c r="A25" s="69"/>
      <c r="B25" s="75" t="str">
        <f>Persona2!B6</f>
        <v>Investigación Diagrama de casos de uso</v>
      </c>
      <c r="C25" s="70">
        <f>Persona2!C6</f>
        <v>3</v>
      </c>
      <c r="D25" s="41"/>
      <c r="E25" s="40">
        <f>Persona2!G6</f>
        <v>4</v>
      </c>
      <c r="F25" s="30"/>
      <c r="G25" s="32"/>
      <c r="H25" s="33">
        <f t="shared" si="3"/>
        <v>4</v>
      </c>
      <c r="I25" s="27" t="str">
        <f>Persona2!H6</f>
        <v>SI</v>
      </c>
    </row>
    <row r="26" ht="14.25" customHeight="1">
      <c r="A26" s="69"/>
      <c r="B26" s="45" t="str">
        <f>Persona2!B7</f>
        <v>Creación del diagrama de casos de uso</v>
      </c>
      <c r="C26" s="70">
        <f>Persona2!C7</f>
        <v>3</v>
      </c>
      <c r="D26" s="43"/>
      <c r="E26" s="55"/>
      <c r="F26" s="45">
        <f>Persona2!G7</f>
        <v>3</v>
      </c>
      <c r="G26" s="41"/>
      <c r="H26" s="33">
        <f t="shared" si="3"/>
        <v>3</v>
      </c>
      <c r="I26" s="27" t="str">
        <f>Persona2!H7</f>
        <v>SI</v>
      </c>
    </row>
    <row r="27" ht="14.25" customHeight="1">
      <c r="A27" s="69"/>
      <c r="B27" s="76" t="str">
        <f>Persona2!B8</f>
        <v>Introduccion del diagrama a GitKraken</v>
      </c>
      <c r="C27" s="70">
        <f>Persona2!C8</f>
        <v>2</v>
      </c>
      <c r="D27" s="43"/>
      <c r="E27" s="32"/>
      <c r="F27" s="76">
        <f>Persona2!G8</f>
        <v>2</v>
      </c>
      <c r="G27" s="49"/>
      <c r="H27" s="33">
        <f t="shared" si="3"/>
        <v>2</v>
      </c>
      <c r="I27" s="27" t="str">
        <f>Persona2!H8</f>
        <v>SI</v>
      </c>
    </row>
    <row r="28" ht="14.25" customHeight="1">
      <c r="A28" s="69"/>
      <c r="B28" s="77" t="str">
        <f>Persona2!B9</f>
        <v>Creacion de codigo Contacto.HTML</v>
      </c>
      <c r="C28" s="70">
        <f>Persona2!C9</f>
        <v>2.5</v>
      </c>
      <c r="D28" s="43"/>
      <c r="E28" s="31"/>
      <c r="F28" s="55"/>
      <c r="G28" s="78">
        <f>Persona2!G9</f>
        <v>2</v>
      </c>
      <c r="H28" s="33">
        <f t="shared" si="3"/>
        <v>2</v>
      </c>
      <c r="I28" s="27" t="str">
        <f>Persona2!H9</f>
        <v>SI</v>
      </c>
    </row>
    <row r="29" ht="14.25" customHeight="1">
      <c r="A29" s="79"/>
      <c r="B29" s="80" t="str">
        <f>Persona2!B10</f>
        <v>Creacion de codigo Contacto.CSS</v>
      </c>
      <c r="C29" s="70">
        <f>Persona2!C10</f>
        <v>2.5</v>
      </c>
      <c r="D29" s="57"/>
      <c r="E29" s="58"/>
      <c r="F29" s="59"/>
      <c r="G29" s="80">
        <f>Persona2!G10</f>
        <v>2.5</v>
      </c>
      <c r="H29" s="81">
        <f t="shared" si="3"/>
        <v>2.5</v>
      </c>
      <c r="I29" s="82" t="str">
        <f>Persona2!H10</f>
        <v>SI</v>
      </c>
    </row>
    <row r="30" ht="14.25" customHeight="1">
      <c r="A30" s="19"/>
    </row>
    <row r="31" ht="14.25" customHeight="1">
      <c r="Q31" s="9" t="s">
        <v>9</v>
      </c>
      <c r="R31" s="8" t="str">
        <f>E1</f>
        <v>Eduardo Mariqueo</v>
      </c>
    </row>
    <row r="32" ht="14.25" customHeight="1">
      <c r="A32" s="61" t="s">
        <v>10</v>
      </c>
      <c r="B32" s="62" t="s">
        <v>11</v>
      </c>
      <c r="C32" s="63" t="s">
        <v>12</v>
      </c>
      <c r="D32" s="64" t="s">
        <v>13</v>
      </c>
      <c r="E32" s="65" t="s">
        <v>14</v>
      </c>
      <c r="F32" s="66" t="s">
        <v>15</v>
      </c>
      <c r="G32" s="67" t="s">
        <v>16</v>
      </c>
      <c r="H32" s="62" t="s">
        <v>17</v>
      </c>
      <c r="I32" s="68" t="s">
        <v>18</v>
      </c>
      <c r="Q32" s="19" t="s">
        <v>19</v>
      </c>
      <c r="R32" s="19" t="s">
        <v>20</v>
      </c>
      <c r="S32" s="19" t="s">
        <v>21</v>
      </c>
      <c r="T32" s="19" t="s">
        <v>22</v>
      </c>
      <c r="U32" s="19" t="s">
        <v>23</v>
      </c>
      <c r="V32" s="19" t="s">
        <v>24</v>
      </c>
    </row>
    <row r="33" ht="14.25" customHeight="1">
      <c r="A33" s="83" t="str">
        <f>E1</f>
        <v>Eduardo Mariqueo</v>
      </c>
      <c r="B33" s="21" t="str">
        <f>Persona3!B3</f>
        <v>Introduccion a maquetado</v>
      </c>
      <c r="C33" s="70">
        <f>Persona3!C3</f>
        <v>2</v>
      </c>
      <c r="D33" s="21">
        <f>Persona3!G3</f>
        <v>2</v>
      </c>
      <c r="E33" s="84"/>
      <c r="F33" s="72"/>
      <c r="G33" s="55"/>
      <c r="H33" s="26">
        <f t="shared" ref="H33:H44" si="5">SUM(D33:G33)</f>
        <v>2</v>
      </c>
      <c r="I33" s="73" t="str">
        <f>Persona3!H3</f>
        <v>SI</v>
      </c>
      <c r="Q33" s="9" t="s">
        <v>25</v>
      </c>
      <c r="R33" s="9">
        <f>SUM(C33:C44)</f>
        <v>20</v>
      </c>
      <c r="S33" s="9">
        <f>R33-SUM(D33:D34)</f>
        <v>17</v>
      </c>
      <c r="T33" s="9">
        <f>S33-SUM(E35:E36)</f>
        <v>12.5</v>
      </c>
      <c r="U33" s="9">
        <f>T33-SUM(F39:F40)</f>
        <v>9.5</v>
      </c>
      <c r="V33" s="9">
        <f>U33-SUM(G42:G44)</f>
        <v>4</v>
      </c>
    </row>
    <row r="34" ht="14.25" customHeight="1">
      <c r="A34" s="83"/>
      <c r="B34" s="29" t="str">
        <f>Persona3!B4</f>
        <v>organizacion de grupo</v>
      </c>
      <c r="C34" s="70">
        <f>Persona3!C4</f>
        <v>2</v>
      </c>
      <c r="D34" s="29">
        <f>Persona3!G4</f>
        <v>1</v>
      </c>
      <c r="E34" s="85"/>
      <c r="F34" s="31"/>
      <c r="G34" s="32"/>
      <c r="H34" s="33">
        <f t="shared" si="5"/>
        <v>1</v>
      </c>
      <c r="I34" s="27" t="str">
        <f>Persona3!H4</f>
        <v>NO</v>
      </c>
      <c r="Q34" s="9" t="s">
        <v>26</v>
      </c>
      <c r="R34" s="9">
        <f>R33</f>
        <v>20</v>
      </c>
      <c r="S34" s="9">
        <f>'Sprint 1 - Grupo'!$R34-('Sprint 1 - Grupo'!$R34/4)</f>
        <v>15</v>
      </c>
      <c r="T34" s="9">
        <f>'Sprint 1 - Grupo'!$S34-('Sprint 1 - Grupo'!$R34/4)</f>
        <v>10</v>
      </c>
      <c r="U34" s="9">
        <f>'Sprint 1 - Grupo'!$T34-('Sprint 1 - Grupo'!$R34/4)</f>
        <v>5</v>
      </c>
      <c r="V34" s="9">
        <f>'Sprint 1 - Grupo'!$U34-('Sprint 1 - Grupo'!$R34/4)</f>
        <v>0</v>
      </c>
    </row>
    <row r="35" ht="14.25" customHeight="1">
      <c r="A35" s="83"/>
      <c r="B35" s="74" t="str">
        <f>Persona3!B5</f>
        <v>Clases de GitKraken</v>
      </c>
      <c r="C35" s="70">
        <f>Persona3!C5</f>
        <v>1.5</v>
      </c>
      <c r="D35" s="38"/>
      <c r="E35" s="37">
        <f>Persona3!G5</f>
        <v>1.5</v>
      </c>
      <c r="F35" s="30"/>
      <c r="G35" s="39"/>
      <c r="H35" s="33">
        <f t="shared" si="5"/>
        <v>1.5</v>
      </c>
      <c r="I35" s="27" t="str">
        <f>Persona3!H5</f>
        <v>SI</v>
      </c>
    </row>
    <row r="36" ht="14.25" customHeight="1">
      <c r="A36" s="83"/>
      <c r="B36" s="75" t="str">
        <f>Persona3!B6</f>
        <v>Maquetado de Html Home</v>
      </c>
      <c r="C36" s="70">
        <f>Persona3!C6</f>
        <v>2</v>
      </c>
      <c r="D36" s="41"/>
      <c r="E36" s="40">
        <f>Persona3!G6</f>
        <v>3</v>
      </c>
      <c r="F36" s="30"/>
      <c r="G36" s="32"/>
      <c r="H36" s="33">
        <f t="shared" si="5"/>
        <v>3</v>
      </c>
      <c r="I36" s="27" t="str">
        <f>Persona3!H6</f>
        <v>SI</v>
      </c>
    </row>
    <row r="37" ht="14.25" customHeight="1">
      <c r="A37" s="83"/>
      <c r="B37" s="75" t="str">
        <f>Persona3!B7</f>
        <v>organizacion de GitKraken</v>
      </c>
      <c r="C37" s="70">
        <f>Persona3!C7</f>
        <v>1</v>
      </c>
      <c r="D37" s="41"/>
      <c r="E37" s="40">
        <f>Persona3!G7</f>
        <v>0.5</v>
      </c>
      <c r="F37" s="30"/>
      <c r="G37" s="32"/>
      <c r="H37" s="33">
        <f t="shared" si="5"/>
        <v>0.5</v>
      </c>
      <c r="I37" s="27" t="str">
        <f>Persona3!H7</f>
        <v>SI</v>
      </c>
    </row>
    <row r="38" ht="14.25" customHeight="1">
      <c r="A38" s="83"/>
      <c r="B38" s="75" t="str">
        <f>Persona3!B8</f>
        <v>Soporte Logo</v>
      </c>
      <c r="C38" s="70">
        <f>Persona3!C8</f>
        <v>1</v>
      </c>
      <c r="D38" s="86"/>
      <c r="E38" s="40">
        <f>Persona3!G8</f>
        <v>1</v>
      </c>
      <c r="F38" s="30"/>
      <c r="G38" s="32"/>
      <c r="H38" s="33">
        <f t="shared" si="5"/>
        <v>1</v>
      </c>
      <c r="I38" s="27" t="str">
        <f>Persona3!H8</f>
        <v>SI</v>
      </c>
    </row>
    <row r="39" ht="14.25" customHeight="1">
      <c r="A39" s="83"/>
      <c r="B39" s="45" t="str">
        <f>Persona3!B9</f>
        <v>Revision y actualización de diagrama</v>
      </c>
      <c r="C39" s="70">
        <f>Persona3!C9</f>
        <v>0.5</v>
      </c>
      <c r="D39" s="43"/>
      <c r="E39" s="44"/>
      <c r="F39" s="45">
        <f>Persona3!G9</f>
        <v>0.5</v>
      </c>
      <c r="G39" s="41"/>
      <c r="H39" s="33">
        <f t="shared" si="5"/>
        <v>0.5</v>
      </c>
      <c r="I39" s="27" t="str">
        <f>Persona3!H9</f>
        <v>SI</v>
      </c>
    </row>
    <row r="40" ht="14.25" customHeight="1">
      <c r="A40" s="83"/>
      <c r="B40" s="76" t="str">
        <f>Persona3!B10</f>
        <v>diseño de HTML MiPerfil</v>
      </c>
      <c r="C40" s="70">
        <f>Persona3!C10</f>
        <v>2.5</v>
      </c>
      <c r="D40" s="43"/>
      <c r="E40" s="48"/>
      <c r="F40" s="76">
        <f>Persona3!G10</f>
        <v>2.5</v>
      </c>
      <c r="G40" s="49"/>
      <c r="H40" s="33">
        <f t="shared" si="5"/>
        <v>2.5</v>
      </c>
      <c r="I40" s="27" t="str">
        <f>Persona3!H10</f>
        <v>SI</v>
      </c>
    </row>
    <row r="41" ht="14.25" customHeight="1">
      <c r="A41" s="83"/>
      <c r="B41" s="76" t="str">
        <f>Persona3!B11</f>
        <v>diseño con css de MiPerfil</v>
      </c>
      <c r="C41" s="70">
        <f>Persona3!C11</f>
        <v>2</v>
      </c>
      <c r="D41" s="43"/>
      <c r="E41" s="48"/>
      <c r="F41" s="76">
        <f>Persona3!G11</f>
        <v>2</v>
      </c>
      <c r="G41" s="49"/>
      <c r="H41" s="33">
        <f t="shared" si="5"/>
        <v>2</v>
      </c>
      <c r="I41" s="27" t="str">
        <f>Persona3!H11</f>
        <v>SI</v>
      </c>
    </row>
    <row r="42" ht="14.25" customHeight="1">
      <c r="A42" s="83"/>
      <c r="B42" s="77" t="str">
        <f>Persona3!B12</f>
        <v>estudio de sass</v>
      </c>
      <c r="C42" s="70">
        <f>Persona3!C12</f>
        <v>1.5</v>
      </c>
      <c r="D42" s="43"/>
      <c r="E42" s="31"/>
      <c r="F42" s="55"/>
      <c r="G42" s="78">
        <f>Persona3!G12</f>
        <v>1.5</v>
      </c>
      <c r="H42" s="33">
        <f t="shared" si="5"/>
        <v>1.5</v>
      </c>
      <c r="I42" s="27" t="str">
        <f>Persona3!H12</f>
        <v>SI</v>
      </c>
    </row>
    <row r="43" ht="14.25" customHeight="1">
      <c r="A43" s="87"/>
      <c r="B43" s="77" t="str">
        <f>Persona3!B13</f>
        <v>revision y coperacion a compañeros</v>
      </c>
      <c r="C43" s="70">
        <f>Persona3!C13</f>
        <v>1</v>
      </c>
      <c r="D43" s="43"/>
      <c r="E43" s="31"/>
      <c r="F43" s="55"/>
      <c r="G43" s="78">
        <f>Persona3!G13</f>
        <v>1</v>
      </c>
      <c r="H43" s="33">
        <f t="shared" si="5"/>
        <v>1</v>
      </c>
      <c r="I43" s="27" t="str">
        <f>Persona3!H13</f>
        <v>SI</v>
      </c>
    </row>
    <row r="44" ht="14.25" customHeight="1">
      <c r="A44" s="88"/>
      <c r="B44" s="77" t="str">
        <f>Persona3!B14</f>
        <v>repaso y retroalimentacion</v>
      </c>
      <c r="C44" s="70">
        <f>Persona3!C14</f>
        <v>3</v>
      </c>
      <c r="D44" s="57"/>
      <c r="E44" s="89"/>
      <c r="F44" s="59"/>
      <c r="G44" s="80">
        <f>Persona3!G14</f>
        <v>3</v>
      </c>
      <c r="H44" s="81">
        <f t="shared" si="5"/>
        <v>3</v>
      </c>
      <c r="I44" s="27" t="str">
        <f>Persona3!H14</f>
        <v>SI</v>
      </c>
    </row>
    <row r="45" ht="14.25" customHeight="1">
      <c r="A45" s="19"/>
    </row>
    <row r="46" ht="14.25" customHeight="1"/>
    <row r="47" ht="14.25" customHeight="1">
      <c r="A47" s="61" t="s">
        <v>10</v>
      </c>
      <c r="B47" s="62" t="s">
        <v>11</v>
      </c>
      <c r="C47" s="63" t="s">
        <v>12</v>
      </c>
      <c r="D47" s="64" t="s">
        <v>13</v>
      </c>
      <c r="E47" s="65" t="s">
        <v>14</v>
      </c>
      <c r="F47" s="66" t="s">
        <v>15</v>
      </c>
      <c r="G47" s="67" t="s">
        <v>16</v>
      </c>
      <c r="H47" s="62" t="s">
        <v>17</v>
      </c>
      <c r="I47" s="68" t="s">
        <v>18</v>
      </c>
      <c r="Q47" s="9" t="s">
        <v>9</v>
      </c>
      <c r="R47" s="8" t="str">
        <f>F1</f>
        <v>Amaro Salazar</v>
      </c>
    </row>
    <row r="48" ht="14.25" customHeight="1">
      <c r="A48" s="90" t="str">
        <f>F1</f>
        <v>Amaro Salazar</v>
      </c>
      <c r="B48" s="21" t="str">
        <f>Persona4!B3</f>
        <v/>
      </c>
      <c r="C48" s="70">
        <f>Persona4!C3</f>
        <v>2</v>
      </c>
      <c r="D48" s="21">
        <f>Persona4!G3</f>
        <v>0</v>
      </c>
      <c r="E48" s="71"/>
      <c r="F48" s="72"/>
      <c r="G48" s="55"/>
      <c r="H48" s="26">
        <f t="shared" ref="H48:H55" si="6">SUM(D48:G48)</f>
        <v>0</v>
      </c>
      <c r="I48" s="73" t="str">
        <f>Persona4!H3</f>
        <v>NO</v>
      </c>
      <c r="Q48" s="19" t="s">
        <v>19</v>
      </c>
      <c r="R48" s="19" t="s">
        <v>20</v>
      </c>
      <c r="S48" s="19" t="s">
        <v>21</v>
      </c>
      <c r="T48" s="19" t="s">
        <v>22</v>
      </c>
      <c r="U48" s="19" t="s">
        <v>23</v>
      </c>
      <c r="V48" s="19" t="s">
        <v>24</v>
      </c>
    </row>
    <row r="49" ht="14.25" customHeight="1">
      <c r="A49" s="90"/>
      <c r="B49" s="29" t="str">
        <f>Persona4!B4</f>
        <v/>
      </c>
      <c r="C49" s="70">
        <f>Persona4!C4</f>
        <v>3</v>
      </c>
      <c r="D49" s="29">
        <f>Persona4!G4</f>
        <v>0</v>
      </c>
      <c r="E49" s="30"/>
      <c r="F49" s="31"/>
      <c r="G49" s="32"/>
      <c r="H49" s="33">
        <f t="shared" si="6"/>
        <v>0</v>
      </c>
      <c r="I49" s="27" t="str">
        <f>Persona4!H4</f>
        <v>NO</v>
      </c>
      <c r="Q49" s="9" t="s">
        <v>25</v>
      </c>
      <c r="R49" s="9">
        <f>SUM(C48:C55)</f>
        <v>12</v>
      </c>
      <c r="S49" s="9">
        <f>R49-SUM(D48:D49)</f>
        <v>12</v>
      </c>
      <c r="T49" s="9">
        <f>S49-SUM(E50:E51)</f>
        <v>10</v>
      </c>
      <c r="U49" s="9">
        <f>T49-SUM(F52:F53)</f>
        <v>6</v>
      </c>
      <c r="V49" s="9">
        <f>U49-SUM(G54:G55)</f>
        <v>6</v>
      </c>
    </row>
    <row r="50" ht="14.25" customHeight="1">
      <c r="A50" s="90"/>
      <c r="B50" s="74" t="str">
        <f>Persona4!B5</f>
        <v>Clases de GitKraken</v>
      </c>
      <c r="C50" s="70">
        <f>Persona4!C5</f>
        <v>1</v>
      </c>
      <c r="D50" s="38"/>
      <c r="E50" s="37">
        <f>Persona4!G5</f>
        <v>1</v>
      </c>
      <c r="F50" s="30"/>
      <c r="G50" s="39"/>
      <c r="H50" s="33">
        <f t="shared" si="6"/>
        <v>1</v>
      </c>
      <c r="I50" s="27" t="str">
        <f>Persona4!H5</f>
        <v>SI</v>
      </c>
      <c r="Q50" s="9" t="s">
        <v>26</v>
      </c>
      <c r="R50" s="9">
        <f>R49</f>
        <v>12</v>
      </c>
      <c r="S50" s="9">
        <f>'Sprint 1 - Grupo'!$R50-('Sprint 1 - Grupo'!$R50/4)</f>
        <v>9</v>
      </c>
      <c r="T50" s="9">
        <f>'Sprint 1 - Grupo'!$S50-('Sprint 1 - Grupo'!$R50/4)</f>
        <v>6</v>
      </c>
      <c r="U50" s="9">
        <f>'Sprint 1 - Grupo'!$T50-('Sprint 1 - Grupo'!$R50/4)</f>
        <v>3</v>
      </c>
      <c r="V50" s="9">
        <f>'Sprint 1 - Grupo'!$U50-('Sprint 1 - Grupo'!$R50/4)</f>
        <v>0</v>
      </c>
    </row>
    <row r="51" ht="14.25" customHeight="1">
      <c r="A51" s="90"/>
      <c r="B51" s="75" t="str">
        <f>Persona4!B6</f>
        <v>Maquetado html (Login)</v>
      </c>
      <c r="C51" s="70">
        <f>Persona4!C6</f>
        <v>2</v>
      </c>
      <c r="D51" s="49"/>
      <c r="E51" s="40">
        <f>Persona4!G6</f>
        <v>1</v>
      </c>
      <c r="F51" s="30"/>
      <c r="G51" s="39"/>
      <c r="H51" s="33">
        <f t="shared" si="6"/>
        <v>1</v>
      </c>
      <c r="I51" s="27" t="str">
        <f>Persona4!H6</f>
        <v>SI</v>
      </c>
    </row>
    <row r="52" ht="14.25" customHeight="1">
      <c r="A52" s="90"/>
      <c r="B52" s="45" t="str">
        <f>Persona4!B7</f>
        <v>Creación de codigo HTML Sign In</v>
      </c>
      <c r="C52" s="70">
        <f>Persona4!C7</f>
        <v>2</v>
      </c>
      <c r="D52" s="43"/>
      <c r="E52" s="55"/>
      <c r="F52" s="45">
        <f>Persona4!G7</f>
        <v>2</v>
      </c>
      <c r="G52" s="41"/>
      <c r="H52" s="33">
        <f t="shared" si="6"/>
        <v>2</v>
      </c>
      <c r="I52" s="27" t="str">
        <f>Persona4!H7</f>
        <v>SI</v>
      </c>
    </row>
    <row r="53" ht="14.25" customHeight="1">
      <c r="A53" s="90"/>
      <c r="B53" s="76" t="str">
        <f>Persona4!B8</f>
        <v>Creación de codigo CSS Sign In</v>
      </c>
      <c r="C53" s="70">
        <f>Persona4!C8</f>
        <v>2</v>
      </c>
      <c r="D53" s="43"/>
      <c r="E53" s="32"/>
      <c r="F53" s="76">
        <f>Persona4!G8</f>
        <v>2</v>
      </c>
      <c r="G53" s="49"/>
      <c r="H53" s="33">
        <f t="shared" si="6"/>
        <v>2</v>
      </c>
      <c r="I53" s="27" t="str">
        <f>Persona4!H8</f>
        <v>SI</v>
      </c>
    </row>
    <row r="54" ht="14.25" customHeight="1">
      <c r="A54" s="90"/>
      <c r="B54" s="77" t="str">
        <f>Persona4!B9</f>
        <v>Actualización de diagramas</v>
      </c>
      <c r="C54" s="70" t="str">
        <f>Persona4!C9</f>
        <v/>
      </c>
      <c r="D54" s="43"/>
      <c r="E54" s="31"/>
      <c r="F54" s="55"/>
      <c r="G54" s="78">
        <f>Persona4!G9</f>
        <v>0</v>
      </c>
      <c r="H54" s="33">
        <f t="shared" si="6"/>
        <v>0</v>
      </c>
      <c r="I54" s="27" t="str">
        <f>Persona4!H9</f>
        <v/>
      </c>
    </row>
    <row r="55" ht="14.25" customHeight="1">
      <c r="A55" s="91"/>
      <c r="B55" s="80" t="str">
        <f>Persona4!B10</f>
        <v>Estructurar presentación semana 8</v>
      </c>
      <c r="C55" s="70" t="str">
        <f>Persona4!C10</f>
        <v/>
      </c>
      <c r="D55" s="57"/>
      <c r="E55" s="58"/>
      <c r="F55" s="59"/>
      <c r="G55" s="80">
        <f>Persona4!G10</f>
        <v>0</v>
      </c>
      <c r="H55" s="81">
        <f t="shared" si="6"/>
        <v>0</v>
      </c>
      <c r="I55" s="27" t="str">
        <f>Persona4!H10</f>
        <v/>
      </c>
    </row>
    <row r="56" ht="14.25" customHeight="1">
      <c r="A56" s="19"/>
    </row>
    <row r="57" ht="14.25" customHeight="1"/>
    <row r="58" ht="14.25" customHeight="1">
      <c r="A58" s="61" t="s">
        <v>10</v>
      </c>
      <c r="B58" s="62" t="s">
        <v>11</v>
      </c>
      <c r="C58" s="63" t="s">
        <v>12</v>
      </c>
      <c r="D58" s="64" t="s">
        <v>13</v>
      </c>
      <c r="E58" s="65" t="s">
        <v>14</v>
      </c>
      <c r="F58" s="66" t="s">
        <v>15</v>
      </c>
      <c r="G58" s="67" t="s">
        <v>16</v>
      </c>
      <c r="H58" s="62" t="s">
        <v>17</v>
      </c>
      <c r="I58" s="68" t="s">
        <v>18</v>
      </c>
    </row>
    <row r="59" ht="14.25" customHeight="1">
      <c r="A59" s="92" t="str">
        <f>G1</f>
        <v>Matias Valenzuela</v>
      </c>
      <c r="B59" s="21" t="str">
        <f>Persona5!B3</f>
        <v>La noticia y sus partes </v>
      </c>
      <c r="C59" s="70">
        <f>Persona5!C3</f>
        <v>2</v>
      </c>
      <c r="D59" s="21">
        <f>Persona5!G3</f>
        <v>1</v>
      </c>
      <c r="E59" s="71"/>
      <c r="F59" s="72"/>
      <c r="G59" s="55"/>
      <c r="H59" s="26">
        <f t="shared" ref="H59:H66" si="7">SUM(D59:G59)</f>
        <v>1</v>
      </c>
      <c r="I59" s="73" t="str">
        <f>Persona5!H3</f>
        <v>si</v>
      </c>
      <c r="Q59" s="9" t="s">
        <v>9</v>
      </c>
      <c r="R59" s="8" t="str">
        <f>G1</f>
        <v>Matias Valenzuela</v>
      </c>
    </row>
    <row r="60" ht="14.25" customHeight="1">
      <c r="A60" s="92"/>
      <c r="B60" s="29" t="str">
        <f>Persona5!B4</f>
        <v>clases de GitKraken</v>
      </c>
      <c r="C60" s="70">
        <f>Persona5!C4</f>
        <v>2</v>
      </c>
      <c r="D60" s="29">
        <f>Persona5!G4</f>
        <v>1</v>
      </c>
      <c r="E60" s="30"/>
      <c r="F60" s="31"/>
      <c r="G60" s="32"/>
      <c r="H60" s="33">
        <f t="shared" si="7"/>
        <v>1</v>
      </c>
      <c r="I60" s="27" t="str">
        <f>Persona5!H4</f>
        <v>si</v>
      </c>
      <c r="Q60" s="19" t="s">
        <v>19</v>
      </c>
      <c r="R60" s="19" t="s">
        <v>20</v>
      </c>
      <c r="S60" s="19" t="s">
        <v>21</v>
      </c>
      <c r="T60" s="19" t="s">
        <v>22</v>
      </c>
      <c r="U60" s="19" t="s">
        <v>23</v>
      </c>
      <c r="V60" s="19" t="s">
        <v>24</v>
      </c>
    </row>
    <row r="61" ht="14.25" customHeight="1">
      <c r="A61" s="92"/>
      <c r="B61" s="74" t="str">
        <f>Persona5!B5</f>
        <v>boceto de la pagina(login,registrarse,home,nosotros,etc)</v>
      </c>
      <c r="C61" s="70">
        <f>Persona5!C5</f>
        <v>2</v>
      </c>
      <c r="D61" s="38"/>
      <c r="E61" s="37">
        <f>Persona5!G5</f>
        <v>3</v>
      </c>
      <c r="F61" s="30"/>
      <c r="G61" s="39"/>
      <c r="H61" s="33">
        <f t="shared" si="7"/>
        <v>3</v>
      </c>
      <c r="I61" s="27" t="str">
        <f>Persona5!H5</f>
        <v>si</v>
      </c>
      <c r="Q61" s="9" t="s">
        <v>25</v>
      </c>
      <c r="R61" s="9">
        <f>SUM(C59:C66)</f>
        <v>16</v>
      </c>
      <c r="S61" s="9">
        <f>R61-SUM(D59:D60)</f>
        <v>14</v>
      </c>
      <c r="T61" s="9">
        <f>S61-SUM(E61:E62)</f>
        <v>11</v>
      </c>
      <c r="U61" s="9">
        <f>T61-SUM(F63:F64)</f>
        <v>11</v>
      </c>
      <c r="V61" s="9">
        <f>U61-SUM(G65:G66)</f>
        <v>11</v>
      </c>
    </row>
    <row r="62" ht="14.25" customHeight="1">
      <c r="A62" s="92"/>
      <c r="B62" s="75" t="str">
        <f>Persona5!B6</f>
        <v>investigacion de estilos en bootstrap</v>
      </c>
      <c r="C62" s="70">
        <f>Persona5!C6</f>
        <v>2</v>
      </c>
      <c r="D62" s="41"/>
      <c r="E62" s="40">
        <f>Persona5!G6</f>
        <v>0</v>
      </c>
      <c r="F62" s="30"/>
      <c r="G62" s="32"/>
      <c r="H62" s="33">
        <f t="shared" si="7"/>
        <v>0</v>
      </c>
      <c r="I62" s="27" t="str">
        <f>Persona5!H6</f>
        <v>si</v>
      </c>
      <c r="Q62" s="9" t="s">
        <v>26</v>
      </c>
      <c r="R62" s="9">
        <f>R61</f>
        <v>16</v>
      </c>
      <c r="S62" s="9">
        <f>'Sprint 1 - Grupo'!$R62-('Sprint 1 - Grupo'!$R62/4)</f>
        <v>12</v>
      </c>
      <c r="T62" s="9">
        <f>'Sprint 1 - Grupo'!$S62-('Sprint 1 - Grupo'!$R62/4)</f>
        <v>8</v>
      </c>
      <c r="U62" s="9">
        <f>'Sprint 1 - Grupo'!$T62-('Sprint 1 - Grupo'!$R62/4)</f>
        <v>4</v>
      </c>
      <c r="V62" s="9">
        <f>'Sprint 1 - Grupo'!$U62-('Sprint 1 - Grupo'!$R62/4)</f>
        <v>0</v>
      </c>
    </row>
    <row r="63" ht="14.25" customHeight="1">
      <c r="A63" s="92"/>
      <c r="B63" s="45" t="str">
        <f>Persona5!B7</f>
        <v>creacion de codigo HTML Nosotros</v>
      </c>
      <c r="C63" s="70">
        <f>Persona5!C7</f>
        <v>2</v>
      </c>
      <c r="D63" s="43"/>
      <c r="E63" s="55"/>
      <c r="F63" s="45">
        <f>Persona5!G7</f>
        <v>0</v>
      </c>
      <c r="G63" s="41"/>
      <c r="H63" s="33">
        <f t="shared" si="7"/>
        <v>0</v>
      </c>
      <c r="I63" s="27" t="str">
        <f>Persona5!H7</f>
        <v/>
      </c>
    </row>
    <row r="64" ht="14.25" customHeight="1">
      <c r="A64" s="92"/>
      <c r="B64" s="76" t="str">
        <f>Persona5!B8</f>
        <v>creacion de codigo de CSS nosotros</v>
      </c>
      <c r="C64" s="70">
        <f>Persona5!C8</f>
        <v>3</v>
      </c>
      <c r="D64" s="43"/>
      <c r="E64" s="32"/>
      <c r="F64" s="76">
        <f>Persona5!G8</f>
        <v>0</v>
      </c>
      <c r="G64" s="49"/>
      <c r="H64" s="33">
        <f t="shared" si="7"/>
        <v>0</v>
      </c>
      <c r="I64" s="27" t="str">
        <f>Persona5!H8</f>
        <v/>
      </c>
    </row>
    <row r="65" ht="14.25" customHeight="1">
      <c r="A65" s="92"/>
      <c r="B65" s="77" t="str">
        <f>Persona5!B9</f>
        <v>actualizacion de diagramas</v>
      </c>
      <c r="C65" s="70">
        <f>Persona5!C9</f>
        <v>1</v>
      </c>
      <c r="D65" s="43"/>
      <c r="E65" s="31"/>
      <c r="F65" s="55"/>
      <c r="G65" s="78">
        <f>Persona5!G9</f>
        <v>0</v>
      </c>
      <c r="H65" s="33">
        <f t="shared" si="7"/>
        <v>0</v>
      </c>
      <c r="I65" s="27" t="str">
        <f>Persona5!H9</f>
        <v/>
      </c>
    </row>
    <row r="66" ht="14.25" customHeight="1">
      <c r="A66" s="93"/>
      <c r="B66" s="80" t="str">
        <f>Persona5!B10</f>
        <v>esctructurar presentacion semana 8</v>
      </c>
      <c r="C66" s="70">
        <f>Persona5!C10</f>
        <v>2</v>
      </c>
      <c r="D66" s="57"/>
      <c r="E66" s="58"/>
      <c r="F66" s="59"/>
      <c r="G66" s="80">
        <f>Persona5!G10</f>
        <v>0</v>
      </c>
      <c r="H66" s="81">
        <f t="shared" si="7"/>
        <v>0</v>
      </c>
      <c r="I66" s="27" t="str">
        <f>Persona5!H10</f>
        <v/>
      </c>
    </row>
    <row r="67" ht="14.25" customHeight="1">
      <c r="A67" s="19"/>
    </row>
    <row r="68" ht="14.25" customHeight="1"/>
    <row r="69" ht="14.25" customHeight="1">
      <c r="A69" s="61" t="s">
        <v>10</v>
      </c>
      <c r="B69" s="62" t="s">
        <v>11</v>
      </c>
      <c r="C69" s="63" t="s">
        <v>12</v>
      </c>
      <c r="D69" s="64" t="s">
        <v>13</v>
      </c>
      <c r="E69" s="65" t="s">
        <v>14</v>
      </c>
      <c r="F69" s="66" t="s">
        <v>15</v>
      </c>
      <c r="G69" s="67" t="s">
        <v>16</v>
      </c>
      <c r="H69" s="62" t="s">
        <v>17</v>
      </c>
      <c r="I69" s="68" t="s">
        <v>18</v>
      </c>
    </row>
    <row r="70" ht="14.25" customHeight="1">
      <c r="A70" s="94" t="str">
        <f>H1</f>
        <v>Vicente Ramírez</v>
      </c>
      <c r="B70" s="21" t="str">
        <f>Persona6!B3</f>
        <v>Aprender a maquetar</v>
      </c>
      <c r="C70" s="70">
        <f>Persona6!C3</f>
        <v>3</v>
      </c>
      <c r="D70" s="21">
        <f>Persona6!G3</f>
        <v>1</v>
      </c>
      <c r="E70" s="71"/>
      <c r="F70" s="72"/>
      <c r="G70" s="55"/>
      <c r="H70" s="26">
        <f t="shared" ref="H70:H77" si="8">SUM(D70:G70)</f>
        <v>1</v>
      </c>
      <c r="I70" s="95" t="s">
        <v>27</v>
      </c>
      <c r="S70" s="1"/>
    </row>
    <row r="71" ht="14.25" customHeight="1">
      <c r="A71" s="94"/>
      <c r="B71" s="29" t="str">
        <f>Persona6!B4</f>
        <v>Crear una rama en git</v>
      </c>
      <c r="C71" s="70">
        <f>Persona6!C4</f>
        <v>2</v>
      </c>
      <c r="D71" s="29">
        <f>Persona6!G4</f>
        <v>1</v>
      </c>
      <c r="E71" s="30"/>
      <c r="F71" s="31"/>
      <c r="G71" s="32"/>
      <c r="H71" s="33">
        <f t="shared" si="8"/>
        <v>1</v>
      </c>
      <c r="I71" s="96" t="s">
        <v>27</v>
      </c>
      <c r="Q71" s="9" t="s">
        <v>9</v>
      </c>
      <c r="R71" s="8" t="str">
        <f>H1</f>
        <v>Vicente Ramírez</v>
      </c>
    </row>
    <row r="72" ht="14.25" customHeight="1">
      <c r="A72" s="94"/>
      <c r="B72" s="74" t="str">
        <f>Persona6!B5</f>
        <v>Clases de GitKraken</v>
      </c>
      <c r="C72" s="70">
        <f>Persona6!C5</f>
        <v>2</v>
      </c>
      <c r="D72" s="38"/>
      <c r="E72" s="37">
        <f>Persona6!G5</f>
        <v>1</v>
      </c>
      <c r="F72" s="30"/>
      <c r="G72" s="39"/>
      <c r="H72" s="33">
        <f t="shared" si="8"/>
        <v>1</v>
      </c>
      <c r="I72" s="96" t="s">
        <v>27</v>
      </c>
      <c r="Q72" s="19" t="s">
        <v>19</v>
      </c>
      <c r="R72" s="19" t="s">
        <v>20</v>
      </c>
      <c r="S72" s="19" t="s">
        <v>21</v>
      </c>
      <c r="T72" s="19" t="s">
        <v>22</v>
      </c>
      <c r="U72" s="19" t="s">
        <v>23</v>
      </c>
      <c r="V72" s="19" t="s">
        <v>24</v>
      </c>
    </row>
    <row r="73" ht="14.25" customHeight="1">
      <c r="A73" s="94"/>
      <c r="B73" s="74" t="str">
        <f>Persona6!B6</f>
        <v>Implementacion de css en login</v>
      </c>
      <c r="C73" s="70">
        <f>Persona6!C6</f>
        <v>3</v>
      </c>
      <c r="D73" s="41"/>
      <c r="E73" s="40">
        <f>Persona6!G6</f>
        <v>2</v>
      </c>
      <c r="F73" s="30"/>
      <c r="G73" s="32"/>
      <c r="H73" s="33">
        <f t="shared" si="8"/>
        <v>2</v>
      </c>
      <c r="I73" s="96" t="s">
        <v>28</v>
      </c>
      <c r="Q73" s="9" t="s">
        <v>25</v>
      </c>
      <c r="R73" s="9">
        <f>SUM(C71:C78)</f>
        <v>17</v>
      </c>
      <c r="S73" s="9">
        <f>R73-SUM(D71:D72)</f>
        <v>16</v>
      </c>
      <c r="T73" s="9">
        <f>S73-SUM(E73:E74)</f>
        <v>14</v>
      </c>
      <c r="U73" s="9">
        <f>T73-SUM(F75:F76)</f>
        <v>14</v>
      </c>
      <c r="V73" s="9">
        <f>U73-SUM(G77:G78)</f>
        <v>14</v>
      </c>
    </row>
    <row r="74" ht="14.25" customHeight="1">
      <c r="A74" s="94"/>
      <c r="B74" s="97" t="str">
        <f>Persona6!B7</f>
        <v>Clases Maquetar sass</v>
      </c>
      <c r="C74" s="70">
        <f>Persona6!C7</f>
        <v>2</v>
      </c>
      <c r="D74" s="43"/>
      <c r="E74" s="55"/>
      <c r="F74" s="45">
        <f>Persona6!G7</f>
        <v>2</v>
      </c>
      <c r="G74" s="41"/>
      <c r="H74" s="33">
        <f t="shared" si="8"/>
        <v>2</v>
      </c>
      <c r="I74" s="96" t="s">
        <v>28</v>
      </c>
      <c r="Q74" s="9" t="s">
        <v>26</v>
      </c>
      <c r="R74" s="9">
        <f>R73</f>
        <v>17</v>
      </c>
      <c r="S74" s="9">
        <f>'Sprint 1 - Grupo'!$R74-('Sprint 1 - Grupo'!$R74/4)</f>
        <v>12.75</v>
      </c>
      <c r="T74" s="9">
        <f>'Sprint 1 - Grupo'!$S74-('Sprint 1 - Grupo'!$R74/4)</f>
        <v>8.5</v>
      </c>
      <c r="U74" s="9">
        <f>'Sprint 1 - Grupo'!$T74-('Sprint 1 - Grupo'!$R74/4)</f>
        <v>4.25</v>
      </c>
      <c r="V74" s="9">
        <f>'Sprint 1 - Grupo'!$U74-('Sprint 1 - Grupo'!$R74/4)</f>
        <v>0</v>
      </c>
    </row>
    <row r="75" ht="14.25" customHeight="1">
      <c r="A75" s="94"/>
      <c r="B75" s="97" t="str">
        <f>Persona6!B8</f>
        <v>Actualizacion de diagrama de componentes</v>
      </c>
      <c r="C75" s="70">
        <f>Persona6!C8</f>
        <v>3</v>
      </c>
      <c r="D75" s="43"/>
      <c r="E75" s="32"/>
      <c r="F75" s="76">
        <f>Persona6!G8</f>
        <v>0</v>
      </c>
      <c r="G75" s="49"/>
      <c r="H75" s="33">
        <f t="shared" si="8"/>
        <v>0</v>
      </c>
      <c r="I75" s="96" t="s">
        <v>27</v>
      </c>
    </row>
    <row r="76" ht="14.25" customHeight="1">
      <c r="A76" s="94"/>
      <c r="B76" s="77" t="str">
        <f>Persona6!B9</f>
        <v>Retroalimentacion diagramas</v>
      </c>
      <c r="C76" s="70">
        <f>Persona6!C9</f>
        <v>3</v>
      </c>
      <c r="D76" s="43"/>
      <c r="E76" s="31"/>
      <c r="F76" s="55"/>
      <c r="G76" s="78">
        <f>Persona6!G9</f>
        <v>0</v>
      </c>
      <c r="H76" s="33">
        <f t="shared" si="8"/>
        <v>0</v>
      </c>
      <c r="I76" s="96" t="s">
        <v>27</v>
      </c>
    </row>
    <row r="77" ht="14.25" customHeight="1">
      <c r="A77" s="98"/>
      <c r="B77" s="99" t="str">
        <f>Persona6!B10</f>
        <v>Retroalimentacion HTML</v>
      </c>
      <c r="C77" s="70">
        <f>Persona6!C10</f>
        <v>2</v>
      </c>
      <c r="D77" s="57"/>
      <c r="E77" s="58"/>
      <c r="F77" s="59"/>
      <c r="G77" s="80">
        <f>Persona6!G10</f>
        <v>0</v>
      </c>
      <c r="H77" s="81">
        <f t="shared" si="8"/>
        <v>0</v>
      </c>
      <c r="I77" s="96" t="s">
        <v>27</v>
      </c>
    </row>
    <row r="78" ht="14.25" customHeight="1">
      <c r="A78" s="19"/>
      <c r="Q78" s="19" t="s">
        <v>19</v>
      </c>
      <c r="R78" s="19" t="s">
        <v>20</v>
      </c>
      <c r="S78" s="19" t="s">
        <v>21</v>
      </c>
      <c r="T78" s="19" t="s">
        <v>22</v>
      </c>
      <c r="U78" s="19" t="s">
        <v>23</v>
      </c>
      <c r="V78" s="19" t="s">
        <v>24</v>
      </c>
    </row>
    <row r="79" ht="14.25" customHeight="1">
      <c r="Q79" s="9" t="s">
        <v>25</v>
      </c>
      <c r="R79" s="9">
        <f t="shared" ref="R79:V79" si="9">R73+R61+R49+R33+R22+R4</f>
        <v>108</v>
      </c>
      <c r="S79" s="9">
        <f t="shared" si="9"/>
        <v>93</v>
      </c>
      <c r="T79" s="9">
        <f t="shared" si="9"/>
        <v>68.5</v>
      </c>
      <c r="U79" s="9">
        <f t="shared" si="9"/>
        <v>51.5</v>
      </c>
      <c r="V79" s="9">
        <f t="shared" si="9"/>
        <v>38.5</v>
      </c>
    </row>
    <row r="80" ht="14.25" customHeight="1">
      <c r="Q80" s="9" t="s">
        <v>26</v>
      </c>
      <c r="R80" s="9">
        <f>R79</f>
        <v>108</v>
      </c>
      <c r="S80" s="9">
        <f>R80-($R$80/4)</f>
        <v>81</v>
      </c>
      <c r="T80" s="9">
        <f>'Sprint 1 - Grupo'!$S80-('Sprint 1 - Grupo'!$R80/4)</f>
        <v>54</v>
      </c>
      <c r="U80" s="9">
        <f>'Sprint 1 - Grupo'!$T80-('Sprint 1 - Grupo'!$R80/4)</f>
        <v>27</v>
      </c>
      <c r="V80" s="9">
        <f>'Sprint 1 - Grupo'!$U80-('Sprint 1 - Grupo'!$R80/4)</f>
        <v>0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1">
    <mergeCell ref="X2:Z2"/>
  </mergeCells>
  <printOptions/>
  <pageMargins bottom="0.39375000000000004" footer="0.0" header="0.0" left="0.0" right="0.0" top="0.39375000000000004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48.88"/>
    <col customWidth="1" min="3" max="3" width="42.13"/>
    <col customWidth="1" min="4" max="4" width="19.0"/>
    <col customWidth="1" min="5" max="5" width="17.75"/>
    <col customWidth="1" min="6" max="6" width="10.63"/>
  </cols>
  <sheetData>
    <row r="1" ht="14.25" customHeight="1"/>
    <row r="2" ht="14.25" customHeight="1">
      <c r="B2" s="100" t="s">
        <v>29</v>
      </c>
      <c r="C2" s="101" t="s">
        <v>30</v>
      </c>
      <c r="E2" s="102" t="s">
        <v>31</v>
      </c>
    </row>
    <row r="3" ht="14.25" customHeight="1">
      <c r="B3" s="103" t="s">
        <v>32</v>
      </c>
      <c r="C3" s="104">
        <v>1.0</v>
      </c>
      <c r="E3" s="105" t="s">
        <v>33</v>
      </c>
    </row>
    <row r="4" ht="14.25" customHeight="1">
      <c r="B4" s="106" t="s">
        <v>34</v>
      </c>
      <c r="C4" s="107">
        <v>44803.0</v>
      </c>
    </row>
    <row r="5" ht="14.25" customHeight="1">
      <c r="B5" s="108" t="s">
        <v>35</v>
      </c>
      <c r="C5" s="109">
        <v>0.8333333333333334</v>
      </c>
      <c r="E5" s="105" t="s">
        <v>36</v>
      </c>
    </row>
    <row r="6" ht="14.25" customHeight="1">
      <c r="B6" s="108" t="s">
        <v>37</v>
      </c>
      <c r="C6" s="109">
        <v>0.9166666666666666</v>
      </c>
    </row>
    <row r="7" ht="14.25" customHeight="1">
      <c r="B7" s="110" t="s">
        <v>38</v>
      </c>
      <c r="C7" s="111">
        <v>2.0</v>
      </c>
    </row>
    <row r="8" ht="14.25" customHeight="1">
      <c r="B8" s="112" t="s">
        <v>39</v>
      </c>
      <c r="C8" s="113" t="s">
        <v>40</v>
      </c>
    </row>
    <row r="9" ht="14.25" customHeight="1">
      <c r="B9" s="114" t="s">
        <v>41</v>
      </c>
      <c r="C9" s="115" t="s">
        <v>42</v>
      </c>
    </row>
    <row r="10" ht="14.25" customHeight="1">
      <c r="B10" s="116"/>
      <c r="C10" s="116"/>
    </row>
    <row r="11" ht="14.25" customHeight="1">
      <c r="B11" s="116"/>
      <c r="C11" s="116"/>
    </row>
    <row r="12" ht="14.25" customHeight="1">
      <c r="B12" s="117" t="s">
        <v>29</v>
      </c>
      <c r="C12" s="118" t="s">
        <v>30</v>
      </c>
    </row>
    <row r="13" ht="14.25" customHeight="1">
      <c r="B13" s="103" t="s">
        <v>32</v>
      </c>
      <c r="C13" s="104">
        <v>2.0</v>
      </c>
    </row>
    <row r="14" ht="14.25" customHeight="1">
      <c r="B14" s="106" t="s">
        <v>34</v>
      </c>
      <c r="C14" s="107">
        <v>44775.0</v>
      </c>
    </row>
    <row r="15" ht="14.25" customHeight="1">
      <c r="B15" s="108" t="s">
        <v>35</v>
      </c>
      <c r="C15" s="109">
        <v>0.8333333333333334</v>
      </c>
    </row>
    <row r="16" ht="14.25" customHeight="1">
      <c r="B16" s="108" t="s">
        <v>37</v>
      </c>
      <c r="C16" s="109">
        <v>0.9166666666666666</v>
      </c>
    </row>
    <row r="17" ht="14.25" customHeight="1">
      <c r="B17" s="110" t="s">
        <v>38</v>
      </c>
      <c r="C17" s="111">
        <v>6.0</v>
      </c>
    </row>
    <row r="18" ht="14.25" customHeight="1">
      <c r="B18" s="112" t="s">
        <v>39</v>
      </c>
      <c r="C18" s="113" t="s">
        <v>40</v>
      </c>
    </row>
    <row r="19" ht="14.25" customHeight="1">
      <c r="B19" s="114" t="s">
        <v>41</v>
      </c>
      <c r="C19" s="115" t="s">
        <v>43</v>
      </c>
    </row>
    <row r="20" ht="14.25" customHeight="1">
      <c r="B20" s="116"/>
      <c r="C20" s="116"/>
    </row>
    <row r="21" ht="14.25" customHeight="1">
      <c r="B21" s="116"/>
      <c r="C21" s="116"/>
    </row>
    <row r="22" ht="14.25" customHeight="1">
      <c r="B22" s="117" t="s">
        <v>29</v>
      </c>
      <c r="C22" s="118" t="s">
        <v>30</v>
      </c>
    </row>
    <row r="23" ht="14.25" customHeight="1">
      <c r="B23" s="103" t="s">
        <v>32</v>
      </c>
      <c r="C23" s="104">
        <v>3.0</v>
      </c>
    </row>
    <row r="24" ht="14.25" customHeight="1">
      <c r="B24" s="106" t="s">
        <v>34</v>
      </c>
      <c r="C24" s="119">
        <v>44812.0</v>
      </c>
    </row>
    <row r="25" ht="14.25" customHeight="1">
      <c r="B25" s="108" t="s">
        <v>35</v>
      </c>
      <c r="C25" s="109">
        <v>0.8125</v>
      </c>
    </row>
    <row r="26" ht="14.25" customHeight="1">
      <c r="B26" s="108" t="s">
        <v>37</v>
      </c>
      <c r="C26" s="109">
        <v>0.9166666666666666</v>
      </c>
    </row>
    <row r="27" ht="14.25" customHeight="1">
      <c r="B27" s="110" t="s">
        <v>38</v>
      </c>
      <c r="C27" s="111" t="s">
        <v>44</v>
      </c>
    </row>
    <row r="28" ht="14.25" customHeight="1">
      <c r="B28" s="112" t="s">
        <v>39</v>
      </c>
      <c r="C28" s="113" t="s">
        <v>45</v>
      </c>
    </row>
    <row r="29" ht="14.25" customHeight="1">
      <c r="B29" s="114" t="s">
        <v>41</v>
      </c>
      <c r="C29" s="115" t="s">
        <v>46</v>
      </c>
    </row>
    <row r="30" ht="14.25" customHeight="1">
      <c r="B30" s="116"/>
      <c r="C30" s="116"/>
    </row>
    <row r="31" ht="14.25" customHeight="1">
      <c r="B31" s="116"/>
      <c r="C31" s="116"/>
    </row>
    <row r="32" ht="14.25" customHeight="1">
      <c r="B32" s="117" t="s">
        <v>29</v>
      </c>
      <c r="C32" s="118" t="s">
        <v>30</v>
      </c>
    </row>
    <row r="33" ht="14.25" customHeight="1">
      <c r="B33" s="103" t="s">
        <v>32</v>
      </c>
      <c r="C33" s="104">
        <v>4.0</v>
      </c>
    </row>
    <row r="34" ht="14.25" customHeight="1">
      <c r="B34" s="106" t="s">
        <v>34</v>
      </c>
      <c r="C34" s="107">
        <v>44814.0</v>
      </c>
    </row>
    <row r="35" ht="14.25" customHeight="1">
      <c r="B35" s="108" t="s">
        <v>35</v>
      </c>
      <c r="C35" s="109">
        <v>0.4375</v>
      </c>
    </row>
    <row r="36" ht="14.25" customHeight="1">
      <c r="B36" s="108" t="s">
        <v>37</v>
      </c>
      <c r="C36" s="109">
        <v>0.4791666666666667</v>
      </c>
    </row>
    <row r="37" ht="14.25" customHeight="1">
      <c r="B37" s="110" t="s">
        <v>38</v>
      </c>
      <c r="C37" s="111" t="s">
        <v>47</v>
      </c>
    </row>
    <row r="38" ht="14.25" customHeight="1">
      <c r="B38" s="112" t="s">
        <v>39</v>
      </c>
      <c r="C38" s="113" t="s">
        <v>48</v>
      </c>
    </row>
    <row r="39" ht="14.25" customHeight="1">
      <c r="B39" s="114" t="s">
        <v>41</v>
      </c>
      <c r="C39" s="120"/>
    </row>
    <row r="40" ht="14.25" customHeight="1"/>
    <row r="41" ht="14.25" customHeight="1"/>
    <row r="42" ht="14.25" customHeight="1">
      <c r="B42" s="117" t="s">
        <v>29</v>
      </c>
      <c r="C42" s="118" t="s">
        <v>30</v>
      </c>
    </row>
    <row r="43" ht="14.25" customHeight="1">
      <c r="B43" s="103" t="s">
        <v>32</v>
      </c>
      <c r="C43" s="121">
        <v>5.0</v>
      </c>
    </row>
    <row r="44" ht="14.25" customHeight="1">
      <c r="B44" s="106" t="s">
        <v>34</v>
      </c>
      <c r="C44" s="107">
        <v>44815.0</v>
      </c>
    </row>
    <row r="45" ht="14.25" customHeight="1">
      <c r="B45" s="108" t="s">
        <v>35</v>
      </c>
      <c r="C45" s="122" t="s">
        <v>49</v>
      </c>
    </row>
    <row r="46" ht="14.25" customHeight="1">
      <c r="B46" s="108" t="s">
        <v>37</v>
      </c>
      <c r="C46" s="109">
        <v>0.4791666666666667</v>
      </c>
    </row>
    <row r="47" ht="14.25" customHeight="1">
      <c r="B47" s="110" t="s">
        <v>38</v>
      </c>
      <c r="C47" s="111" t="s">
        <v>50</v>
      </c>
    </row>
    <row r="48" ht="14.25" customHeight="1">
      <c r="B48" s="112" t="s">
        <v>39</v>
      </c>
      <c r="C48" s="113" t="s">
        <v>48</v>
      </c>
    </row>
    <row r="49" ht="14.25" customHeight="1">
      <c r="B49" s="114" t="s">
        <v>41</v>
      </c>
      <c r="C49" s="115" t="s">
        <v>51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37.63"/>
    <col customWidth="1" min="3" max="3" width="14.88"/>
    <col customWidth="1" min="4" max="4" width="16.25"/>
    <col customWidth="1" min="5" max="5" width="17.38"/>
    <col customWidth="1" min="6" max="6" width="39.38"/>
    <col customWidth="1" min="7" max="7" width="16.75"/>
    <col customWidth="1" min="8" max="8" width="18.75"/>
  </cols>
  <sheetData>
    <row r="1" ht="14.25" customHeight="1"/>
    <row r="2" ht="48.0" customHeight="1">
      <c r="A2" s="123" t="s">
        <v>52</v>
      </c>
      <c r="B2" s="124" t="s">
        <v>53</v>
      </c>
      <c r="C2" s="125" t="s">
        <v>54</v>
      </c>
      <c r="D2" s="126" t="s">
        <v>55</v>
      </c>
      <c r="E2" s="127" t="s">
        <v>56</v>
      </c>
      <c r="F2" s="128" t="s">
        <v>57</v>
      </c>
      <c r="G2" s="129" t="s">
        <v>58</v>
      </c>
      <c r="H2" s="124" t="s">
        <v>18</v>
      </c>
    </row>
    <row r="3" ht="14.25" customHeight="1">
      <c r="A3" s="11" t="s">
        <v>59</v>
      </c>
      <c r="B3" s="130" t="s">
        <v>60</v>
      </c>
      <c r="C3" s="131">
        <v>1.0</v>
      </c>
      <c r="D3" s="132">
        <v>1.0</v>
      </c>
      <c r="E3" s="133">
        <v>1.0</v>
      </c>
      <c r="F3" s="134" t="s">
        <v>61</v>
      </c>
      <c r="G3" s="135">
        <f t="shared" ref="G3:G17" si="1">SUM(D3:E3)</f>
        <v>2</v>
      </c>
      <c r="H3" s="136" t="s">
        <v>62</v>
      </c>
      <c r="I3" s="105"/>
    </row>
    <row r="4" ht="14.25" customHeight="1">
      <c r="A4" s="137"/>
      <c r="B4" s="130" t="s">
        <v>63</v>
      </c>
      <c r="C4" s="131">
        <v>1.0</v>
      </c>
      <c r="D4" s="132">
        <v>0.0</v>
      </c>
      <c r="E4" s="133">
        <v>2.0</v>
      </c>
      <c r="F4" s="136" t="s">
        <v>64</v>
      </c>
      <c r="G4" s="135">
        <f t="shared" si="1"/>
        <v>2</v>
      </c>
      <c r="H4" s="136" t="s">
        <v>62</v>
      </c>
    </row>
    <row r="5" ht="14.25" customHeight="1">
      <c r="A5" s="138"/>
      <c r="B5" s="130" t="s">
        <v>65</v>
      </c>
      <c r="C5" s="131">
        <v>1.0</v>
      </c>
      <c r="D5" s="132">
        <v>0.0</v>
      </c>
      <c r="E5" s="133">
        <v>1.0</v>
      </c>
      <c r="F5" s="136" t="s">
        <v>66</v>
      </c>
      <c r="G5" s="135">
        <f t="shared" si="1"/>
        <v>1</v>
      </c>
      <c r="H5" s="136" t="s">
        <v>62</v>
      </c>
    </row>
    <row r="6" ht="14.25" customHeight="1">
      <c r="A6" s="11" t="s">
        <v>67</v>
      </c>
      <c r="B6" s="130" t="s">
        <v>68</v>
      </c>
      <c r="C6" s="131">
        <v>2.0</v>
      </c>
      <c r="D6" s="132">
        <v>1.0</v>
      </c>
      <c r="E6" s="133">
        <v>1.0</v>
      </c>
      <c r="F6" s="139"/>
      <c r="G6" s="135">
        <f t="shared" si="1"/>
        <v>2</v>
      </c>
      <c r="H6" s="136" t="s">
        <v>62</v>
      </c>
    </row>
    <row r="7" ht="14.25" customHeight="1">
      <c r="A7" s="137"/>
      <c r="B7" s="130" t="s">
        <v>69</v>
      </c>
      <c r="C7" s="131">
        <v>3.0</v>
      </c>
      <c r="D7" s="132">
        <v>2.0</v>
      </c>
      <c r="E7" s="133">
        <v>3.0</v>
      </c>
      <c r="F7" s="139"/>
      <c r="G7" s="135">
        <f t="shared" si="1"/>
        <v>5</v>
      </c>
      <c r="H7" s="136" t="s">
        <v>62</v>
      </c>
    </row>
    <row r="8" ht="14.25" customHeight="1">
      <c r="A8" s="11" t="s">
        <v>70</v>
      </c>
      <c r="B8" s="130" t="s">
        <v>71</v>
      </c>
      <c r="C8" s="131">
        <v>2.0</v>
      </c>
      <c r="D8" s="132">
        <v>0.0</v>
      </c>
      <c r="E8" s="133">
        <v>2.0</v>
      </c>
      <c r="F8" s="139"/>
      <c r="G8" s="135">
        <f t="shared" si="1"/>
        <v>2</v>
      </c>
      <c r="H8" s="136" t="s">
        <v>62</v>
      </c>
    </row>
    <row r="9" ht="14.25" customHeight="1">
      <c r="A9" s="138"/>
      <c r="B9" s="130" t="s">
        <v>72</v>
      </c>
      <c r="C9" s="131">
        <v>1.0</v>
      </c>
      <c r="D9" s="132">
        <v>1.0</v>
      </c>
      <c r="E9" s="133">
        <v>0.0</v>
      </c>
      <c r="F9" s="136" t="s">
        <v>73</v>
      </c>
      <c r="G9" s="135">
        <f t="shared" si="1"/>
        <v>1</v>
      </c>
      <c r="H9" s="136" t="s">
        <v>62</v>
      </c>
    </row>
    <row r="10" ht="14.25" customHeight="1">
      <c r="A10" s="138"/>
      <c r="B10" s="130" t="s">
        <v>74</v>
      </c>
      <c r="C10" s="131">
        <v>1.0</v>
      </c>
      <c r="D10" s="132">
        <v>1.0</v>
      </c>
      <c r="E10" s="133">
        <v>1.0</v>
      </c>
      <c r="F10" s="139"/>
      <c r="G10" s="135">
        <f t="shared" si="1"/>
        <v>2</v>
      </c>
      <c r="H10" s="136" t="s">
        <v>62</v>
      </c>
    </row>
    <row r="11" ht="14.25" customHeight="1">
      <c r="A11" s="138"/>
      <c r="B11" s="130" t="s">
        <v>75</v>
      </c>
      <c r="C11" s="131">
        <v>2.0</v>
      </c>
      <c r="D11" s="132">
        <v>2.0</v>
      </c>
      <c r="E11" s="133">
        <v>1.0</v>
      </c>
      <c r="F11" s="139"/>
      <c r="G11" s="135">
        <f t="shared" si="1"/>
        <v>3</v>
      </c>
      <c r="H11" s="136" t="s">
        <v>62</v>
      </c>
    </row>
    <row r="12" ht="14.25" customHeight="1">
      <c r="A12" s="138"/>
      <c r="B12" s="130" t="s">
        <v>76</v>
      </c>
      <c r="C12" s="131">
        <v>2.0</v>
      </c>
      <c r="D12" s="132">
        <v>0.0</v>
      </c>
      <c r="E12" s="133">
        <v>2.0</v>
      </c>
      <c r="F12" s="139"/>
      <c r="G12" s="135">
        <f t="shared" si="1"/>
        <v>2</v>
      </c>
      <c r="H12" s="136" t="s">
        <v>62</v>
      </c>
    </row>
    <row r="13" ht="14.25" customHeight="1">
      <c r="A13" s="137"/>
      <c r="B13" s="130" t="s">
        <v>77</v>
      </c>
      <c r="C13" s="131">
        <v>2.0</v>
      </c>
      <c r="D13" s="132">
        <v>2.0</v>
      </c>
      <c r="E13" s="133">
        <v>0.0</v>
      </c>
      <c r="F13" s="139"/>
      <c r="G13" s="135">
        <f t="shared" si="1"/>
        <v>2</v>
      </c>
      <c r="H13" s="136" t="s">
        <v>62</v>
      </c>
    </row>
    <row r="14" ht="14.25" customHeight="1">
      <c r="A14" s="140" t="s">
        <v>78</v>
      </c>
      <c r="B14" s="130" t="s">
        <v>79</v>
      </c>
      <c r="C14" s="131">
        <v>1.0</v>
      </c>
      <c r="D14" s="132">
        <v>0.0</v>
      </c>
      <c r="E14" s="133">
        <v>1.0</v>
      </c>
      <c r="F14" s="136" t="s">
        <v>80</v>
      </c>
      <c r="G14" s="135">
        <f t="shared" si="1"/>
        <v>1</v>
      </c>
      <c r="H14" s="136" t="s">
        <v>62</v>
      </c>
    </row>
    <row r="15" ht="14.25" customHeight="1">
      <c r="A15" s="141"/>
      <c r="B15" s="130" t="s">
        <v>81</v>
      </c>
      <c r="C15" s="131">
        <v>1.0</v>
      </c>
      <c r="D15" s="132">
        <v>0.0</v>
      </c>
      <c r="E15" s="133">
        <v>2.0</v>
      </c>
      <c r="F15" s="136" t="s">
        <v>82</v>
      </c>
      <c r="G15" s="135">
        <f t="shared" si="1"/>
        <v>2</v>
      </c>
      <c r="H15" s="136" t="s">
        <v>62</v>
      </c>
    </row>
    <row r="16" ht="14.25" customHeight="1">
      <c r="A16" s="141"/>
      <c r="B16" s="130" t="s">
        <v>83</v>
      </c>
      <c r="C16" s="131">
        <v>1.0</v>
      </c>
      <c r="D16" s="132">
        <v>1.0</v>
      </c>
      <c r="E16" s="133">
        <v>0.0</v>
      </c>
      <c r="F16" s="139"/>
      <c r="G16" s="135">
        <f t="shared" si="1"/>
        <v>1</v>
      </c>
      <c r="H16" s="136" t="s">
        <v>84</v>
      </c>
    </row>
    <row r="17" ht="14.25" customHeight="1">
      <c r="A17" s="137"/>
      <c r="B17" s="130" t="s">
        <v>85</v>
      </c>
      <c r="C17" s="131">
        <v>2.0</v>
      </c>
      <c r="D17" s="132">
        <v>0.0</v>
      </c>
      <c r="E17" s="133">
        <v>2.0</v>
      </c>
      <c r="F17" s="139"/>
      <c r="G17" s="135">
        <f t="shared" si="1"/>
        <v>2</v>
      </c>
      <c r="H17" s="136" t="s">
        <v>62</v>
      </c>
    </row>
    <row r="18" ht="14.25" customHeight="1">
      <c r="A18" s="142"/>
      <c r="B18" s="141"/>
      <c r="C18" s="143"/>
      <c r="D18" s="144"/>
      <c r="E18" s="145"/>
      <c r="F18" s="146" t="s">
        <v>86</v>
      </c>
      <c r="G18" s="147">
        <f>SUM(G3:G17)</f>
        <v>30</v>
      </c>
      <c r="H18" s="142"/>
    </row>
    <row r="19" ht="14.25" customHeight="1"/>
    <row r="20" ht="14.25" customHeight="1"/>
    <row r="21" ht="14.25" customHeight="1">
      <c r="F21" s="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7.1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</cols>
  <sheetData>
    <row r="1" ht="14.25" customHeight="1"/>
    <row r="2" ht="48.0" customHeight="1">
      <c r="A2" s="148" t="s">
        <v>52</v>
      </c>
      <c r="B2" s="124" t="s">
        <v>53</v>
      </c>
      <c r="C2" s="149" t="s">
        <v>87</v>
      </c>
      <c r="D2" s="150" t="s">
        <v>88</v>
      </c>
      <c r="E2" s="127" t="s">
        <v>56</v>
      </c>
      <c r="F2" s="124" t="s">
        <v>57</v>
      </c>
      <c r="G2" s="129" t="s">
        <v>58</v>
      </c>
      <c r="H2" s="124" t="s">
        <v>18</v>
      </c>
    </row>
    <row r="3" ht="14.25" customHeight="1">
      <c r="A3" s="11" t="s">
        <v>59</v>
      </c>
      <c r="B3" s="130" t="s">
        <v>89</v>
      </c>
      <c r="C3" s="131">
        <v>3.0</v>
      </c>
      <c r="D3" s="132">
        <v>1.0</v>
      </c>
      <c r="E3" s="133">
        <v>2.0</v>
      </c>
      <c r="F3" s="136" t="s">
        <v>90</v>
      </c>
      <c r="G3" s="135">
        <f t="shared" ref="G3:G10" si="1">SUM(D3:E3)</f>
        <v>3</v>
      </c>
      <c r="H3" s="136" t="s">
        <v>91</v>
      </c>
    </row>
    <row r="4" ht="14.25" customHeight="1">
      <c r="A4" s="137"/>
      <c r="B4" s="130" t="s">
        <v>68</v>
      </c>
      <c r="C4" s="131">
        <v>2.0</v>
      </c>
      <c r="D4" s="132">
        <v>1.0</v>
      </c>
      <c r="E4" s="133">
        <v>1.0</v>
      </c>
      <c r="F4" s="151"/>
      <c r="G4" s="135">
        <f t="shared" si="1"/>
        <v>2</v>
      </c>
      <c r="H4" s="136" t="s">
        <v>91</v>
      </c>
    </row>
    <row r="5" ht="14.25" customHeight="1">
      <c r="A5" s="11" t="s">
        <v>67</v>
      </c>
      <c r="B5" s="152" t="s">
        <v>92</v>
      </c>
      <c r="C5" s="131">
        <v>2.0</v>
      </c>
      <c r="D5" s="132">
        <v>2.0</v>
      </c>
      <c r="E5" s="133">
        <v>0.0</v>
      </c>
      <c r="F5" s="139"/>
      <c r="G5" s="135">
        <f t="shared" si="1"/>
        <v>2</v>
      </c>
      <c r="H5" s="136" t="s">
        <v>93</v>
      </c>
    </row>
    <row r="6" ht="14.25" customHeight="1">
      <c r="A6" s="137"/>
      <c r="B6" s="130" t="s">
        <v>94</v>
      </c>
      <c r="C6" s="131">
        <v>3.0</v>
      </c>
      <c r="D6" s="132">
        <v>1.0</v>
      </c>
      <c r="E6" s="133">
        <v>3.0</v>
      </c>
      <c r="F6" s="136" t="s">
        <v>95</v>
      </c>
      <c r="G6" s="135">
        <f t="shared" si="1"/>
        <v>4</v>
      </c>
      <c r="H6" s="136" t="s">
        <v>93</v>
      </c>
    </row>
    <row r="7" ht="14.25" customHeight="1">
      <c r="A7" s="11" t="s">
        <v>70</v>
      </c>
      <c r="B7" s="130" t="s">
        <v>96</v>
      </c>
      <c r="C7" s="131">
        <v>3.0</v>
      </c>
      <c r="D7" s="132">
        <v>0.5</v>
      </c>
      <c r="E7" s="133">
        <v>2.5</v>
      </c>
      <c r="F7" s="136" t="s">
        <v>97</v>
      </c>
      <c r="G7" s="135">
        <f t="shared" si="1"/>
        <v>3</v>
      </c>
      <c r="H7" s="136" t="s">
        <v>93</v>
      </c>
    </row>
    <row r="8" ht="14.25" customHeight="1">
      <c r="A8" s="137"/>
      <c r="B8" s="130" t="s">
        <v>98</v>
      </c>
      <c r="C8" s="131">
        <v>2.0</v>
      </c>
      <c r="D8" s="132">
        <v>2.0</v>
      </c>
      <c r="E8" s="133">
        <v>0.0</v>
      </c>
      <c r="F8" s="136"/>
      <c r="G8" s="135">
        <f t="shared" si="1"/>
        <v>2</v>
      </c>
      <c r="H8" s="136" t="s">
        <v>93</v>
      </c>
    </row>
    <row r="9" ht="14.25" customHeight="1">
      <c r="A9" s="11" t="s">
        <v>78</v>
      </c>
      <c r="B9" s="153" t="s">
        <v>99</v>
      </c>
      <c r="C9" s="131">
        <v>2.5</v>
      </c>
      <c r="D9" s="132" t="s">
        <v>100</v>
      </c>
      <c r="E9" s="133">
        <v>2.0</v>
      </c>
      <c r="F9" s="151" t="s">
        <v>101</v>
      </c>
      <c r="G9" s="135">
        <f t="shared" si="1"/>
        <v>2</v>
      </c>
      <c r="H9" s="136" t="s">
        <v>93</v>
      </c>
    </row>
    <row r="10" ht="14.25" customHeight="1">
      <c r="A10" s="137"/>
      <c r="B10" s="130" t="s">
        <v>102</v>
      </c>
      <c r="C10" s="131">
        <v>2.5</v>
      </c>
      <c r="D10" s="132">
        <v>0.0</v>
      </c>
      <c r="E10" s="133">
        <v>2.5</v>
      </c>
      <c r="F10" s="151" t="s">
        <v>101</v>
      </c>
      <c r="G10" s="135">
        <f t="shared" si="1"/>
        <v>2.5</v>
      </c>
      <c r="H10" s="136" t="s">
        <v>93</v>
      </c>
    </row>
    <row r="11" ht="14.25" customHeight="1"/>
    <row r="12" ht="14.25" customHeight="1"/>
    <row r="13" ht="14.25" customHeight="1"/>
    <row r="14" ht="14.25" customHeight="1">
      <c r="C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</cols>
  <sheetData>
    <row r="1" ht="14.25" customHeight="1"/>
    <row r="2" ht="48.0" customHeight="1">
      <c r="A2" s="148" t="s">
        <v>52</v>
      </c>
      <c r="B2" s="124" t="s">
        <v>53</v>
      </c>
      <c r="C2" s="149" t="s">
        <v>87</v>
      </c>
      <c r="D2" s="150" t="s">
        <v>88</v>
      </c>
      <c r="E2" s="127" t="s">
        <v>56</v>
      </c>
      <c r="F2" s="124" t="s">
        <v>57</v>
      </c>
      <c r="G2" s="129" t="s">
        <v>58</v>
      </c>
      <c r="H2" s="124" t="s">
        <v>18</v>
      </c>
    </row>
    <row r="3" ht="14.25" customHeight="1">
      <c r="A3" s="11" t="s">
        <v>59</v>
      </c>
      <c r="B3" s="130" t="s">
        <v>103</v>
      </c>
      <c r="C3" s="131">
        <v>2.0</v>
      </c>
      <c r="D3" s="132">
        <v>1.0</v>
      </c>
      <c r="E3" s="133">
        <v>1.0</v>
      </c>
      <c r="F3" s="136" t="s">
        <v>104</v>
      </c>
      <c r="G3" s="135">
        <f t="shared" ref="G3:G6" si="1">SUM(D3:E3)</f>
        <v>2</v>
      </c>
      <c r="H3" s="136" t="s">
        <v>93</v>
      </c>
    </row>
    <row r="4" ht="14.25" customHeight="1">
      <c r="A4" s="137"/>
      <c r="B4" s="130" t="s">
        <v>105</v>
      </c>
      <c r="C4" s="131">
        <v>2.0</v>
      </c>
      <c r="D4" s="132">
        <v>1.0</v>
      </c>
      <c r="E4" s="133">
        <v>0.0</v>
      </c>
      <c r="F4" s="136" t="s">
        <v>106</v>
      </c>
      <c r="G4" s="135">
        <f t="shared" si="1"/>
        <v>1</v>
      </c>
      <c r="H4" s="136" t="s">
        <v>91</v>
      </c>
    </row>
    <row r="5" ht="14.25" customHeight="1">
      <c r="A5" s="11" t="s">
        <v>67</v>
      </c>
      <c r="B5" s="130" t="s">
        <v>89</v>
      </c>
      <c r="C5" s="131">
        <v>1.5</v>
      </c>
      <c r="D5" s="132">
        <v>0.0</v>
      </c>
      <c r="E5" s="133">
        <v>1.5</v>
      </c>
      <c r="F5" s="136" t="s">
        <v>107</v>
      </c>
      <c r="G5" s="135">
        <f t="shared" si="1"/>
        <v>1.5</v>
      </c>
      <c r="H5" s="136" t="s">
        <v>93</v>
      </c>
    </row>
    <row r="6" ht="14.25" customHeight="1">
      <c r="A6" s="137"/>
      <c r="B6" s="130" t="s">
        <v>108</v>
      </c>
      <c r="C6" s="131">
        <v>2.0</v>
      </c>
      <c r="D6" s="132">
        <v>1.0</v>
      </c>
      <c r="E6" s="133">
        <v>2.0</v>
      </c>
      <c r="F6" s="136" t="s">
        <v>109</v>
      </c>
      <c r="G6" s="135">
        <f t="shared" si="1"/>
        <v>3</v>
      </c>
      <c r="H6" s="136" t="s">
        <v>93</v>
      </c>
    </row>
    <row r="7" ht="14.25" customHeight="1">
      <c r="A7" s="138"/>
      <c r="B7" s="130" t="s">
        <v>110</v>
      </c>
      <c r="C7" s="131">
        <v>1.0</v>
      </c>
      <c r="D7" s="132">
        <v>1.0</v>
      </c>
      <c r="E7" s="133">
        <v>0.0</v>
      </c>
      <c r="F7" s="136" t="s">
        <v>111</v>
      </c>
      <c r="G7" s="135">
        <v>0.5</v>
      </c>
      <c r="H7" s="136" t="s">
        <v>93</v>
      </c>
    </row>
    <row r="8" ht="14.25" customHeight="1">
      <c r="A8" s="138"/>
      <c r="B8" s="130" t="s">
        <v>112</v>
      </c>
      <c r="C8" s="131">
        <v>1.0</v>
      </c>
      <c r="D8" s="132">
        <v>1.0</v>
      </c>
      <c r="E8" s="133">
        <v>0.0</v>
      </c>
      <c r="F8" s="136" t="s">
        <v>113</v>
      </c>
      <c r="G8" s="135">
        <f t="shared" ref="G8:G14" si="2">SUM(D8:E8)</f>
        <v>1</v>
      </c>
      <c r="H8" s="136" t="s">
        <v>93</v>
      </c>
    </row>
    <row r="9" ht="14.25" customHeight="1">
      <c r="A9" s="11" t="s">
        <v>70</v>
      </c>
      <c r="B9" s="130" t="s">
        <v>114</v>
      </c>
      <c r="C9" s="131">
        <v>0.5</v>
      </c>
      <c r="D9" s="132">
        <v>0.0</v>
      </c>
      <c r="E9" s="133">
        <v>0.5</v>
      </c>
      <c r="F9" s="136" t="s">
        <v>115</v>
      </c>
      <c r="G9" s="135">
        <f t="shared" si="2"/>
        <v>0.5</v>
      </c>
      <c r="H9" s="136" t="s">
        <v>93</v>
      </c>
    </row>
    <row r="10" ht="14.25" customHeight="1">
      <c r="A10" s="137"/>
      <c r="B10" s="130" t="s">
        <v>116</v>
      </c>
      <c r="C10" s="131">
        <v>2.5</v>
      </c>
      <c r="D10" s="132">
        <v>1.0</v>
      </c>
      <c r="E10" s="133">
        <v>1.5</v>
      </c>
      <c r="F10" s="136" t="s">
        <v>117</v>
      </c>
      <c r="G10" s="135">
        <f t="shared" si="2"/>
        <v>2.5</v>
      </c>
      <c r="H10" s="136" t="s">
        <v>93</v>
      </c>
    </row>
    <row r="11" ht="14.25" customHeight="1">
      <c r="A11" s="138"/>
      <c r="B11" s="130" t="s">
        <v>118</v>
      </c>
      <c r="C11" s="131">
        <v>2.0</v>
      </c>
      <c r="D11" s="132">
        <v>0.0</v>
      </c>
      <c r="E11" s="133">
        <v>2.0</v>
      </c>
      <c r="F11" s="136" t="s">
        <v>119</v>
      </c>
      <c r="G11" s="135">
        <f t="shared" si="2"/>
        <v>2</v>
      </c>
      <c r="H11" s="136" t="s">
        <v>93</v>
      </c>
    </row>
    <row r="12" ht="14.25" customHeight="1">
      <c r="A12" s="11" t="s">
        <v>78</v>
      </c>
      <c r="B12" s="130" t="s">
        <v>120</v>
      </c>
      <c r="C12" s="131">
        <v>1.5</v>
      </c>
      <c r="D12" s="132">
        <v>0.0</v>
      </c>
      <c r="E12" s="133">
        <v>1.5</v>
      </c>
      <c r="F12" s="136" t="s">
        <v>121</v>
      </c>
      <c r="G12" s="135">
        <f t="shared" si="2"/>
        <v>1.5</v>
      </c>
      <c r="H12" s="136" t="s">
        <v>93</v>
      </c>
    </row>
    <row r="13" ht="14.25" customHeight="1">
      <c r="A13" s="138"/>
      <c r="B13" s="130" t="s">
        <v>122</v>
      </c>
      <c r="C13" s="131">
        <v>1.0</v>
      </c>
      <c r="D13" s="132">
        <v>1.0</v>
      </c>
      <c r="E13" s="133">
        <v>0.0</v>
      </c>
      <c r="F13" s="136" t="s">
        <v>123</v>
      </c>
      <c r="G13" s="135">
        <f t="shared" si="2"/>
        <v>1</v>
      </c>
      <c r="H13" s="136" t="s">
        <v>93</v>
      </c>
    </row>
    <row r="14" ht="14.25" customHeight="1">
      <c r="A14" s="137"/>
      <c r="B14" s="130" t="s">
        <v>124</v>
      </c>
      <c r="C14" s="131">
        <v>3.0</v>
      </c>
      <c r="D14" s="132">
        <v>1.0</v>
      </c>
      <c r="E14" s="133">
        <v>2.0</v>
      </c>
      <c r="F14" s="136" t="s">
        <v>125</v>
      </c>
      <c r="G14" s="135">
        <f t="shared" si="2"/>
        <v>3</v>
      </c>
      <c r="H14" s="136" t="s">
        <v>93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</cols>
  <sheetData>
    <row r="1" ht="14.25" customHeight="1"/>
    <row r="2" ht="48.0" customHeight="1">
      <c r="A2" s="148" t="s">
        <v>52</v>
      </c>
      <c r="B2" s="124" t="s">
        <v>53</v>
      </c>
      <c r="C2" s="149" t="s">
        <v>87</v>
      </c>
      <c r="D2" s="150" t="s">
        <v>88</v>
      </c>
      <c r="E2" s="127" t="s">
        <v>56</v>
      </c>
      <c r="F2" s="124" t="s">
        <v>57</v>
      </c>
      <c r="G2" s="129" t="s">
        <v>58</v>
      </c>
      <c r="H2" s="124" t="s">
        <v>18</v>
      </c>
    </row>
    <row r="3" ht="14.25" customHeight="1">
      <c r="A3" s="11" t="s">
        <v>59</v>
      </c>
      <c r="B3" s="154"/>
      <c r="C3" s="131">
        <v>2.0</v>
      </c>
      <c r="D3" s="70"/>
      <c r="E3" s="155"/>
      <c r="F3" s="139"/>
      <c r="G3" s="129">
        <f t="shared" ref="G3:G10" si="1">SUM(D3:E3)</f>
        <v>0</v>
      </c>
      <c r="H3" s="136" t="s">
        <v>91</v>
      </c>
    </row>
    <row r="4" ht="14.25" customHeight="1">
      <c r="A4" s="137"/>
      <c r="B4" s="154"/>
      <c r="C4" s="131">
        <v>3.0</v>
      </c>
      <c r="D4" s="70"/>
      <c r="E4" s="155"/>
      <c r="F4" s="139"/>
      <c r="G4" s="129">
        <f t="shared" si="1"/>
        <v>0</v>
      </c>
      <c r="H4" s="136" t="s">
        <v>91</v>
      </c>
    </row>
    <row r="5" ht="14.25" customHeight="1">
      <c r="A5" s="11" t="s">
        <v>67</v>
      </c>
      <c r="B5" s="130" t="s">
        <v>89</v>
      </c>
      <c r="C5" s="131">
        <v>1.0</v>
      </c>
      <c r="D5" s="132"/>
      <c r="E5" s="133">
        <v>1.0</v>
      </c>
      <c r="F5" s="139"/>
      <c r="G5" s="129">
        <f t="shared" si="1"/>
        <v>1</v>
      </c>
      <c r="H5" s="136" t="s">
        <v>93</v>
      </c>
    </row>
    <row r="6" ht="14.25" customHeight="1">
      <c r="A6" s="137"/>
      <c r="B6" s="130" t="s">
        <v>126</v>
      </c>
      <c r="C6" s="131">
        <v>2.0</v>
      </c>
      <c r="D6" s="70"/>
      <c r="E6" s="133">
        <v>1.0</v>
      </c>
      <c r="F6" s="139"/>
      <c r="G6" s="129">
        <f t="shared" si="1"/>
        <v>1</v>
      </c>
      <c r="H6" s="136" t="s">
        <v>93</v>
      </c>
    </row>
    <row r="7" ht="14.25" customHeight="1">
      <c r="A7" s="11" t="s">
        <v>70</v>
      </c>
      <c r="B7" s="156" t="s">
        <v>127</v>
      </c>
      <c r="C7" s="131">
        <v>2.0</v>
      </c>
      <c r="D7" s="70"/>
      <c r="E7" s="133">
        <v>2.0</v>
      </c>
      <c r="F7" s="139"/>
      <c r="G7" s="129">
        <f t="shared" si="1"/>
        <v>2</v>
      </c>
      <c r="H7" s="136" t="s">
        <v>93</v>
      </c>
    </row>
    <row r="8" ht="14.25" customHeight="1">
      <c r="A8" s="137"/>
      <c r="B8" s="156" t="s">
        <v>128</v>
      </c>
      <c r="C8" s="131">
        <v>2.0</v>
      </c>
      <c r="D8" s="70"/>
      <c r="E8" s="133">
        <v>2.0</v>
      </c>
      <c r="F8" s="139"/>
      <c r="G8" s="129">
        <f t="shared" si="1"/>
        <v>2</v>
      </c>
      <c r="H8" s="136" t="s">
        <v>93</v>
      </c>
    </row>
    <row r="9" ht="14.25" customHeight="1">
      <c r="A9" s="11" t="s">
        <v>78</v>
      </c>
      <c r="B9" s="130" t="s">
        <v>129</v>
      </c>
      <c r="C9" s="157"/>
      <c r="D9" s="70"/>
      <c r="E9" s="155"/>
      <c r="F9" s="139"/>
      <c r="G9" s="129">
        <f t="shared" si="1"/>
        <v>0</v>
      </c>
      <c r="H9" s="139"/>
    </row>
    <row r="10" ht="14.25" customHeight="1">
      <c r="A10" s="137"/>
      <c r="B10" s="156" t="s">
        <v>130</v>
      </c>
      <c r="C10" s="157"/>
      <c r="D10" s="70"/>
      <c r="E10" s="155"/>
      <c r="F10" s="139"/>
      <c r="G10" s="129">
        <f t="shared" si="1"/>
        <v>0</v>
      </c>
      <c r="H10" s="139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48" t="s">
        <v>52</v>
      </c>
      <c r="B2" s="124" t="s">
        <v>53</v>
      </c>
      <c r="C2" s="149" t="s">
        <v>87</v>
      </c>
      <c r="D2" s="150" t="s">
        <v>88</v>
      </c>
      <c r="E2" s="127" t="s">
        <v>56</v>
      </c>
      <c r="F2" s="124" t="s">
        <v>57</v>
      </c>
      <c r="G2" s="129" t="s">
        <v>58</v>
      </c>
      <c r="H2" s="124" t="s">
        <v>18</v>
      </c>
    </row>
    <row r="3" ht="14.25" customHeight="1">
      <c r="A3" s="11" t="s">
        <v>59</v>
      </c>
      <c r="B3" s="130" t="s">
        <v>131</v>
      </c>
      <c r="C3" s="131">
        <v>2.0</v>
      </c>
      <c r="D3" s="132">
        <v>1.0</v>
      </c>
      <c r="E3" s="133">
        <v>0.0</v>
      </c>
      <c r="F3" s="139"/>
      <c r="G3" s="135">
        <f t="shared" ref="G3:G10" si="1">SUM(D3:E3)</f>
        <v>1</v>
      </c>
      <c r="H3" s="136" t="s">
        <v>28</v>
      </c>
    </row>
    <row r="4" ht="14.25" customHeight="1">
      <c r="A4" s="137"/>
      <c r="B4" s="130" t="s">
        <v>132</v>
      </c>
      <c r="C4" s="131">
        <v>2.0</v>
      </c>
      <c r="D4" s="132"/>
      <c r="E4" s="133">
        <v>1.0</v>
      </c>
      <c r="F4" s="139"/>
      <c r="G4" s="135">
        <f t="shared" si="1"/>
        <v>1</v>
      </c>
      <c r="H4" s="136" t="s">
        <v>28</v>
      </c>
    </row>
    <row r="5" ht="14.25" customHeight="1">
      <c r="A5" s="11" t="s">
        <v>67</v>
      </c>
      <c r="B5" s="130" t="s">
        <v>133</v>
      </c>
      <c r="C5" s="131">
        <v>2.0</v>
      </c>
      <c r="D5" s="132">
        <v>2.0</v>
      </c>
      <c r="E5" s="133">
        <v>1.0</v>
      </c>
      <c r="F5" s="139"/>
      <c r="G5" s="135">
        <f t="shared" si="1"/>
        <v>3</v>
      </c>
      <c r="H5" s="136" t="s">
        <v>28</v>
      </c>
    </row>
    <row r="6" ht="14.25" customHeight="1">
      <c r="A6" s="137"/>
      <c r="B6" s="130" t="s">
        <v>134</v>
      </c>
      <c r="C6" s="131">
        <v>2.0</v>
      </c>
      <c r="D6" s="132"/>
      <c r="E6" s="133">
        <v>0.0</v>
      </c>
      <c r="F6" s="139"/>
      <c r="G6" s="135">
        <f t="shared" si="1"/>
        <v>0</v>
      </c>
      <c r="H6" s="136" t="s">
        <v>28</v>
      </c>
    </row>
    <row r="7" ht="14.25" customHeight="1">
      <c r="A7" s="11" t="s">
        <v>70</v>
      </c>
      <c r="B7" s="130" t="s">
        <v>135</v>
      </c>
      <c r="C7" s="131">
        <v>2.0</v>
      </c>
      <c r="D7" s="70"/>
      <c r="E7" s="133">
        <v>0.0</v>
      </c>
      <c r="F7" s="139"/>
      <c r="G7" s="135">
        <f t="shared" si="1"/>
        <v>0</v>
      </c>
      <c r="H7" s="136"/>
    </row>
    <row r="8" ht="14.25" customHeight="1">
      <c r="A8" s="137"/>
      <c r="B8" s="130" t="s">
        <v>136</v>
      </c>
      <c r="C8" s="131">
        <v>3.0</v>
      </c>
      <c r="D8" s="70"/>
      <c r="E8" s="133">
        <v>0.0</v>
      </c>
      <c r="F8" s="139"/>
      <c r="G8" s="135">
        <f t="shared" si="1"/>
        <v>0</v>
      </c>
      <c r="H8" s="139"/>
    </row>
    <row r="9" ht="14.25" customHeight="1">
      <c r="A9" s="11" t="s">
        <v>78</v>
      </c>
      <c r="B9" s="130" t="s">
        <v>137</v>
      </c>
      <c r="C9" s="131">
        <v>1.0</v>
      </c>
      <c r="D9" s="70"/>
      <c r="E9" s="133">
        <v>0.0</v>
      </c>
      <c r="F9" s="139"/>
      <c r="G9" s="135">
        <f t="shared" si="1"/>
        <v>0</v>
      </c>
      <c r="H9" s="139"/>
    </row>
    <row r="10" ht="14.25" customHeight="1">
      <c r="A10" s="137"/>
      <c r="B10" s="130" t="s">
        <v>138</v>
      </c>
      <c r="C10" s="131">
        <v>2.0</v>
      </c>
      <c r="D10" s="70"/>
      <c r="E10" s="133">
        <v>0.0</v>
      </c>
      <c r="F10" s="139"/>
      <c r="G10" s="135">
        <f t="shared" si="1"/>
        <v>0</v>
      </c>
      <c r="H10" s="139"/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48" t="s">
        <v>52</v>
      </c>
      <c r="B2" s="124" t="s">
        <v>53</v>
      </c>
      <c r="C2" s="149" t="s">
        <v>87</v>
      </c>
      <c r="D2" s="150" t="s">
        <v>88</v>
      </c>
      <c r="E2" s="127" t="s">
        <v>56</v>
      </c>
      <c r="F2" s="124" t="s">
        <v>57</v>
      </c>
      <c r="G2" s="129" t="s">
        <v>58</v>
      </c>
      <c r="H2" s="124" t="s">
        <v>18</v>
      </c>
    </row>
    <row r="3" ht="14.25" customHeight="1">
      <c r="A3" s="11" t="s">
        <v>59</v>
      </c>
      <c r="B3" s="130" t="s">
        <v>139</v>
      </c>
      <c r="C3" s="131">
        <v>3.0</v>
      </c>
      <c r="D3" s="132">
        <v>1.0</v>
      </c>
      <c r="E3" s="133">
        <v>0.0</v>
      </c>
      <c r="F3" s="139"/>
      <c r="G3" s="129">
        <f t="shared" ref="G3:G10" si="1">SUM(D3+E3)</f>
        <v>1</v>
      </c>
      <c r="H3" s="136" t="s">
        <v>27</v>
      </c>
    </row>
    <row r="4" ht="14.25" customHeight="1">
      <c r="A4" s="137"/>
      <c r="B4" s="130" t="s">
        <v>140</v>
      </c>
      <c r="C4" s="131">
        <v>2.0</v>
      </c>
      <c r="D4" s="132">
        <v>1.0</v>
      </c>
      <c r="E4" s="133">
        <v>0.0</v>
      </c>
      <c r="F4" s="139"/>
      <c r="G4" s="129">
        <f t="shared" si="1"/>
        <v>1</v>
      </c>
      <c r="H4" s="136" t="s">
        <v>27</v>
      </c>
    </row>
    <row r="5" ht="14.25" customHeight="1">
      <c r="A5" s="11" t="s">
        <v>67</v>
      </c>
      <c r="B5" s="130" t="s">
        <v>89</v>
      </c>
      <c r="C5" s="131">
        <v>2.0</v>
      </c>
      <c r="D5" s="132">
        <v>1.0</v>
      </c>
      <c r="E5" s="133">
        <v>0.0</v>
      </c>
      <c r="F5" s="139"/>
      <c r="G5" s="129">
        <f t="shared" si="1"/>
        <v>1</v>
      </c>
      <c r="H5" s="136" t="s">
        <v>27</v>
      </c>
    </row>
    <row r="6" ht="14.25" customHeight="1">
      <c r="A6" s="137"/>
      <c r="B6" s="130" t="s">
        <v>141</v>
      </c>
      <c r="C6" s="131">
        <v>3.0</v>
      </c>
      <c r="D6" s="132">
        <v>1.0</v>
      </c>
      <c r="E6" s="133">
        <v>1.0</v>
      </c>
      <c r="F6" s="136" t="s">
        <v>142</v>
      </c>
      <c r="G6" s="129">
        <f t="shared" si="1"/>
        <v>2</v>
      </c>
      <c r="H6" s="136" t="s">
        <v>28</v>
      </c>
    </row>
    <row r="7" ht="14.25" customHeight="1">
      <c r="A7" s="11" t="s">
        <v>70</v>
      </c>
      <c r="B7" s="130" t="s">
        <v>143</v>
      </c>
      <c r="C7" s="131">
        <v>2.0</v>
      </c>
      <c r="D7" s="132">
        <v>1.0</v>
      </c>
      <c r="E7" s="133">
        <v>1.0</v>
      </c>
      <c r="F7" s="136" t="s">
        <v>142</v>
      </c>
      <c r="G7" s="129">
        <f t="shared" si="1"/>
        <v>2</v>
      </c>
      <c r="H7" s="136" t="s">
        <v>28</v>
      </c>
    </row>
    <row r="8" ht="14.25" customHeight="1">
      <c r="A8" s="137"/>
      <c r="B8" s="130" t="s">
        <v>144</v>
      </c>
      <c r="C8" s="131">
        <v>3.0</v>
      </c>
      <c r="D8" s="132">
        <v>0.0</v>
      </c>
      <c r="E8" s="133">
        <v>0.0</v>
      </c>
      <c r="F8" s="139"/>
      <c r="G8" s="129">
        <f t="shared" si="1"/>
        <v>0</v>
      </c>
      <c r="H8" s="136" t="s">
        <v>27</v>
      </c>
    </row>
    <row r="9" ht="14.25" customHeight="1">
      <c r="A9" s="11" t="s">
        <v>78</v>
      </c>
      <c r="B9" s="130" t="s">
        <v>145</v>
      </c>
      <c r="C9" s="131">
        <v>3.0</v>
      </c>
      <c r="D9" s="70"/>
      <c r="E9" s="155"/>
      <c r="F9" s="139"/>
      <c r="G9" s="129">
        <f t="shared" si="1"/>
        <v>0</v>
      </c>
      <c r="H9" s="136" t="s">
        <v>27</v>
      </c>
    </row>
    <row r="10" ht="14.25" customHeight="1">
      <c r="A10" s="137"/>
      <c r="B10" s="130" t="s">
        <v>146</v>
      </c>
      <c r="C10" s="131">
        <v>2.0</v>
      </c>
      <c r="D10" s="70"/>
      <c r="E10" s="155"/>
      <c r="F10" s="139"/>
      <c r="G10" s="129">
        <f t="shared" si="1"/>
        <v>0</v>
      </c>
      <c r="H10" s="136" t="s">
        <v>27</v>
      </c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0.88"/>
    <col customWidth="1" min="5" max="5" width="12.0"/>
  </cols>
  <sheetData>
    <row r="2">
      <c r="C2" s="158" t="s">
        <v>147</v>
      </c>
      <c r="D2" s="158" t="s">
        <v>148</v>
      </c>
      <c r="E2" s="158" t="s">
        <v>149</v>
      </c>
    </row>
    <row r="3">
      <c r="C3" s="159" t="s">
        <v>150</v>
      </c>
      <c r="D3" s="160" t="s">
        <v>151</v>
      </c>
      <c r="E3" s="161"/>
    </row>
    <row r="4">
      <c r="C4" s="159" t="s">
        <v>152</v>
      </c>
      <c r="D4" s="160" t="s">
        <v>151</v>
      </c>
      <c r="E4" s="161"/>
    </row>
    <row r="5">
      <c r="C5" s="159" t="s">
        <v>153</v>
      </c>
      <c r="D5" s="160" t="s">
        <v>151</v>
      </c>
      <c r="E5" s="161"/>
    </row>
    <row r="6">
      <c r="B6" s="162"/>
      <c r="C6" s="159" t="s">
        <v>154</v>
      </c>
      <c r="D6" s="160" t="s">
        <v>151</v>
      </c>
      <c r="E6" s="161"/>
    </row>
    <row r="7">
      <c r="B7" s="162"/>
      <c r="C7" s="159" t="s">
        <v>155</v>
      </c>
      <c r="D7" s="160" t="s">
        <v>151</v>
      </c>
      <c r="E7" s="161"/>
    </row>
    <row r="8">
      <c r="B8" s="162"/>
      <c r="C8" s="159" t="s">
        <v>156</v>
      </c>
      <c r="D8" s="160" t="s">
        <v>151</v>
      </c>
      <c r="E8" s="161"/>
    </row>
    <row r="9">
      <c r="B9" s="162"/>
      <c r="C9" s="159" t="s">
        <v>157</v>
      </c>
      <c r="D9" s="161"/>
      <c r="E9" s="160" t="s">
        <v>151</v>
      </c>
    </row>
    <row r="10">
      <c r="B10" s="162"/>
      <c r="C10" s="159" t="s">
        <v>158</v>
      </c>
      <c r="D10" s="160" t="s">
        <v>151</v>
      </c>
      <c r="E10" s="161"/>
    </row>
    <row r="11">
      <c r="B11" s="162"/>
      <c r="C11" s="159" t="s">
        <v>159</v>
      </c>
      <c r="D11" s="161"/>
      <c r="E11" s="160" t="s">
        <v>151</v>
      </c>
    </row>
    <row r="12">
      <c r="B12" s="162"/>
      <c r="C12" s="159" t="s">
        <v>160</v>
      </c>
      <c r="D12" s="160" t="s">
        <v>151</v>
      </c>
      <c r="E12" s="161"/>
    </row>
    <row r="13">
      <c r="B13" s="162"/>
      <c r="C13" s="159" t="s">
        <v>161</v>
      </c>
      <c r="D13" s="160" t="s">
        <v>151</v>
      </c>
      <c r="E13" s="161"/>
    </row>
    <row r="14">
      <c r="B14" s="162"/>
      <c r="C14" s="159" t="s">
        <v>162</v>
      </c>
      <c r="D14" s="160" t="s">
        <v>151</v>
      </c>
      <c r="E14" s="161"/>
    </row>
    <row r="15">
      <c r="B15" s="162"/>
      <c r="C15" s="159" t="s">
        <v>163</v>
      </c>
      <c r="D15" s="160" t="s">
        <v>151</v>
      </c>
      <c r="E15" s="161"/>
    </row>
    <row r="16">
      <c r="B16" s="163"/>
      <c r="C16" s="164" t="s">
        <v>164</v>
      </c>
      <c r="D16" s="160" t="s">
        <v>151</v>
      </c>
      <c r="E16" s="161"/>
    </row>
    <row r="17">
      <c r="B17" s="162"/>
      <c r="C17" s="164" t="s">
        <v>165</v>
      </c>
      <c r="D17" s="160" t="s">
        <v>151</v>
      </c>
      <c r="E17" s="161"/>
    </row>
    <row r="18">
      <c r="B18" s="162"/>
      <c r="C18" s="164" t="s">
        <v>166</v>
      </c>
      <c r="D18" s="160" t="s">
        <v>151</v>
      </c>
      <c r="E18" s="161"/>
    </row>
    <row r="19">
      <c r="B19" s="162"/>
      <c r="C19" s="164" t="s">
        <v>167</v>
      </c>
      <c r="D19" s="160" t="s">
        <v>151</v>
      </c>
      <c r="E19" s="161"/>
    </row>
    <row r="20">
      <c r="C20" s="164" t="s">
        <v>168</v>
      </c>
      <c r="D20" s="160" t="s">
        <v>151</v>
      </c>
      <c r="E20" s="161"/>
    </row>
    <row r="21">
      <c r="C21" s="105" t="s">
        <v>169</v>
      </c>
      <c r="D21" s="160" t="s">
        <v>151</v>
      </c>
      <c r="E21" s="161"/>
    </row>
    <row r="22">
      <c r="C22" s="105" t="s">
        <v>92</v>
      </c>
      <c r="D22" s="161"/>
      <c r="E22" s="160" t="s">
        <v>151</v>
      </c>
    </row>
    <row r="23">
      <c r="C23" s="105" t="s">
        <v>170</v>
      </c>
      <c r="D23" s="160" t="s">
        <v>151</v>
      </c>
      <c r="E23" s="161"/>
    </row>
    <row r="24">
      <c r="C24" s="105" t="s">
        <v>171</v>
      </c>
      <c r="D24" s="160" t="s">
        <v>151</v>
      </c>
      <c r="E24" s="161"/>
    </row>
    <row r="25">
      <c r="C25" s="105" t="s">
        <v>127</v>
      </c>
      <c r="D25" s="160" t="s">
        <v>151</v>
      </c>
      <c r="E25" s="161"/>
    </row>
    <row r="26">
      <c r="C26" s="105" t="s">
        <v>172</v>
      </c>
      <c r="D26" s="160" t="s">
        <v>151</v>
      </c>
      <c r="E26" s="161"/>
    </row>
    <row r="27">
      <c r="C27" s="105" t="s">
        <v>173</v>
      </c>
      <c r="D27" s="160" t="s">
        <v>151</v>
      </c>
      <c r="E27" s="161"/>
    </row>
    <row r="28">
      <c r="C28" s="105" t="s">
        <v>174</v>
      </c>
      <c r="D28" s="160" t="s">
        <v>151</v>
      </c>
      <c r="E28" s="161"/>
    </row>
    <row r="29">
      <c r="C29" s="105" t="s">
        <v>175</v>
      </c>
      <c r="D29" s="160" t="s">
        <v>151</v>
      </c>
      <c r="E29" s="161"/>
    </row>
    <row r="30">
      <c r="C30" s="105" t="s">
        <v>176</v>
      </c>
      <c r="D30" s="160" t="s">
        <v>151</v>
      </c>
      <c r="E30" s="161"/>
    </row>
    <row r="31">
      <c r="C31" s="105" t="s">
        <v>128</v>
      </c>
      <c r="D31" s="160" t="s">
        <v>151</v>
      </c>
      <c r="E31" s="161"/>
    </row>
    <row r="32">
      <c r="C32" s="165" t="s">
        <v>177</v>
      </c>
      <c r="D32" s="160" t="s">
        <v>151</v>
      </c>
      <c r="E32" s="161"/>
    </row>
    <row r="33">
      <c r="C33" s="105" t="s">
        <v>178</v>
      </c>
      <c r="D33" s="160" t="s">
        <v>151</v>
      </c>
      <c r="E33" s="161"/>
    </row>
    <row r="34">
      <c r="C34" s="105" t="s">
        <v>179</v>
      </c>
      <c r="D34" s="160" t="s">
        <v>151</v>
      </c>
      <c r="E34" s="161"/>
    </row>
    <row r="35">
      <c r="C35" s="105" t="s">
        <v>180</v>
      </c>
      <c r="D35" s="160" t="s">
        <v>151</v>
      </c>
      <c r="E35" s="161"/>
    </row>
    <row r="36">
      <c r="C36" s="105" t="s">
        <v>129</v>
      </c>
      <c r="D36" s="160" t="s">
        <v>151</v>
      </c>
      <c r="E36" s="161"/>
    </row>
    <row r="37">
      <c r="B37" s="166"/>
      <c r="C37" s="105" t="s">
        <v>130</v>
      </c>
      <c r="D37" s="160" t="s">
        <v>151</v>
      </c>
      <c r="E37" s="161"/>
    </row>
    <row r="38">
      <c r="C38" s="105" t="s">
        <v>181</v>
      </c>
      <c r="D38" s="161"/>
      <c r="E38" s="161"/>
    </row>
    <row r="39">
      <c r="C39" s="105" t="s">
        <v>182</v>
      </c>
      <c r="D39" s="161"/>
      <c r="E39" s="161"/>
    </row>
    <row r="40">
      <c r="C40" s="105" t="s">
        <v>183</v>
      </c>
      <c r="D40" s="161"/>
      <c r="E40" s="161"/>
    </row>
    <row r="41">
      <c r="C41" s="105" t="s">
        <v>184</v>
      </c>
      <c r="D41" s="161"/>
      <c r="E41" s="161"/>
    </row>
    <row r="42">
      <c r="C42" s="105" t="s">
        <v>185</v>
      </c>
      <c r="D42" s="161"/>
      <c r="E42" s="161"/>
    </row>
    <row r="43">
      <c r="C43" s="105" t="s">
        <v>186</v>
      </c>
      <c r="D43" s="161"/>
      <c r="E43" s="161"/>
    </row>
    <row r="44">
      <c r="C44" s="105" t="s">
        <v>187</v>
      </c>
      <c r="D44" s="161"/>
      <c r="E44" s="161"/>
    </row>
    <row r="45">
      <c r="C45" s="105" t="s">
        <v>188</v>
      </c>
      <c r="D45" s="161"/>
      <c r="E45" s="161"/>
    </row>
    <row r="46">
      <c r="C46" s="105" t="s">
        <v>189</v>
      </c>
      <c r="D46" s="161"/>
      <c r="E46" s="161"/>
    </row>
    <row r="47">
      <c r="C47" s="105" t="s">
        <v>190</v>
      </c>
      <c r="D47" s="161"/>
      <c r="E47" s="161"/>
    </row>
    <row r="48">
      <c r="C48" s="165" t="s">
        <v>191</v>
      </c>
      <c r="D48" s="161"/>
      <c r="E48" s="161"/>
    </row>
    <row r="49">
      <c r="C49" s="105" t="s">
        <v>192</v>
      </c>
      <c r="D49" s="161"/>
      <c r="E49" s="161"/>
    </row>
    <row r="50">
      <c r="C50" s="105" t="s">
        <v>193</v>
      </c>
      <c r="D50" s="161"/>
      <c r="E50" s="161"/>
    </row>
    <row r="51">
      <c r="C51" s="105" t="s">
        <v>194</v>
      </c>
      <c r="D51" s="161"/>
      <c r="E51" s="161"/>
    </row>
    <row r="52">
      <c r="C52" s="105" t="s">
        <v>195</v>
      </c>
      <c r="D52" s="161"/>
      <c r="E52" s="161"/>
    </row>
    <row r="53">
      <c r="C53" s="105" t="s">
        <v>196</v>
      </c>
      <c r="D53" s="161"/>
      <c r="E53" s="161"/>
    </row>
    <row r="54">
      <c r="C54" s="105" t="s">
        <v>197</v>
      </c>
    </row>
    <row r="55">
      <c r="C55" s="105" t="s">
        <v>198</v>
      </c>
    </row>
    <row r="56">
      <c r="C56" s="105" t="s">
        <v>199</v>
      </c>
    </row>
    <row r="57">
      <c r="C57" s="105" t="s">
        <v>200</v>
      </c>
    </row>
    <row r="58">
      <c r="C58" s="105" t="s">
        <v>201</v>
      </c>
    </row>
    <row r="59">
      <c r="C59" s="105" t="s">
        <v>202</v>
      </c>
    </row>
    <row r="87">
      <c r="C87" s="10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Antonio Parra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