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2023\04.15.23\"/>
    </mc:Choice>
  </mc:AlternateContent>
  <xr:revisionPtr revIDLastSave="0" documentId="13_ncr:1_{7B501895-582C-43EE-8083-105BEDE65223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USG Summary" sheetId="2" r:id="rId1"/>
    <sheet name="USG SOC Data" sheetId="1" r:id="rId2"/>
    <sheet name="Note Program" sheetId="4" r:id="rId3"/>
    <sheet name="Mapping" sheetId="3" r:id="rId4"/>
  </sheets>
  <definedNames>
    <definedName name="_xlnm._FilterDatabase" localSheetId="1" hidden="1">'USG SOC Data'!$A$1:$IP$290</definedName>
    <definedName name="ImportSource">'USG SOC Data'!$A$1:$IP$290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44972.5369907407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4" l="1" a="1"/>
  <c r="M1" i="4" s="1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18" i="4"/>
  <c r="I18" i="4"/>
  <c r="J18" i="4"/>
  <c r="B5" i="2" a="1"/>
  <c r="A7" i="2" s="1"/>
  <c r="R4" i="2"/>
  <c r="Z4" i="2"/>
  <c r="AA4" i="2"/>
  <c r="L59" i="2"/>
  <c r="C8" i="2" l="1"/>
  <c r="H19" i="4"/>
  <c r="B60" i="2" a="1"/>
  <c r="I19" i="4"/>
  <c r="J19" i="4"/>
  <c r="C59" i="2"/>
  <c r="C7" i="2"/>
  <c r="A6" i="2"/>
  <c r="C6" i="2"/>
  <c r="B5" i="2"/>
  <c r="A8" i="2"/>
  <c r="A71" i="2" l="1"/>
  <c r="A67" i="2"/>
  <c r="A64" i="2"/>
  <c r="A63" i="2"/>
  <c r="A69" i="2"/>
  <c r="A66" i="2"/>
  <c r="B60" i="2"/>
  <c r="A60" i="2" s="1"/>
  <c r="A74" i="2"/>
  <c r="A61" i="2"/>
  <c r="A73" i="2"/>
  <c r="A72" i="2"/>
  <c r="A65" i="2"/>
  <c r="A62" i="2"/>
  <c r="A68" i="2"/>
  <c r="A70" i="2"/>
  <c r="C64" i="2"/>
  <c r="C67" i="2"/>
  <c r="J53" i="2"/>
  <c r="C60" i="2"/>
  <c r="C66" i="2"/>
  <c r="C69" i="2"/>
  <c r="D53" i="2"/>
  <c r="C5" i="2"/>
  <c r="C53" i="2" s="1"/>
  <c r="C62" i="2"/>
  <c r="C71" i="2"/>
  <c r="F53" i="2"/>
  <c r="C72" i="2"/>
  <c r="G53" i="2"/>
  <c r="A5" i="2"/>
  <c r="C63" i="2"/>
  <c r="C73" i="2"/>
  <c r="H53" i="2"/>
  <c r="C65" i="2"/>
  <c r="E53" i="2"/>
  <c r="F55" i="2"/>
  <c r="C61" i="2"/>
  <c r="I53" i="2"/>
  <c r="C74" i="2"/>
  <c r="C68" i="2"/>
  <c r="C70" i="2"/>
  <c r="K53" i="2" l="1"/>
  <c r="D55" i="2"/>
  <c r="C55" i="2"/>
  <c r="E55" i="2"/>
  <c r="G55" i="2"/>
  <c r="J55" i="2"/>
  <c r="H55" i="2"/>
  <c r="Q5" i="2" a="1"/>
  <c r="I55" i="2"/>
  <c r="R12" i="2" l="1"/>
  <c r="P11" i="2"/>
  <c r="R14" i="2"/>
  <c r="P13" i="2"/>
  <c r="R16" i="2"/>
  <c r="P7" i="2"/>
  <c r="P15" i="2"/>
  <c r="R7" i="2"/>
  <c r="R9" i="2"/>
  <c r="R17" i="2"/>
  <c r="P8" i="2"/>
  <c r="P16" i="2"/>
  <c r="Q5" i="2"/>
  <c r="R10" i="2"/>
  <c r="P9" i="2"/>
  <c r="P17" i="2"/>
  <c r="R11" i="2"/>
  <c r="R13" i="2"/>
  <c r="R15" i="2"/>
  <c r="R6" i="2"/>
  <c r="P6" i="2"/>
  <c r="R8" i="2"/>
  <c r="P10" i="2"/>
  <c r="P12" i="2"/>
  <c r="P14" i="2"/>
  <c r="P5" i="2" l="1"/>
  <c r="R5" i="2"/>
  <c r="R46" i="2" l="1"/>
  <c r="R44" i="2"/>
  <c r="R2" i="2"/>
  <c r="R43" i="2"/>
  <c r="R45" i="2"/>
  <c r="R49" i="2"/>
  <c r="R57" i="2"/>
  <c r="R51" i="2"/>
  <c r="R59" i="2"/>
  <c r="R53" i="2"/>
  <c r="R61" i="2"/>
  <c r="R54" i="2"/>
  <c r="R62" i="2"/>
  <c r="R55" i="2"/>
  <c r="R60" i="2"/>
  <c r="R48" i="2"/>
  <c r="R50" i="2"/>
  <c r="R52" i="2"/>
  <c r="R56" i="2"/>
  <c r="R58" i="2"/>
  <c r="R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<sst xmlns="http://schemas.openxmlformats.org/spreadsheetml/2006/main" count="5504" uniqueCount="432">
  <si>
    <t>SK</t>
  </si>
  <si>
    <t>ProcessID</t>
  </si>
  <si>
    <t>ObjectSKVehicle</t>
  </si>
  <si>
    <t>VehicleCode</t>
  </si>
  <si>
    <t>VehicleDescription</t>
  </si>
  <si>
    <t>ObjectSKPool</t>
  </si>
  <si>
    <t>PoolCode</t>
  </si>
  <si>
    <t>PoolDescription</t>
  </si>
  <si>
    <t>PeriodSK</t>
  </si>
  <si>
    <t>Period</t>
  </si>
  <si>
    <t>PeriodDescription</t>
  </si>
  <si>
    <t>ObjectSKInvestor</t>
  </si>
  <si>
    <t>InvestorCode</t>
  </si>
  <si>
    <t>InvestorDescription</t>
  </si>
  <si>
    <t>ObjectSKInvestorParent</t>
  </si>
  <si>
    <t>InvestorCodeParent</t>
  </si>
  <si>
    <t>InvestorDescriptionParent</t>
  </si>
  <si>
    <t>Head1</t>
  </si>
  <si>
    <t>Amt1</t>
  </si>
  <si>
    <t>Head2</t>
  </si>
  <si>
    <t>Amt2</t>
  </si>
  <si>
    <t>Head3</t>
  </si>
  <si>
    <t>Amt3</t>
  </si>
  <si>
    <t>Head4</t>
  </si>
  <si>
    <t>Amt4</t>
  </si>
  <si>
    <t>Head5</t>
  </si>
  <si>
    <t>Amt5</t>
  </si>
  <si>
    <t>Head6</t>
  </si>
  <si>
    <t>Amt6</t>
  </si>
  <si>
    <t>Head7</t>
  </si>
  <si>
    <t>Amt7</t>
  </si>
  <si>
    <t>Head8</t>
  </si>
  <si>
    <t>Amt8</t>
  </si>
  <si>
    <t>Head9</t>
  </si>
  <si>
    <t>Amt9</t>
  </si>
  <si>
    <t>Head10</t>
  </si>
  <si>
    <t>Amt10</t>
  </si>
  <si>
    <t>Head11</t>
  </si>
  <si>
    <t>Amt11</t>
  </si>
  <si>
    <t>Head12</t>
  </si>
  <si>
    <t>Amt12</t>
  </si>
  <si>
    <t>Head13</t>
  </si>
  <si>
    <t>Amt13</t>
  </si>
  <si>
    <t>Head14</t>
  </si>
  <si>
    <t>Amt14</t>
  </si>
  <si>
    <t>Head15</t>
  </si>
  <si>
    <t>Amt15</t>
  </si>
  <si>
    <t>Head16</t>
  </si>
  <si>
    <t>Amt16</t>
  </si>
  <si>
    <t>Head17</t>
  </si>
  <si>
    <t>Amt17</t>
  </si>
  <si>
    <t>Head18</t>
  </si>
  <si>
    <t>Amt18</t>
  </si>
  <si>
    <t>Head19</t>
  </si>
  <si>
    <t>Amt19</t>
  </si>
  <si>
    <t>Head20</t>
  </si>
  <si>
    <t>Amt20</t>
  </si>
  <si>
    <t>Head21</t>
  </si>
  <si>
    <t>Amt21</t>
  </si>
  <si>
    <t>Head22</t>
  </si>
  <si>
    <t>Amt22</t>
  </si>
  <si>
    <t>Head23</t>
  </si>
  <si>
    <t>Amt23</t>
  </si>
  <si>
    <t>Head24</t>
  </si>
  <si>
    <t>Amt24</t>
  </si>
  <si>
    <t>Head25</t>
  </si>
  <si>
    <t>Amt25</t>
  </si>
  <si>
    <t>Head26</t>
  </si>
  <si>
    <t>Amt26</t>
  </si>
  <si>
    <t>Head27</t>
  </si>
  <si>
    <t>Amt27</t>
  </si>
  <si>
    <t>Head28</t>
  </si>
  <si>
    <t>Amt28</t>
  </si>
  <si>
    <t>Head29</t>
  </si>
  <si>
    <t>Amt29</t>
  </si>
  <si>
    <t>Head30</t>
  </si>
  <si>
    <t>Amt30</t>
  </si>
  <si>
    <t>Head31</t>
  </si>
  <si>
    <t>Amt31</t>
  </si>
  <si>
    <t>Head32</t>
  </si>
  <si>
    <t>Amt32</t>
  </si>
  <si>
    <t>Head33</t>
  </si>
  <si>
    <t>Amt33</t>
  </si>
  <si>
    <t>Head34</t>
  </si>
  <si>
    <t>Amt34</t>
  </si>
  <si>
    <t>Head35</t>
  </si>
  <si>
    <t>Amt35</t>
  </si>
  <si>
    <t>Head36</t>
  </si>
  <si>
    <t>Amt36</t>
  </si>
  <si>
    <t>Head37</t>
  </si>
  <si>
    <t>Amt37</t>
  </si>
  <si>
    <t>Head38</t>
  </si>
  <si>
    <t>Amt38</t>
  </si>
  <si>
    <t>Head39</t>
  </si>
  <si>
    <t>Amt39</t>
  </si>
  <si>
    <t>Head40</t>
  </si>
  <si>
    <t>Amt40</t>
  </si>
  <si>
    <t>Head41</t>
  </si>
  <si>
    <t>Amt41</t>
  </si>
  <si>
    <t>Head42</t>
  </si>
  <si>
    <t>Amt42</t>
  </si>
  <si>
    <t>Head43</t>
  </si>
  <si>
    <t>Amt43</t>
  </si>
  <si>
    <t>Head44</t>
  </si>
  <si>
    <t>Amt44</t>
  </si>
  <si>
    <t>Head45</t>
  </si>
  <si>
    <t>Amt45</t>
  </si>
  <si>
    <t>Head46</t>
  </si>
  <si>
    <t>Amt46</t>
  </si>
  <si>
    <t>Head47</t>
  </si>
  <si>
    <t>Amt47</t>
  </si>
  <si>
    <t>Head48</t>
  </si>
  <si>
    <t>Amt48</t>
  </si>
  <si>
    <t>Head49</t>
  </si>
  <si>
    <t>Amt49</t>
  </si>
  <si>
    <t>Head50</t>
  </si>
  <si>
    <t>Amt50</t>
  </si>
  <si>
    <t>Head51</t>
  </si>
  <si>
    <t>Amt51</t>
  </si>
  <si>
    <t>Head52</t>
  </si>
  <si>
    <t>Amt52</t>
  </si>
  <si>
    <t>Head53</t>
  </si>
  <si>
    <t>Amt53</t>
  </si>
  <si>
    <t>Head54</t>
  </si>
  <si>
    <t>Amt54</t>
  </si>
  <si>
    <t>Head55</t>
  </si>
  <si>
    <t>Amt55</t>
  </si>
  <si>
    <t>Head56</t>
  </si>
  <si>
    <t>Amt56</t>
  </si>
  <si>
    <t>Head57</t>
  </si>
  <si>
    <t>Amt57</t>
  </si>
  <si>
    <t>Head58</t>
  </si>
  <si>
    <t>Amt58</t>
  </si>
  <si>
    <t>Head59</t>
  </si>
  <si>
    <t>Amt59</t>
  </si>
  <si>
    <t>Head60</t>
  </si>
  <si>
    <t>Amt60</t>
  </si>
  <si>
    <t>Head61</t>
  </si>
  <si>
    <t>Amt61</t>
  </si>
  <si>
    <t>Head62</t>
  </si>
  <si>
    <t>Amt62</t>
  </si>
  <si>
    <t>Head63</t>
  </si>
  <si>
    <t>Amt63</t>
  </si>
  <si>
    <t>Head64</t>
  </si>
  <si>
    <t>Amt64</t>
  </si>
  <si>
    <t>Head65</t>
  </si>
  <si>
    <t>Amt65</t>
  </si>
  <si>
    <t>Head66</t>
  </si>
  <si>
    <t>Amt66</t>
  </si>
  <si>
    <t>Head67</t>
  </si>
  <si>
    <t>Amt67</t>
  </si>
  <si>
    <t>Head68</t>
  </si>
  <si>
    <t>Amt68</t>
  </si>
  <si>
    <t>Head69</t>
  </si>
  <si>
    <t>Amt69</t>
  </si>
  <si>
    <t>Head70</t>
  </si>
  <si>
    <t>Amt70</t>
  </si>
  <si>
    <t>Head71</t>
  </si>
  <si>
    <t>Amt71</t>
  </si>
  <si>
    <t>Head72</t>
  </si>
  <si>
    <t>Amt72</t>
  </si>
  <si>
    <t>Head73</t>
  </si>
  <si>
    <t>Amt73</t>
  </si>
  <si>
    <t>Head74</t>
  </si>
  <si>
    <t>Amt74</t>
  </si>
  <si>
    <t>Head75</t>
  </si>
  <si>
    <t>Amt75</t>
  </si>
  <si>
    <t>Head76</t>
  </si>
  <si>
    <t>Amt76</t>
  </si>
  <si>
    <t>Head77</t>
  </si>
  <si>
    <t>Amt77</t>
  </si>
  <si>
    <t>Head78</t>
  </si>
  <si>
    <t>Amt78</t>
  </si>
  <si>
    <t>Head79</t>
  </si>
  <si>
    <t>Amt79</t>
  </si>
  <si>
    <t>Head80</t>
  </si>
  <si>
    <t>Amt80</t>
  </si>
  <si>
    <t>Head81</t>
  </si>
  <si>
    <t>Amt81</t>
  </si>
  <si>
    <t>Head82</t>
  </si>
  <si>
    <t>Amt82</t>
  </si>
  <si>
    <t>Head83</t>
  </si>
  <si>
    <t>Amt83</t>
  </si>
  <si>
    <t>Head84</t>
  </si>
  <si>
    <t>Amt84</t>
  </si>
  <si>
    <t>Head85</t>
  </si>
  <si>
    <t>Amt85</t>
  </si>
  <si>
    <t>Head86</t>
  </si>
  <si>
    <t>Amt86</t>
  </si>
  <si>
    <t>Head87</t>
  </si>
  <si>
    <t>Amt87</t>
  </si>
  <si>
    <t>Head88</t>
  </si>
  <si>
    <t>Amt88</t>
  </si>
  <si>
    <t>Head89</t>
  </si>
  <si>
    <t>Amt89</t>
  </si>
  <si>
    <t>Head90</t>
  </si>
  <si>
    <t>Amt90</t>
  </si>
  <si>
    <t>Head91</t>
  </si>
  <si>
    <t>Amt91</t>
  </si>
  <si>
    <t>Head92</t>
  </si>
  <si>
    <t>Amt92</t>
  </si>
  <si>
    <t>Head93</t>
  </si>
  <si>
    <t>Amt93</t>
  </si>
  <si>
    <t>Head94</t>
  </si>
  <si>
    <t>Amt94</t>
  </si>
  <si>
    <t>Head95</t>
  </si>
  <si>
    <t>Amt95</t>
  </si>
  <si>
    <t>Head96</t>
  </si>
  <si>
    <t>Amt96</t>
  </si>
  <si>
    <t>Head97</t>
  </si>
  <si>
    <t>Amt97</t>
  </si>
  <si>
    <t>Head98</t>
  </si>
  <si>
    <t>Amt98</t>
  </si>
  <si>
    <t>Head99</t>
  </si>
  <si>
    <t>Amt99</t>
  </si>
  <si>
    <t>Head100</t>
  </si>
  <si>
    <t>Amt100</t>
  </si>
  <si>
    <t>Head101</t>
  </si>
  <si>
    <t>Amt101</t>
  </si>
  <si>
    <t>Head102</t>
  </si>
  <si>
    <t>Amt102</t>
  </si>
  <si>
    <t>Head103</t>
  </si>
  <si>
    <t>Amt103</t>
  </si>
  <si>
    <t>Head104</t>
  </si>
  <si>
    <t>Amt104</t>
  </si>
  <si>
    <t>Head105</t>
  </si>
  <si>
    <t>Amt105</t>
  </si>
  <si>
    <t>Head106</t>
  </si>
  <si>
    <t>Amt106</t>
  </si>
  <si>
    <t>Head107</t>
  </si>
  <si>
    <t>Amt107</t>
  </si>
  <si>
    <t>Head108</t>
  </si>
  <si>
    <t>Amt108</t>
  </si>
  <si>
    <t>Head109</t>
  </si>
  <si>
    <t>Amt109</t>
  </si>
  <si>
    <t>Head110</t>
  </si>
  <si>
    <t>Amt110</t>
  </si>
  <si>
    <t>UserName</t>
  </si>
  <si>
    <t>RunTime</t>
  </si>
  <si>
    <t>ObjectSKTaxParent</t>
  </si>
  <si>
    <t>TaxParentCode</t>
  </si>
  <si>
    <t>Class</t>
  </si>
  <si>
    <t>Series</t>
  </si>
  <si>
    <t>FSGroupLevel</t>
  </si>
  <si>
    <t>InvestorTypeSK</t>
  </si>
  <si>
    <t>InvestorTypeCode</t>
  </si>
  <si>
    <t>InvestorTypeDescription</t>
  </si>
  <si>
    <t>PartnerClassCode</t>
  </si>
  <si>
    <t>PartnerSeriesCode</t>
  </si>
  <si>
    <t>PartnerInvestorCode</t>
  </si>
  <si>
    <t>University of Virginia Investment Mgmt Company</t>
  </si>
  <si>
    <t>BAL FWD PF</t>
  </si>
  <si>
    <t>M</t>
  </si>
  <si>
    <t>LP</t>
  </si>
  <si>
    <t>Limited Partner</t>
  </si>
  <si>
    <t>Lucid Management and Capital Partners LP</t>
  </si>
  <si>
    <t>The Kresge Foundation</t>
  </si>
  <si>
    <t>IRR K LLC</t>
  </si>
  <si>
    <t>Hudson East River Systems, LLC</t>
  </si>
  <si>
    <t>Prime Notes LLC Series M-1</t>
  </si>
  <si>
    <t>Prime Notes LLC Series Q1-1</t>
  </si>
  <si>
    <t>The New York and Presbyterian Hospital</t>
  </si>
  <si>
    <t>Children's Health System of Texas</t>
  </si>
  <si>
    <t>Prime Notes Series MIG-1</t>
  </si>
  <si>
    <t>The Nemours Foundation Pension Plan</t>
  </si>
  <si>
    <t>The Nemours Foundation - Intermediate Account</t>
  </si>
  <si>
    <t>Alfred I. duPont Charitable Trust</t>
  </si>
  <si>
    <t>The Nemours Foundation</t>
  </si>
  <si>
    <t>Prime Notes Series QX-1</t>
  </si>
  <si>
    <t>International Mission Board of Southern Baptist Convention</t>
  </si>
  <si>
    <t>Word of God Fellowship, Inc.</t>
  </si>
  <si>
    <t>In Touch Foundation, Inc.</t>
  </si>
  <si>
    <t>In Touch Ministries, Inc.</t>
  </si>
  <si>
    <t>Prime Notes Series Q364-1</t>
  </si>
  <si>
    <t>The Southern Baptist Theological Seminary</t>
  </si>
  <si>
    <t>In Touch Media, Inc.</t>
  </si>
  <si>
    <t>Makena Capital Holdings B, LP</t>
  </si>
  <si>
    <t>MFIF Holdings Blue, L.P.</t>
  </si>
  <si>
    <t>Word of God Fellowship, Inc. Cash Reserves</t>
  </si>
  <si>
    <t>Prime Notes Series A1-1</t>
  </si>
  <si>
    <t>Prime Notes Series MIG-2</t>
  </si>
  <si>
    <t>Executive Committee of the Baptist Convention of the State of Georgia (d/b/a Georgia Baptist Mission Board)</t>
  </si>
  <si>
    <t>New York City Ballet, Inc.</t>
  </si>
  <si>
    <t>Prime Notes Series 2YIG-1</t>
  </si>
  <si>
    <t>Dr. Otis S. Hawkins</t>
  </si>
  <si>
    <t>GuideStone Trust Services</t>
  </si>
  <si>
    <t>BAL FWD</t>
  </si>
  <si>
    <t>WITH (BEG)</t>
  </si>
  <si>
    <t>CE IIR</t>
  </si>
  <si>
    <t>CE IIMM</t>
  </si>
  <si>
    <t>CE IIEA</t>
  </si>
  <si>
    <t>CE IIM</t>
  </si>
  <si>
    <t>CE IIEM</t>
  </si>
  <si>
    <t>CE ADMIN</t>
  </si>
  <si>
    <t>CE AUDIT</t>
  </si>
  <si>
    <t>CE CUST FE</t>
  </si>
  <si>
    <t>CE AD COST</t>
  </si>
  <si>
    <t>CE MF</t>
  </si>
  <si>
    <t>CE IF</t>
  </si>
  <si>
    <t>WITH (END)</t>
  </si>
  <si>
    <t>Total</t>
  </si>
  <si>
    <t>TOTAL PF</t>
  </si>
  <si>
    <t>TOTAL</t>
  </si>
  <si>
    <t>M-5</t>
  </si>
  <si>
    <t>M-6</t>
  </si>
  <si>
    <t>M-7</t>
  </si>
  <si>
    <t>Noteholders</t>
  </si>
  <si>
    <t>90366JAD9</t>
  </si>
  <si>
    <t>90366JAE7</t>
  </si>
  <si>
    <t>90366JAF4</t>
  </si>
  <si>
    <t>AMFAM - 1</t>
  </si>
  <si>
    <t>Martin St. Pierre</t>
  </si>
  <si>
    <t>AMFAM - 5</t>
  </si>
  <si>
    <t>ANICO BARC</t>
  </si>
  <si>
    <t>Amica - CF</t>
  </si>
  <si>
    <t>ANICO ING</t>
  </si>
  <si>
    <t>Amica - CSRT</t>
  </si>
  <si>
    <t>ANICO MS</t>
  </si>
  <si>
    <t>Amica - LIC</t>
  </si>
  <si>
    <t>ANICO SUN</t>
  </si>
  <si>
    <t>Amica - MIC</t>
  </si>
  <si>
    <t>ANICO WF</t>
  </si>
  <si>
    <t>Amica - P&amp;C</t>
  </si>
  <si>
    <t>Farmers - FPCIC</t>
  </si>
  <si>
    <t>Nationwide - Cash</t>
  </si>
  <si>
    <t>Farmers - MCIC</t>
  </si>
  <si>
    <t>Nationwide - Mutual</t>
  </si>
  <si>
    <t>Fortitude - Gen</t>
  </si>
  <si>
    <t>Woodmen - Life</t>
  </si>
  <si>
    <t>Fortitude - Life</t>
  </si>
  <si>
    <t>Mercury - MCC</t>
  </si>
  <si>
    <t>Guidestone - FinRe</t>
  </si>
  <si>
    <t>Mercury - MIC</t>
  </si>
  <si>
    <t>Guidestone - FinRe As Nom</t>
  </si>
  <si>
    <t>Mercury - AMI</t>
  </si>
  <si>
    <t>Mercury - AIS</t>
  </si>
  <si>
    <t>Mercury - CAIC</t>
  </si>
  <si>
    <t>Mercury - MICGA</t>
  </si>
  <si>
    <t>Mercury - MICIL</t>
  </si>
  <si>
    <t>Cusip</t>
  </si>
  <si>
    <t>Amt. Outstanding</t>
  </si>
  <si>
    <t>Mercury - MNIC</t>
  </si>
  <si>
    <t>Omaha - Life</t>
  </si>
  <si>
    <t>Omaha - Mutual</t>
  </si>
  <si>
    <t>SWIB</t>
  </si>
  <si>
    <t>CHECK</t>
  </si>
  <si>
    <t>Largest</t>
  </si>
  <si>
    <t>Top 5</t>
  </si>
  <si>
    <t># &gt; 5%</t>
  </si>
  <si>
    <t>Parent Org</t>
  </si>
  <si>
    <t>OUR CLASSIFICATION</t>
  </si>
  <si>
    <t>(g) Non-profits</t>
  </si>
  <si>
    <t>AMFAM</t>
  </si>
  <si>
    <t xml:space="preserve">(d) Insurance companies </t>
  </si>
  <si>
    <t>AMICA</t>
  </si>
  <si>
    <t>AMICA (Pension)</t>
  </si>
  <si>
    <t>Amica Retiree Medical Trust</t>
  </si>
  <si>
    <t xml:space="preserve">(h) Pension plans (excluding governmental pension plans) </t>
  </si>
  <si>
    <t>ANICO</t>
  </si>
  <si>
    <t>FARMERS</t>
  </si>
  <si>
    <t>FORTITUDE</t>
  </si>
  <si>
    <t>GUIDESTONE</t>
  </si>
  <si>
    <t>In Touch Ministries</t>
  </si>
  <si>
    <t>Southern Baptist Convention</t>
  </si>
  <si>
    <t xml:space="preserve">(f) Private funds </t>
  </si>
  <si>
    <t>MERCURY</t>
  </si>
  <si>
    <t>NATIONWIDE</t>
  </si>
  <si>
    <t>OMAHA</t>
  </si>
  <si>
    <t xml:space="preserve">(k) State or municipal governmental pension plans </t>
  </si>
  <si>
    <t>LMCP INTERNAL</t>
  </si>
  <si>
    <t>(o) LMCP INTERNAL</t>
  </si>
  <si>
    <t>Alfred I. duPont Charitable Trust Pension</t>
  </si>
  <si>
    <t>Makena</t>
  </si>
  <si>
    <t>UVIMCO</t>
  </si>
  <si>
    <t>WOODMEN</t>
  </si>
  <si>
    <t>Legal Name</t>
  </si>
  <si>
    <t>Amica</t>
  </si>
  <si>
    <t>Amica (Pension)</t>
  </si>
  <si>
    <t>Amica (Non-Profit)</t>
  </si>
  <si>
    <t>Farmers</t>
  </si>
  <si>
    <t xml:space="preserve">(a) Individuals that are United States persons (including their trusts) </t>
  </si>
  <si>
    <t>Fortitude</t>
  </si>
  <si>
    <t>Mercury</t>
  </si>
  <si>
    <t>Nationwide</t>
  </si>
  <si>
    <t>Omaha</t>
  </si>
  <si>
    <t>Physical</t>
  </si>
  <si>
    <t>Stifel</t>
  </si>
  <si>
    <t xml:space="preserve">(c) Broker-dealers </t>
  </si>
  <si>
    <t>Woodmen</t>
  </si>
  <si>
    <t>IGNORE</t>
  </si>
  <si>
    <t>Farmers - FIE</t>
  </si>
  <si>
    <t>Classification</t>
  </si>
  <si>
    <t>FUND INVESTORS</t>
  </si>
  <si>
    <t>NOTE INVESTORS</t>
  </si>
  <si>
    <t xml:space="preserve">(b) Individuals that are not United States persons (including their trusts) </t>
  </si>
  <si>
    <t xml:space="preserve">(e) Investment companies registered with the SEC </t>
  </si>
  <si>
    <t xml:space="preserve">(i) Banking or thrift institutions (proprietary) </t>
  </si>
  <si>
    <t xml:space="preserve">(j) State or municipal government entities (excluding pension plans) </t>
  </si>
  <si>
    <t xml:space="preserve">(l) Sovereign wealth funds and foreign official institutions </t>
  </si>
  <si>
    <t xml:space="preserve">(m) Investors that are not United States persons </t>
  </si>
  <si>
    <t>(n) Other (family office)</t>
  </si>
  <si>
    <t>23-0101</t>
  </si>
  <si>
    <t>From 1/1/2023 To 1/12/2023</t>
  </si>
  <si>
    <t>23-0210</t>
  </si>
  <si>
    <t>23-0201</t>
  </si>
  <si>
    <t>From 2/1/2023 To 2/9/2023</t>
  </si>
  <si>
    <t>23-0113</t>
  </si>
  <si>
    <t>Prime Notes Series M-2</t>
  </si>
  <si>
    <t>Prime Notes Series M-3</t>
  </si>
  <si>
    <t>Assurant</t>
  </si>
  <si>
    <t>MAKE SURE COLUMN AE IS UPDATED AND COMPLETE</t>
  </si>
  <si>
    <t>LUCID</t>
  </si>
  <si>
    <t>Lucid Cash Fund USG LLC</t>
  </si>
  <si>
    <t>GEN-LUCID</t>
  </si>
  <si>
    <t>From 2/10/2023 To 2/28/2023</t>
  </si>
  <si>
    <t>1000079679</t>
  </si>
  <si>
    <t>USG ASSETS LLC Series M-7</t>
  </si>
  <si>
    <t>From 1/13/2023 To 1/31/2023</t>
  </si>
  <si>
    <t>1000066724</t>
  </si>
  <si>
    <t>1000062947</t>
  </si>
  <si>
    <t>Lucid Management and Capital Partners LLC</t>
  </si>
  <si>
    <t>Total investor count</t>
  </si>
  <si>
    <t>23-0301</t>
  </si>
  <si>
    <t>From 3/1/2023 To 3/9/2023</t>
  </si>
  <si>
    <t>UPDATE PERIOD MANUALLY</t>
  </si>
  <si>
    <t>UPDATE CELLS WITH RED FONT, USED FOR FORMULA LOOKUPS</t>
  </si>
  <si>
    <t>23-0310</t>
  </si>
  <si>
    <t>From 3/10/2023 To 3/31/2023</t>
  </si>
  <si>
    <t>LUFAAM</t>
  </si>
  <si>
    <t>00155490001</t>
  </si>
  <si>
    <t>00026450</t>
  </si>
  <si>
    <t>00155488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</si>
</sst>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EF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4" fontId="0" fillId="0" borderId="0" xfId="0" applyNumberFormat="1" applyAlignment="1">
      <alignment vertical="center"/>
    </xf>
    <xf numFmtId="43" fontId="0" fillId="0" borderId="0" xfId="1" applyFont="1"/>
    <xf numFmtId="0" fontId="0" fillId="0" borderId="1" xfId="0" applyBorder="1"/>
    <xf numFmtId="43" fontId="0" fillId="0" borderId="0" xfId="0" applyNumberFormat="1"/>
    <xf numFmtId="0" fontId="2" fillId="2" borderId="2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3" xfId="0" applyBorder="1"/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/>
    <xf numFmtId="3" fontId="0" fillId="0" borderId="0" xfId="0" applyNumberFormat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/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3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11" xfId="0" applyBorder="1"/>
    <xf numFmtId="3" fontId="0" fillId="0" borderId="11" xfId="0" applyNumberFormat="1" applyBorder="1" applyAlignment="1">
      <alignment horizontal="right"/>
    </xf>
    <xf numFmtId="3" fontId="2" fillId="0" borderId="0" xfId="0" applyNumberFormat="1" applyFont="1" applyAlignment="1">
      <alignment horizontal="right"/>
    </xf>
    <xf numFmtId="9" fontId="0" fillId="0" borderId="5" xfId="2" applyFont="1" applyBorder="1" applyAlignment="1">
      <alignment horizontal="center"/>
    </xf>
    <xf numFmtId="9" fontId="0" fillId="0" borderId="6" xfId="2" applyFont="1" applyBorder="1" applyAlignment="1">
      <alignment horizontal="center"/>
    </xf>
    <xf numFmtId="9" fontId="0" fillId="0" borderId="0" xfId="2" applyFont="1" applyAlignment="1">
      <alignment horizontal="center"/>
    </xf>
    <xf numFmtId="9" fontId="0" fillId="0" borderId="9" xfId="2" applyFont="1" applyBorder="1" applyAlignment="1">
      <alignment horizontal="center"/>
    </xf>
    <xf numFmtId="9" fontId="0" fillId="0" borderId="11" xfId="2" applyFont="1" applyBorder="1" applyAlignment="1">
      <alignment horizontal="center"/>
    </xf>
    <xf numFmtId="9" fontId="0" fillId="0" borderId="12" xfId="2" applyFont="1" applyBorder="1" applyAlignment="1">
      <alignment horizontal="center"/>
    </xf>
    <xf numFmtId="9" fontId="2" fillId="0" borderId="0" xfId="2" applyFont="1" applyAlignment="1">
      <alignment horizontal="center"/>
    </xf>
    <xf numFmtId="43" fontId="0" fillId="3" borderId="0" xfId="0" applyNumberFormat="1" applyFill="1"/>
    <xf numFmtId="10" fontId="0" fillId="0" borderId="0" xfId="2" applyNumberFormat="1" applyFont="1"/>
    <xf numFmtId="0" fontId="0" fillId="0" borderId="15" xfId="0" applyBorder="1"/>
    <xf numFmtId="0" fontId="2" fillId="0" borderId="0" xfId="3" applyFont="1"/>
    <xf numFmtId="0" fontId="1" fillId="0" borderId="0" xfId="3"/>
    <xf numFmtId="0" fontId="2" fillId="4" borderId="4" xfId="3" applyFont="1" applyFill="1" applyBorder="1"/>
    <xf numFmtId="0" fontId="2" fillId="4" borderId="6" xfId="3" applyFont="1" applyFill="1" applyBorder="1"/>
    <xf numFmtId="0" fontId="2" fillId="4" borderId="8" xfId="3" applyFont="1" applyFill="1" applyBorder="1"/>
    <xf numFmtId="0" fontId="2" fillId="4" borderId="9" xfId="3" applyFont="1" applyFill="1" applyBorder="1"/>
    <xf numFmtId="0" fontId="2" fillId="4" borderId="14" xfId="3" applyFont="1" applyFill="1" applyBorder="1"/>
    <xf numFmtId="0" fontId="2" fillId="4" borderId="12" xfId="3" applyFont="1" applyFill="1" applyBorder="1"/>
    <xf numFmtId="0" fontId="2" fillId="5" borderId="4" xfId="3" applyFont="1" applyFill="1" applyBorder="1"/>
    <xf numFmtId="0" fontId="2" fillId="5" borderId="6" xfId="3" applyFont="1" applyFill="1" applyBorder="1"/>
    <xf numFmtId="0" fontId="2" fillId="5" borderId="8" xfId="3" applyFont="1" applyFill="1" applyBorder="1"/>
    <xf numFmtId="0" fontId="2" fillId="5" borderId="9" xfId="3" applyFont="1" applyFill="1" applyBorder="1"/>
    <xf numFmtId="0" fontId="2" fillId="5" borderId="14" xfId="3" applyFont="1" applyFill="1" applyBorder="1"/>
    <xf numFmtId="0" fontId="2" fillId="5" borderId="12" xfId="3" applyFont="1" applyFill="1" applyBorder="1"/>
    <xf numFmtId="0" fontId="0" fillId="6" borderId="0" xfId="0" applyFill="1"/>
    <xf numFmtId="0" fontId="2" fillId="7" borderId="0" xfId="0" applyFont="1" applyFill="1"/>
    <xf numFmtId="43" fontId="2" fillId="0" borderId="0" xfId="0" applyNumberFormat="1" applyFont="1"/>
    <xf numFmtId="0" fontId="2" fillId="3" borderId="0" xfId="0" applyFont="1" applyFill="1" applyAlignment="1">
      <alignment horizontal="right" indent="1"/>
    </xf>
    <xf numFmtId="0" fontId="0" fillId="0" borderId="2" xfId="0" applyBorder="1"/>
    <xf numFmtId="0" fontId="0" fillId="0" borderId="16" xfId="0" applyBorder="1"/>
    <xf numFmtId="0" fontId="3" fillId="0" borderId="0" xfId="0" applyFont="1"/>
    <xf numFmtId="43" fontId="2" fillId="7" borderId="0" xfId="0" applyNumberFormat="1" applyFont="1" applyFill="1"/>
    <xf numFmtId="10" fontId="2" fillId="0" borderId="0" xfId="2" applyNumberFormat="1" applyFont="1"/>
    <xf numFmtId="164" fontId="2" fillId="0" borderId="0" xfId="1" applyNumberFormat="1" applyFont="1"/>
    <xf numFmtId="10" fontId="0" fillId="3" borderId="0" xfId="0" applyNumberFormat="1" applyFill="1"/>
    <xf numFmtId="0" fontId="2" fillId="3" borderId="0" xfId="0" applyFont="1" applyFill="1" applyAlignment="1">
      <alignment horizontal="right"/>
    </xf>
    <xf numFmtId="0" fontId="0" fillId="8" borderId="0" xfId="0" applyFill="1"/>
    <xf numFmtId="0" fontId="2" fillId="0" borderId="0" xfId="0" applyFont="1" applyAlignment="1">
      <alignment horizontal="left"/>
    </xf>
    <xf numFmtId="0" fontId="4" fillId="0" borderId="0" xfId="0" applyFont="1"/>
    <xf numFmtId="43" fontId="0" fillId="0" borderId="0" xfId="1" applyFont="1" applyAlignment="1">
      <alignment vertical="center"/>
    </xf>
    <xf numFmtId="0" fontId="5" fillId="0" borderId="0" xfId="0" applyFont="1"/>
    <xf numFmtId="43" fontId="2" fillId="0" borderId="0" xfId="1" applyFont="1"/>
    <xf numFmtId="9" fontId="0" fillId="3" borderId="0" xfId="2" applyFont="1" applyFill="1"/>
    <xf numFmtId="0" fontId="6" fillId="9" borderId="0" xfId="0" applyFont="1" applyFill="1"/>
    <xf numFmtId="0" fontId="2" fillId="8" borderId="0" xfId="0" applyFont="1" applyFill="1"/>
  </cellXfs>
  <cellStyles count="4">
    <cellStyle name="Comma" xfId="1" builtinId="3"/>
    <cellStyle name="Normal" xfId="0" builtinId="0"/>
    <cellStyle name="Normal 2" xfId="3" xr:uid="{01CF42CE-BCD3-4A4E-8D84-847A87B55BB5}"/>
    <cellStyle name="Percent" xfId="2" builtinId="5"/>
  </cellStyles>
  <dxfs count="0"/>
  <tableStyles count="0" defaultTableStyle="TableStyleMedium9" defaultPivotStyle="PivotStyleLight16"/>
  <colors>
    <mruColors>
      <color rgb="FFC9EF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00CA-DC6D-42B8-BC01-11A16B71947B}">
  <dimension ref="A1:AA102"/>
  <sheetViews>
    <sheetView tabSelected="1" zoomScale="55" zoomScaleNormal="55" workbookViewId="0">
      <selection activeCell="B1" sqref="B1"/>
    </sheetView>
  </sheetViews>
  <sheetFormatPr defaultRowHeight="14.5" x14ac:dyDescent="0.35"/>
  <cols>
    <col min="1" max="1" width="35.1796875" bestFit="1" customWidth="1"/>
    <col min="2" max="2" width="50.453125" customWidth="1"/>
    <col min="3" max="3" width="23.7265625" bestFit="1" customWidth="1"/>
    <col min="4" max="4" width="23.81640625" bestFit="1" customWidth="1"/>
    <col min="5" max="5" width="22.1796875" bestFit="1" customWidth="1"/>
    <col min="6" max="6" width="21.81640625" bestFit="1" customWidth="1"/>
    <col min="7" max="7" width="23.54296875" bestFit="1" customWidth="1"/>
    <col min="8" max="9" width="24.453125" bestFit="1" customWidth="1"/>
    <col min="10" max="10" width="22.26953125" bestFit="1" customWidth="1"/>
    <col min="11" max="11" width="17.26953125" bestFit="1" customWidth="1"/>
    <col min="12" max="12" width="2" bestFit="1" customWidth="1"/>
    <col min="13" max="13" width="1.81640625" bestFit="1" customWidth="1"/>
    <col min="14" max="14" width="8.7265625" style="33"/>
    <col min="16" max="16" width="58.453125" bestFit="1" customWidth="1"/>
    <col min="17" max="17" width="63.7265625" bestFit="1" customWidth="1"/>
    <col min="18" max="18" width="18.81640625" bestFit="1" customWidth="1"/>
    <col min="19" max="19" width="23.81640625" bestFit="1" customWidth="1"/>
    <col min="20" max="20" width="22.1796875" bestFit="1" customWidth="1"/>
    <col min="21" max="21" width="21.81640625" bestFit="1" customWidth="1"/>
    <col min="22" max="22" width="23.54296875" bestFit="1" customWidth="1"/>
    <col min="23" max="23" width="22.26953125" bestFit="1" customWidth="1"/>
    <col min="24" max="24" width="24.453125" bestFit="1" customWidth="1"/>
    <col min="25" max="25" width="22.26953125" bestFit="1" customWidth="1"/>
    <col min="26" max="26" width="14.54296875" bestFit="1" customWidth="1"/>
    <col min="27" max="27" width="2" bestFit="1" customWidth="1"/>
  </cols>
  <sheetData>
    <row r="1" spans="1:27" x14ac:dyDescent="0.35">
      <c r="B1" s="67" t="s">
        <v>427</v>
      </c>
      <c r="C1" s="67" t="s">
        <v>424</v>
      </c>
      <c r="D1" s="67"/>
      <c r="E1" s="62"/>
      <c r="F1" s="64" t="s">
        <v>425</v>
      </c>
      <c r="G1" s="62"/>
      <c r="H1" s="62"/>
      <c r="I1" s="62"/>
      <c r="J1" s="62"/>
      <c r="K1" s="62"/>
    </row>
    <row r="2" spans="1:27" x14ac:dyDescent="0.35">
      <c r="A2" s="49" t="s">
        <v>392</v>
      </c>
      <c r="B2" s="62" t="s">
        <v>300</v>
      </c>
      <c r="C2" s="64"/>
      <c r="D2" s="64"/>
      <c r="E2" s="64"/>
      <c r="F2" s="64"/>
      <c r="G2" s="64"/>
      <c r="H2" s="64"/>
      <c r="I2" s="64"/>
      <c r="J2" s="64"/>
      <c r="K2" s="62"/>
      <c r="L2" s="54"/>
      <c r="Q2" s="59" t="s">
        <v>345</v>
      </c>
      <c r="R2" s="58">
        <f>SUM(R5:R36)</f>
        <v>1</v>
      </c>
      <c r="S2" s="58"/>
      <c r="T2" s="58"/>
      <c r="U2" s="58"/>
      <c r="V2" s="58"/>
      <c r="W2" s="58"/>
      <c r="X2" s="58"/>
      <c r="Y2" s="58"/>
    </row>
    <row r="3" spans="1:27" x14ac:dyDescent="0.35">
      <c r="B3" s="62" t="s">
        <v>299</v>
      </c>
      <c r="C3" s="64" t="s">
        <v>416</v>
      </c>
      <c r="D3" s="64"/>
      <c r="E3" s="64"/>
      <c r="F3" s="64"/>
      <c r="G3" s="64"/>
      <c r="H3" s="64"/>
      <c r="I3" s="64"/>
      <c r="J3" s="64"/>
      <c r="K3" s="62"/>
      <c r="L3" s="54"/>
      <c r="Q3" s="59" t="s">
        <v>345</v>
      </c>
      <c r="R3" s="66">
        <f>R2-SUM(R48:R64)/100</f>
        <v>0</v>
      </c>
      <c r="S3" s="58"/>
      <c r="T3" s="58"/>
      <c r="U3" s="58"/>
      <c r="V3" s="58"/>
      <c r="W3" s="58"/>
      <c r="X3" s="58"/>
      <c r="Y3" s="58"/>
    </row>
    <row r="4" spans="1:27" ht="15" thickBot="1" x14ac:dyDescent="0.4">
      <c r="A4" s="5" t="s">
        <v>349</v>
      </c>
      <c r="B4" s="5" t="s">
        <v>13</v>
      </c>
      <c r="C4" s="5" t="s">
        <v>412</v>
      </c>
      <c r="D4" s="5"/>
      <c r="E4" s="5"/>
      <c r="F4" s="5"/>
      <c r="G4" s="5"/>
      <c r="H4" s="5"/>
      <c r="I4" s="5"/>
      <c r="J4" s="5"/>
      <c r="K4" s="5"/>
      <c r="L4" s="5"/>
      <c r="P4" s="5" t="s">
        <v>391</v>
      </c>
      <c r="Q4" s="5" t="s">
        <v>349</v>
      </c>
      <c r="R4" s="5" t="str">
        <f>C4</f>
        <v>Lucid Cash Fund USG LLC</v>
      </c>
      <c r="S4" s="5"/>
      <c r="T4" s="5"/>
      <c r="U4" s="5"/>
      <c r="V4" s="5"/>
      <c r="W4" s="5"/>
      <c r="X4" s="5"/>
      <c r="Y4" s="5"/>
      <c r="Z4" s="5">
        <f t="shared" ref="Z4:AA4" si="0">K4</f>
        <v>0</v>
      </c>
      <c r="AA4" s="5">
        <f t="shared" si="0"/>
        <v>0</v>
      </c>
    </row>
    <row r="5" spans="1:27" x14ac:dyDescent="0.35">
      <c r="A5" s="48" t="str">
        <f>_xlfn.XLOOKUP(B5,Mapping!D:D,Mapping!C:C)</f>
        <v>IGNORE</v>
      </c>
      <c r="B5" s="48" t="str" cm="1">
        <f t="array" ref="B5:B9">_xlfn.UNIQUE(_xlfn._xlws.SORT('USG SOC Data'!N:N))</f>
        <v>InvestorDescription</v>
      </c>
      <c r="C5" s="2">
        <f>SUMIFS('USG SOC Data'!$S:$S,'USG SOC Data'!$N:$N,'USG Summary'!$B5,'USG SOC Data'!$H:$H,'USG Summary'!C$4,'USG SOC Data'!$R:$R,'USG Summary'!$B$2,'USG SOC Data'!$K:$K,'USG Summary'!$B$1)-SUMIFS('USG SOC Data'!$S:$S,'USG SOC Data'!$N:$N,'USG Summary'!$B5,'USG SOC Data'!$H:$H,'USG Summary'!C$4,'USG SOC Data'!$R:$R,'USG Summary'!$B$3)</f>
        <v>0</v>
      </c>
      <c r="D5" s="2"/>
      <c r="E5" s="2"/>
      <c r="F5" s="2"/>
      <c r="G5" s="2"/>
      <c r="H5" s="2"/>
      <c r="I5" s="2"/>
      <c r="J5" s="2"/>
      <c r="P5" s="48" t="str">
        <f>_xlfn.XLOOKUP(Q5,Mapping!C:C,Mapping!E:E)</f>
        <v xml:space="preserve">(d) Insurance companies </v>
      </c>
      <c r="Q5" s="48" t="str" cm="1">
        <f t="array" ref="Q5:Q18">_xlfn.UNIQUE(_xlfn._xlws.SORT(A:A))</f>
        <v>ANICO</v>
      </c>
      <c r="R5" s="32">
        <f t="shared" ref="R5:R17" si="1">IF($Q5="IGNORE",0,SUMIFS(C:C,$A:$A,$Q5)/C$53)</f>
        <v>0.46649821885285353</v>
      </c>
      <c r="S5" s="32"/>
      <c r="T5" s="32"/>
      <c r="U5" s="32"/>
      <c r="V5" s="32"/>
      <c r="W5" s="32"/>
      <c r="X5" s="32"/>
      <c r="Y5" s="32"/>
    </row>
    <row r="6" spans="1:27" x14ac:dyDescent="0.35">
      <c r="A6" s="48" t="str">
        <f>_xlfn.XLOOKUP(B6,Mapping!D:D,Mapping!C:C)</f>
        <v>LMCP INTERNAL</v>
      </c>
      <c r="B6" s="48" t="str">
        <v>Lucid Management and Capital Partners LLC</v>
      </c>
      <c r="C6" s="2">
        <f>SUMIFS('USG SOC Data'!$S:$S,'USG SOC Data'!$N:$N,'USG Summary'!$B6,'USG SOC Data'!$H:$H,'USG Summary'!C$4,'USG SOC Data'!$R:$R,'USG Summary'!$B$2,'USG SOC Data'!$K:$K,'USG Summary'!$B$1)-SUMIFS('USG SOC Data'!$S:$S,'USG SOC Data'!$N:$N,'USG Summary'!$B6,'USG SOC Data'!$H:$H,'USG Summary'!C$4,'USG SOC Data'!$R:$R,'USG Summary'!$B$3)</f>
        <v>102979.023</v>
      </c>
      <c r="D6" s="2"/>
      <c r="E6" s="2"/>
      <c r="F6" s="2"/>
      <c r="G6" s="2"/>
      <c r="H6" s="2"/>
      <c r="I6" s="2"/>
      <c r="J6" s="2"/>
      <c r="P6" s="48" t="str">
        <f>_xlfn.XLOOKUP(Q6,Mapping!C:C,Mapping!E:E)</f>
        <v xml:space="preserve">(d) Insurance companies </v>
      </c>
      <c r="Q6" s="48" t="str">
        <v>Assurant</v>
      </c>
      <c r="R6" s="32">
        <f t="shared" si="1"/>
        <v>0</v>
      </c>
      <c r="S6" s="32"/>
      <c r="T6" s="32"/>
      <c r="U6" s="32"/>
      <c r="V6" s="32"/>
      <c r="W6" s="32"/>
      <c r="X6" s="32"/>
      <c r="Y6" s="32"/>
    </row>
    <row r="7" spans="1:27" x14ac:dyDescent="0.35">
      <c r="A7" s="48" t="str">
        <f>_xlfn.XLOOKUP(B7,Mapping!D:D,Mapping!C:C)</f>
        <v>The Kresge Foundation</v>
      </c>
      <c r="B7" s="48" t="str">
        <v>The Kresge Foundation</v>
      </c>
      <c r="C7" s="2">
        <f>SUMIFS('USG SOC Data'!$S:$S,'USG SOC Data'!$N:$N,'USG Summary'!$B7,'USG SOC Data'!$H:$H,'USG Summary'!C$4,'USG SOC Data'!$R:$R,'USG Summary'!$B$2,'USG SOC Data'!$K:$K,'USG Summary'!$B$1)-SUMIFS('USG SOC Data'!$S:$S,'USG SOC Data'!$N:$N,'USG Summary'!$B7,'USG SOC Data'!$H:$H,'USG Summary'!C$4,'USG SOC Data'!$R:$R,'USG Summary'!$B$3)</f>
        <v>23639384.260000002</v>
      </c>
      <c r="D7" s="2"/>
      <c r="E7" s="2"/>
      <c r="F7" s="2"/>
      <c r="G7" s="2"/>
      <c r="H7" s="2"/>
      <c r="I7" s="2"/>
      <c r="J7" s="2"/>
      <c r="P7" s="48" t="str">
        <f>_xlfn.XLOOKUP(Q7,Mapping!C:C,Mapping!E:E)</f>
        <v xml:space="preserve">(d) Insurance companies </v>
      </c>
      <c r="Q7" s="48" t="str">
        <v>Farmers</v>
      </c>
      <c r="R7" s="32">
        <f t="shared" si="1"/>
        <v>0</v>
      </c>
      <c r="S7" s="32"/>
      <c r="T7" s="32"/>
      <c r="U7" s="32"/>
      <c r="V7" s="32"/>
      <c r="W7" s="32"/>
      <c r="X7" s="32"/>
      <c r="Y7" s="32"/>
    </row>
    <row r="8" spans="1:27" x14ac:dyDescent="0.35">
      <c r="A8" s="48" t="str">
        <f>_xlfn.XLOOKUP(B8,Mapping!D:D,Mapping!C:C)</f>
        <v>IGNORE</v>
      </c>
      <c r="B8" s="48" t="str">
        <v>USG ASSETS LLC Series M-7</v>
      </c>
      <c r="C8" s="2">
        <f>SUMIFS('USG SOC Data'!$S:$S,'USG SOC Data'!$N:$N,'USG Summary'!$B8,'USG SOC Data'!$H:$H,'USG Summary'!C$4,'USG SOC Data'!$R:$R,'USG Summary'!$B$2,'USG SOC Data'!$K:$K,'USG Summary'!$B$1)-SUMIFS('USG SOC Data'!$S:$S,'USG SOC Data'!$N:$N,'USG Summary'!$B8,'USG SOC Data'!$H:$H,'USG Summary'!C$4,'USG SOC Data'!$R:$R,'USG Summary'!$B$3)</f>
        <v>20760512.100000001</v>
      </c>
      <c r="D8" s="2"/>
      <c r="E8" s="2"/>
      <c r="F8" s="2"/>
      <c r="G8" s="2"/>
      <c r="H8" s="2"/>
      <c r="I8" s="2"/>
      <c r="J8" s="2"/>
      <c r="P8" s="48" t="str">
        <f>_xlfn.XLOOKUP(Q8,Mapping!C:C,Mapping!E:E)</f>
        <v>IGNORE</v>
      </c>
      <c r="Q8" s="48" t="str">
        <v>FUND INVESTORS</v>
      </c>
      <c r="R8" s="32">
        <f t="shared" si="1"/>
        <v>0</v>
      </c>
      <c r="S8" s="32"/>
      <c r="T8" s="32"/>
      <c r="U8" s="32"/>
      <c r="V8" s="32"/>
      <c r="W8" s="32"/>
      <c r="X8" s="32"/>
      <c r="Y8" s="32"/>
    </row>
    <row r="9" spans="1:27" x14ac:dyDescent="0.35">
      <c r="A9" s="48"/>
      <c r="B9" s="48">
        <v>0</v>
      </c>
      <c r="C9" s="2"/>
      <c r="D9" s="2"/>
      <c r="E9" s="2"/>
      <c r="F9" s="2"/>
      <c r="G9" s="2"/>
      <c r="H9" s="2"/>
      <c r="I9" s="2"/>
      <c r="J9" s="2"/>
      <c r="P9" s="48" t="str">
        <f>_xlfn.XLOOKUP(Q9,Mapping!C:C,Mapping!E:E)</f>
        <v>IGNORE</v>
      </c>
      <c r="Q9" s="48" t="str">
        <v>IGNORE</v>
      </c>
      <c r="R9" s="32">
        <f t="shared" si="1"/>
        <v>0</v>
      </c>
      <c r="S9" s="32"/>
      <c r="T9" s="32"/>
      <c r="U9" s="32"/>
      <c r="V9" s="32"/>
      <c r="W9" s="32"/>
      <c r="X9" s="32"/>
      <c r="Y9" s="32"/>
    </row>
    <row r="10" spans="1:27" x14ac:dyDescent="0.35">
      <c r="A10" s="48"/>
      <c r="B10" s="48"/>
      <c r="C10" s="2"/>
      <c r="D10" s="2"/>
      <c r="E10" s="2"/>
      <c r="F10" s="2"/>
      <c r="G10" s="2"/>
      <c r="H10" s="2"/>
      <c r="I10" s="2"/>
      <c r="J10" s="2"/>
      <c r="P10" s="48" t="str">
        <f>_xlfn.XLOOKUP(Q10,Mapping!C:C,Mapping!E:E)</f>
        <v>(o) LMCP INTERNAL</v>
      </c>
      <c r="Q10" s="48" t="str">
        <v>LMCP INTERNAL</v>
      </c>
      <c r="R10" s="32">
        <f t="shared" si="1"/>
        <v>2.3139858293142507E-3</v>
      </c>
      <c r="S10" s="32"/>
      <c r="T10" s="32"/>
      <c r="U10" s="32"/>
      <c r="V10" s="32"/>
      <c r="W10" s="32"/>
      <c r="X10" s="32"/>
      <c r="Y10" s="32"/>
    </row>
    <row r="11" spans="1:27" x14ac:dyDescent="0.35">
      <c r="A11" s="48"/>
      <c r="B11" s="48"/>
      <c r="C11" s="2"/>
      <c r="D11" s="2"/>
      <c r="E11" s="2"/>
      <c r="F11" s="2"/>
      <c r="G11" s="2"/>
      <c r="H11" s="2"/>
      <c r="I11" s="2"/>
      <c r="J11" s="2"/>
      <c r="P11" s="48" t="str">
        <f>_xlfn.XLOOKUP(Q11,Mapping!C:C,Mapping!E:E)</f>
        <v xml:space="preserve">(d) Insurance companies </v>
      </c>
      <c r="Q11" s="48" t="str">
        <v>Mercury</v>
      </c>
      <c r="R11" s="32">
        <f t="shared" si="1"/>
        <v>0</v>
      </c>
      <c r="S11" s="32"/>
      <c r="T11" s="32"/>
      <c r="U11" s="32"/>
      <c r="V11" s="32"/>
      <c r="W11" s="32"/>
      <c r="X11" s="32"/>
      <c r="Y11" s="32"/>
    </row>
    <row r="12" spans="1:27" x14ac:dyDescent="0.35">
      <c r="A12" s="48"/>
      <c r="B12" s="48"/>
      <c r="C12" s="2"/>
      <c r="D12" s="2"/>
      <c r="E12" s="2"/>
      <c r="F12" s="2"/>
      <c r="G12" s="2"/>
      <c r="H12" s="2"/>
      <c r="I12" s="2"/>
      <c r="J12" s="2"/>
      <c r="P12" s="48" t="str">
        <f>_xlfn.XLOOKUP(Q12,Mapping!C:C,Mapping!E:E)</f>
        <v xml:space="preserve">(d) Insurance companies </v>
      </c>
      <c r="Q12" s="48" t="str">
        <v>Nationwide</v>
      </c>
      <c r="R12" s="32">
        <f t="shared" si="1"/>
        <v>0</v>
      </c>
      <c r="S12" s="32"/>
      <c r="T12" s="32"/>
      <c r="U12" s="32"/>
      <c r="V12" s="32"/>
      <c r="W12" s="32"/>
      <c r="X12" s="32"/>
      <c r="Y12" s="32"/>
    </row>
    <row r="13" spans="1:27" x14ac:dyDescent="0.35">
      <c r="A13" s="48"/>
      <c r="B13" s="48"/>
      <c r="C13" s="2"/>
      <c r="D13" s="2"/>
      <c r="E13" s="2"/>
      <c r="F13" s="2"/>
      <c r="G13" s="2"/>
      <c r="H13" s="2"/>
      <c r="I13" s="2"/>
      <c r="J13" s="2"/>
      <c r="P13" s="48" t="str">
        <f>_xlfn.XLOOKUP(Q13,Mapping!C:C,Mapping!E:E)</f>
        <v>IGNORE</v>
      </c>
      <c r="Q13" s="48" t="str">
        <v>NOTE INVESTORS</v>
      </c>
      <c r="R13" s="32">
        <f t="shared" si="1"/>
        <v>0</v>
      </c>
      <c r="S13" s="32"/>
      <c r="T13" s="32"/>
      <c r="U13" s="32"/>
      <c r="V13" s="32"/>
      <c r="W13" s="32"/>
      <c r="X13" s="32"/>
      <c r="Y13" s="32"/>
    </row>
    <row r="14" spans="1:27" x14ac:dyDescent="0.35">
      <c r="A14" s="48"/>
      <c r="B14" s="48"/>
      <c r="C14" s="2"/>
      <c r="D14" s="2"/>
      <c r="E14" s="2"/>
      <c r="F14" s="2"/>
      <c r="G14" s="2"/>
      <c r="H14" s="2"/>
      <c r="I14" s="2"/>
      <c r="J14" s="2"/>
      <c r="P14" s="48" t="str">
        <f>_xlfn.XLOOKUP(Q14,Mapping!C:C,Mapping!E:E)</f>
        <v>OUR CLASSIFICATION</v>
      </c>
      <c r="Q14" s="48" t="str">
        <v>Parent Org</v>
      </c>
      <c r="R14" s="32">
        <f t="shared" si="1"/>
        <v>0</v>
      </c>
      <c r="S14" s="32"/>
      <c r="T14" s="32"/>
      <c r="U14" s="32"/>
      <c r="V14" s="32"/>
      <c r="W14" s="32"/>
      <c r="X14" s="32"/>
      <c r="Y14" s="32"/>
    </row>
    <row r="15" spans="1:27" x14ac:dyDescent="0.35">
      <c r="A15" s="48"/>
      <c r="B15" s="48"/>
      <c r="C15" s="2"/>
      <c r="D15" s="2"/>
      <c r="E15" s="2"/>
      <c r="F15" s="2"/>
      <c r="G15" s="2"/>
      <c r="H15" s="2"/>
      <c r="I15" s="2"/>
      <c r="J15" s="2"/>
      <c r="P15" s="48" t="str">
        <f>_xlfn.XLOOKUP(Q15,Mapping!C:C,Mapping!E:E)</f>
        <v xml:space="preserve">(a) Individuals that are United States persons (including their trusts) </v>
      </c>
      <c r="Q15" s="48" t="str">
        <v>Physical</v>
      </c>
      <c r="R15" s="32">
        <f t="shared" si="1"/>
        <v>0</v>
      </c>
      <c r="S15" s="32"/>
      <c r="T15" s="32"/>
      <c r="U15" s="32"/>
      <c r="V15" s="32"/>
      <c r="W15" s="32"/>
      <c r="X15" s="32"/>
      <c r="Y15" s="32"/>
    </row>
    <row r="16" spans="1:27" x14ac:dyDescent="0.35">
      <c r="A16" s="48"/>
      <c r="B16" s="48"/>
      <c r="C16" s="2"/>
      <c r="D16" s="2"/>
      <c r="E16" s="2"/>
      <c r="F16" s="2"/>
      <c r="G16" s="2"/>
      <c r="H16" s="2"/>
      <c r="I16" s="2"/>
      <c r="J16" s="2"/>
      <c r="P16" s="48" t="str">
        <f>_xlfn.XLOOKUP(Q16,Mapping!C:C,Mapping!E:E)</f>
        <v>(g) Non-profits</v>
      </c>
      <c r="Q16" s="48" t="str">
        <v>The Kresge Foundation</v>
      </c>
      <c r="R16" s="32">
        <f t="shared" si="1"/>
        <v>0.53118779531783233</v>
      </c>
      <c r="S16" s="32"/>
      <c r="T16" s="32"/>
      <c r="U16" s="32"/>
      <c r="V16" s="32"/>
      <c r="W16" s="32"/>
      <c r="X16" s="32"/>
      <c r="Y16" s="32"/>
    </row>
    <row r="17" spans="1:25" x14ac:dyDescent="0.35">
      <c r="A17" s="48"/>
      <c r="B17" s="48"/>
      <c r="C17" s="2"/>
      <c r="D17" s="2"/>
      <c r="E17" s="2"/>
      <c r="F17" s="2"/>
      <c r="G17" s="2"/>
      <c r="H17" s="2"/>
      <c r="I17" s="2"/>
      <c r="J17" s="2"/>
      <c r="P17" s="48" t="str">
        <f>_xlfn.XLOOKUP(Q17,Mapping!C:C,Mapping!E:E)</f>
        <v xml:space="preserve">(d) Insurance companies </v>
      </c>
      <c r="Q17" s="48" t="str">
        <v>Woodmen</v>
      </c>
      <c r="R17" s="32">
        <f t="shared" si="1"/>
        <v>0</v>
      </c>
      <c r="S17" s="32"/>
      <c r="T17" s="32"/>
      <c r="U17" s="32"/>
      <c r="V17" s="32"/>
      <c r="W17" s="32"/>
      <c r="X17" s="32"/>
      <c r="Y17" s="32"/>
    </row>
    <row r="18" spans="1:25" x14ac:dyDescent="0.35">
      <c r="A18" s="48"/>
      <c r="B18" s="48"/>
      <c r="C18" s="2"/>
      <c r="D18" s="2"/>
      <c r="E18" s="2"/>
      <c r="F18" s="2"/>
      <c r="G18" s="2"/>
      <c r="H18" s="2"/>
      <c r="I18" s="2"/>
      <c r="J18" s="2"/>
      <c r="P18" s="48"/>
      <c r="Q18" s="48">
        <v>0</v>
      </c>
      <c r="R18" s="32"/>
      <c r="S18" s="32"/>
      <c r="T18" s="32"/>
      <c r="U18" s="32"/>
      <c r="V18" s="32"/>
      <c r="W18" s="32"/>
      <c r="X18" s="32"/>
      <c r="Y18" s="32"/>
    </row>
    <row r="19" spans="1:25" x14ac:dyDescent="0.35">
      <c r="A19" s="48"/>
      <c r="B19" s="48"/>
      <c r="C19" s="2"/>
      <c r="D19" s="2"/>
      <c r="E19" s="2"/>
      <c r="F19" s="2"/>
      <c r="G19" s="2"/>
      <c r="H19" s="2"/>
      <c r="I19" s="2"/>
      <c r="J19" s="2"/>
      <c r="P19" s="48"/>
      <c r="Q19" s="48"/>
      <c r="R19" s="32"/>
      <c r="S19" s="32"/>
      <c r="T19" s="32"/>
      <c r="U19" s="32"/>
      <c r="V19" s="32"/>
      <c r="W19" s="32"/>
      <c r="X19" s="32"/>
      <c r="Y19" s="32"/>
    </row>
    <row r="20" spans="1:25" x14ac:dyDescent="0.35">
      <c r="A20" s="48"/>
      <c r="B20" s="48"/>
      <c r="C20" s="2"/>
      <c r="D20" s="2"/>
      <c r="E20" s="2"/>
      <c r="F20" s="2"/>
      <c r="G20" s="2"/>
      <c r="H20" s="2"/>
      <c r="I20" s="2"/>
      <c r="J20" s="2"/>
      <c r="P20" s="48"/>
      <c r="Q20" s="48"/>
      <c r="R20" s="32"/>
      <c r="S20" s="32"/>
      <c r="T20" s="32"/>
      <c r="U20" s="32"/>
      <c r="V20" s="32"/>
      <c r="W20" s="32"/>
      <c r="X20" s="32"/>
      <c r="Y20" s="32"/>
    </row>
    <row r="21" spans="1:25" x14ac:dyDescent="0.35">
      <c r="A21" s="48"/>
      <c r="B21" s="48"/>
      <c r="C21" s="2"/>
      <c r="D21" s="2"/>
      <c r="E21" s="2"/>
      <c r="F21" s="2"/>
      <c r="G21" s="2"/>
      <c r="H21" s="2"/>
      <c r="I21" s="2"/>
      <c r="J21" s="2"/>
      <c r="P21" s="48"/>
      <c r="Q21" s="48"/>
      <c r="R21" s="32"/>
      <c r="S21" s="32"/>
      <c r="T21" s="32"/>
      <c r="U21" s="32"/>
      <c r="V21" s="32"/>
      <c r="W21" s="32"/>
      <c r="X21" s="32"/>
      <c r="Y21" s="32"/>
    </row>
    <row r="22" spans="1:25" x14ac:dyDescent="0.35">
      <c r="A22" s="48"/>
      <c r="B22" s="48"/>
      <c r="C22" s="2"/>
      <c r="D22" s="2"/>
      <c r="E22" s="2"/>
      <c r="F22" s="2"/>
      <c r="G22" s="2"/>
      <c r="H22" s="2"/>
      <c r="I22" s="2"/>
      <c r="J22" s="2"/>
      <c r="P22" s="48"/>
      <c r="Q22" s="48"/>
      <c r="R22" s="32"/>
      <c r="S22" s="32"/>
      <c r="T22" s="32"/>
      <c r="U22" s="32"/>
      <c r="V22" s="32"/>
      <c r="W22" s="32"/>
      <c r="X22" s="32"/>
      <c r="Y22" s="32"/>
    </row>
    <row r="23" spans="1:25" x14ac:dyDescent="0.35">
      <c r="A23" s="48"/>
      <c r="B23" s="48"/>
      <c r="C23" s="2"/>
      <c r="D23" s="2"/>
      <c r="E23" s="2"/>
      <c r="F23" s="2"/>
      <c r="G23" s="2"/>
      <c r="H23" s="2"/>
      <c r="I23" s="2"/>
      <c r="J23" s="2"/>
      <c r="P23" s="48"/>
      <c r="Q23" s="48"/>
      <c r="R23" s="32"/>
      <c r="S23" s="32"/>
      <c r="T23" s="32"/>
      <c r="U23" s="32"/>
      <c r="V23" s="32"/>
      <c r="W23" s="32"/>
      <c r="X23" s="32"/>
      <c r="Y23" s="32"/>
    </row>
    <row r="24" spans="1:25" x14ac:dyDescent="0.35">
      <c r="A24" s="48"/>
      <c r="B24" s="48"/>
      <c r="C24" s="2"/>
      <c r="D24" s="2"/>
      <c r="E24" s="2"/>
      <c r="F24" s="2"/>
      <c r="G24" s="2"/>
      <c r="H24" s="2"/>
      <c r="I24" s="2"/>
      <c r="J24" s="2"/>
      <c r="P24" s="48"/>
      <c r="Q24" s="48"/>
      <c r="R24" s="32"/>
      <c r="S24" s="32"/>
      <c r="T24" s="32"/>
      <c r="U24" s="32"/>
      <c r="V24" s="32"/>
      <c r="W24" s="32"/>
      <c r="X24" s="32"/>
      <c r="Y24" s="32"/>
    </row>
    <row r="25" spans="1:25" x14ac:dyDescent="0.35">
      <c r="A25" s="48"/>
      <c r="B25" s="48"/>
      <c r="C25" s="2"/>
      <c r="D25" s="2"/>
      <c r="E25" s="2"/>
      <c r="F25" s="2"/>
      <c r="G25" s="2"/>
      <c r="H25" s="2"/>
      <c r="I25" s="2"/>
      <c r="J25" s="2"/>
      <c r="P25" s="48"/>
      <c r="Q25" s="48"/>
      <c r="R25" s="32"/>
      <c r="S25" s="32"/>
      <c r="T25" s="32"/>
      <c r="U25" s="32"/>
      <c r="V25" s="32"/>
      <c r="W25" s="32"/>
      <c r="X25" s="32"/>
      <c r="Y25" s="32"/>
    </row>
    <row r="26" spans="1:25" x14ac:dyDescent="0.35">
      <c r="A26" s="48"/>
      <c r="B26" s="48"/>
      <c r="C26" s="2"/>
      <c r="D26" s="2"/>
      <c r="E26" s="2"/>
      <c r="F26" s="2"/>
      <c r="G26" s="2"/>
      <c r="H26" s="2"/>
      <c r="I26" s="2"/>
      <c r="J26" s="2"/>
      <c r="P26" s="48"/>
      <c r="Q26" s="48"/>
      <c r="R26" s="32"/>
      <c r="S26" s="32"/>
      <c r="T26" s="32"/>
      <c r="U26" s="32"/>
      <c r="V26" s="32"/>
      <c r="W26" s="32"/>
      <c r="X26" s="32"/>
      <c r="Y26" s="32"/>
    </row>
    <row r="27" spans="1:25" x14ac:dyDescent="0.35">
      <c r="A27" s="48"/>
      <c r="B27" s="48"/>
      <c r="C27" s="2"/>
      <c r="D27" s="2"/>
      <c r="E27" s="2"/>
      <c r="F27" s="2"/>
      <c r="G27" s="2"/>
      <c r="H27" s="2"/>
      <c r="I27" s="2"/>
      <c r="J27" s="2"/>
      <c r="P27" s="48"/>
      <c r="Q27" s="48"/>
      <c r="R27" s="32"/>
      <c r="S27" s="32"/>
      <c r="T27" s="32"/>
      <c r="U27" s="32"/>
      <c r="V27" s="32"/>
      <c r="W27" s="32"/>
      <c r="X27" s="32"/>
      <c r="Y27" s="32"/>
    </row>
    <row r="28" spans="1:25" x14ac:dyDescent="0.35">
      <c r="A28" s="48"/>
      <c r="B28" s="48"/>
      <c r="C28" s="2"/>
      <c r="D28" s="2"/>
      <c r="E28" s="2"/>
      <c r="F28" s="2"/>
      <c r="G28" s="2"/>
      <c r="H28" s="2"/>
      <c r="I28" s="2"/>
      <c r="J28" s="2"/>
      <c r="P28" s="48"/>
      <c r="Q28" s="48"/>
      <c r="R28" s="32"/>
      <c r="S28" s="32"/>
      <c r="T28" s="32"/>
      <c r="U28" s="32"/>
      <c r="V28" s="32"/>
      <c r="W28" s="32"/>
      <c r="X28" s="32"/>
      <c r="Y28" s="32"/>
    </row>
    <row r="29" spans="1:25" x14ac:dyDescent="0.35">
      <c r="A29" s="48"/>
      <c r="B29" s="48"/>
      <c r="C29" s="2"/>
      <c r="D29" s="2"/>
      <c r="E29" s="2"/>
      <c r="F29" s="2"/>
      <c r="G29" s="2"/>
      <c r="H29" s="2"/>
      <c r="I29" s="2"/>
      <c r="J29" s="2"/>
      <c r="P29" s="48"/>
      <c r="Q29" s="48"/>
      <c r="R29" s="32"/>
      <c r="S29" s="32"/>
      <c r="T29" s="32"/>
      <c r="U29" s="32"/>
      <c r="V29" s="32"/>
      <c r="W29" s="32"/>
      <c r="X29" s="32"/>
      <c r="Y29" s="32"/>
    </row>
    <row r="30" spans="1:25" x14ac:dyDescent="0.35">
      <c r="A30" s="48"/>
      <c r="B30" s="48"/>
      <c r="C30" s="2"/>
      <c r="D30" s="2"/>
      <c r="E30" s="2"/>
      <c r="F30" s="2"/>
      <c r="G30" s="2"/>
      <c r="H30" s="2"/>
      <c r="I30" s="2"/>
      <c r="J30" s="2"/>
      <c r="P30" s="48"/>
      <c r="Q30" s="48"/>
      <c r="R30" s="32"/>
      <c r="S30" s="32"/>
      <c r="T30" s="32"/>
      <c r="U30" s="32"/>
      <c r="V30" s="32"/>
      <c r="W30" s="32"/>
      <c r="X30" s="32"/>
      <c r="Y30" s="32"/>
    </row>
    <row r="31" spans="1:25" x14ac:dyDescent="0.35">
      <c r="A31" s="48"/>
      <c r="B31" s="48"/>
      <c r="C31" s="2"/>
      <c r="D31" s="2"/>
      <c r="E31" s="2"/>
      <c r="F31" s="2"/>
      <c r="G31" s="2"/>
      <c r="H31" s="2"/>
      <c r="I31" s="2"/>
      <c r="J31" s="2"/>
      <c r="P31" s="48"/>
      <c r="Q31" s="48"/>
      <c r="R31" s="32"/>
      <c r="S31" s="32"/>
      <c r="T31" s="32"/>
      <c r="U31" s="32"/>
      <c r="V31" s="32"/>
      <c r="W31" s="32"/>
      <c r="X31" s="32"/>
      <c r="Y31" s="32"/>
    </row>
    <row r="32" spans="1:25" x14ac:dyDescent="0.35">
      <c r="A32" s="48"/>
      <c r="B32" s="48"/>
      <c r="C32" s="2"/>
      <c r="D32" s="2"/>
      <c r="E32" s="2"/>
      <c r="F32" s="2"/>
      <c r="G32" s="2"/>
      <c r="H32" s="2"/>
      <c r="I32" s="2"/>
      <c r="J32" s="2"/>
      <c r="P32" s="48"/>
      <c r="Q32" s="48"/>
      <c r="R32" s="32"/>
      <c r="S32" s="32"/>
      <c r="T32" s="32"/>
      <c r="U32" s="32"/>
      <c r="V32" s="32"/>
      <c r="W32" s="32"/>
      <c r="X32" s="32"/>
      <c r="Y32" s="32"/>
    </row>
    <row r="33" spans="1:25" x14ac:dyDescent="0.35">
      <c r="A33" s="48"/>
      <c r="B33" s="48"/>
      <c r="C33" s="2"/>
      <c r="D33" s="2"/>
      <c r="E33" s="2"/>
      <c r="F33" s="2"/>
      <c r="G33" s="2"/>
      <c r="H33" s="2"/>
      <c r="I33" s="2"/>
      <c r="J33" s="2"/>
      <c r="P33" s="48"/>
      <c r="Q33" s="48"/>
      <c r="R33" s="32"/>
      <c r="S33" s="32"/>
      <c r="T33" s="32"/>
      <c r="U33" s="32"/>
      <c r="V33" s="32"/>
      <c r="W33" s="32"/>
      <c r="X33" s="32"/>
      <c r="Y33" s="32"/>
    </row>
    <row r="34" spans="1:25" x14ac:dyDescent="0.35">
      <c r="A34" s="48"/>
      <c r="B34" s="48"/>
      <c r="C34" s="2"/>
      <c r="D34" s="2"/>
      <c r="E34" s="2"/>
      <c r="F34" s="2"/>
      <c r="G34" s="2"/>
      <c r="H34" s="2"/>
      <c r="I34" s="2"/>
      <c r="J34" s="2"/>
      <c r="P34" s="48"/>
      <c r="Q34" s="48"/>
      <c r="R34" s="32"/>
      <c r="S34" s="32"/>
      <c r="T34" s="32"/>
      <c r="U34" s="32"/>
      <c r="V34" s="32"/>
      <c r="W34" s="32"/>
      <c r="X34" s="32"/>
      <c r="Y34" s="32"/>
    </row>
    <row r="35" spans="1:25" x14ac:dyDescent="0.35">
      <c r="A35" s="48"/>
      <c r="B35" s="48"/>
      <c r="C35" s="2"/>
      <c r="D35" s="2"/>
      <c r="E35" s="2"/>
      <c r="F35" s="2"/>
      <c r="G35" s="2"/>
      <c r="H35" s="2"/>
      <c r="I35" s="2"/>
      <c r="J35" s="2"/>
      <c r="P35" s="48"/>
      <c r="Q35" s="48"/>
      <c r="R35" s="32"/>
      <c r="S35" s="32"/>
      <c r="T35" s="32"/>
      <c r="U35" s="32"/>
      <c r="V35" s="32"/>
      <c r="W35" s="32"/>
      <c r="X35" s="32"/>
      <c r="Y35" s="32"/>
    </row>
    <row r="36" spans="1:25" x14ac:dyDescent="0.35">
      <c r="A36" s="48"/>
      <c r="B36" s="48"/>
      <c r="C36" s="2"/>
      <c r="D36" s="2"/>
      <c r="E36" s="2"/>
      <c r="F36" s="2"/>
      <c r="G36" s="2"/>
      <c r="H36" s="2"/>
      <c r="I36" s="2"/>
      <c r="J36" s="2"/>
      <c r="P36" s="48"/>
      <c r="Q36" s="48"/>
      <c r="R36" s="32"/>
      <c r="S36" s="32"/>
      <c r="T36" s="32"/>
      <c r="U36" s="32"/>
      <c r="V36" s="32"/>
      <c r="W36" s="32"/>
      <c r="X36" s="32"/>
      <c r="Y36" s="32"/>
    </row>
    <row r="37" spans="1:25" x14ac:dyDescent="0.35">
      <c r="A37" s="48"/>
      <c r="B37" s="48"/>
      <c r="C37" s="2"/>
      <c r="D37" s="2"/>
      <c r="E37" s="2"/>
      <c r="F37" s="2"/>
      <c r="G37" s="2"/>
      <c r="H37" s="2"/>
      <c r="I37" s="2"/>
      <c r="J37" s="2"/>
      <c r="R37" s="32"/>
      <c r="S37" s="32"/>
      <c r="T37" s="32"/>
      <c r="U37" s="32"/>
      <c r="V37" s="32"/>
      <c r="W37" s="32"/>
      <c r="X37" s="32"/>
      <c r="Y37" s="32"/>
    </row>
    <row r="38" spans="1:25" x14ac:dyDescent="0.35">
      <c r="A38" s="48"/>
      <c r="B38" s="48"/>
      <c r="C38" s="2"/>
      <c r="D38" s="2"/>
      <c r="E38" s="2"/>
      <c r="F38" s="2"/>
      <c r="G38" s="2"/>
      <c r="H38" s="2"/>
      <c r="I38" s="2"/>
      <c r="J38" s="2"/>
      <c r="R38" s="32"/>
      <c r="S38" s="32"/>
      <c r="T38" s="32"/>
      <c r="U38" s="32"/>
      <c r="V38" s="32"/>
      <c r="W38" s="32"/>
      <c r="X38" s="32"/>
      <c r="Y38" s="32"/>
    </row>
    <row r="39" spans="1:25" x14ac:dyDescent="0.35">
      <c r="A39" s="48"/>
      <c r="B39" s="48"/>
      <c r="C39" s="2"/>
      <c r="D39" s="2"/>
      <c r="E39" s="2"/>
      <c r="F39" s="2"/>
      <c r="G39" s="2"/>
      <c r="H39" s="2"/>
      <c r="I39" s="2"/>
      <c r="J39" s="2"/>
      <c r="R39" s="32"/>
      <c r="S39" s="32"/>
      <c r="T39" s="32"/>
      <c r="U39" s="32"/>
      <c r="V39" s="32"/>
      <c r="W39" s="32"/>
      <c r="X39" s="32"/>
      <c r="Y39" s="32"/>
    </row>
    <row r="40" spans="1:25" x14ac:dyDescent="0.35">
      <c r="A40" s="48"/>
      <c r="B40" s="48"/>
      <c r="C40" s="2"/>
      <c r="D40" s="2"/>
      <c r="E40" s="2"/>
      <c r="F40" s="2"/>
      <c r="G40" s="2"/>
      <c r="H40" s="2"/>
      <c r="I40" s="2"/>
      <c r="J40" s="2"/>
      <c r="R40" s="32"/>
      <c r="S40" s="32"/>
      <c r="T40" s="32"/>
      <c r="U40" s="32"/>
      <c r="V40" s="32"/>
      <c r="W40" s="32"/>
      <c r="X40" s="32"/>
      <c r="Y40" s="32"/>
    </row>
    <row r="41" spans="1:25" x14ac:dyDescent="0.35">
      <c r="A41" s="48"/>
      <c r="B41" s="48"/>
      <c r="C41" s="2"/>
      <c r="D41" s="2"/>
      <c r="E41" s="2"/>
      <c r="F41" s="2"/>
      <c r="G41" s="2"/>
      <c r="H41" s="2"/>
      <c r="I41" s="2"/>
      <c r="J41" s="2"/>
      <c r="R41" s="32"/>
      <c r="S41" s="32"/>
      <c r="T41" s="32"/>
      <c r="U41" s="32"/>
      <c r="V41" s="32"/>
      <c r="W41" s="32"/>
      <c r="X41" s="32"/>
      <c r="Y41" s="32"/>
    </row>
    <row r="42" spans="1:25" x14ac:dyDescent="0.35">
      <c r="A42" s="48"/>
      <c r="B42" s="48"/>
      <c r="C42" s="2"/>
      <c r="D42" s="2"/>
      <c r="E42" s="2"/>
      <c r="F42" s="2"/>
      <c r="G42" s="2"/>
      <c r="H42" s="2"/>
      <c r="I42" s="2"/>
      <c r="J42" s="2"/>
      <c r="R42" s="32"/>
      <c r="S42" s="32"/>
      <c r="T42" s="32"/>
      <c r="U42" s="32"/>
      <c r="V42" s="32"/>
      <c r="W42" s="32"/>
      <c r="X42" s="32"/>
      <c r="Y42" s="32"/>
    </row>
    <row r="43" spans="1:25" x14ac:dyDescent="0.35">
      <c r="A43" s="48"/>
      <c r="B43" s="48"/>
      <c r="C43" s="2"/>
      <c r="D43" s="2"/>
      <c r="E43" s="2"/>
      <c r="F43" s="2"/>
      <c r="G43" s="2"/>
      <c r="H43" s="2"/>
      <c r="I43" s="2"/>
      <c r="J43" s="2"/>
      <c r="Q43" s="7" t="s">
        <v>346</v>
      </c>
      <c r="R43" s="57">
        <f>MAX(R5:R36)*100</f>
        <v>53.118779531783233</v>
      </c>
      <c r="S43" s="56"/>
      <c r="T43" s="56"/>
      <c r="U43" s="56"/>
      <c r="V43" s="56"/>
      <c r="W43" s="56"/>
      <c r="X43" s="56"/>
      <c r="Y43" s="56"/>
    </row>
    <row r="44" spans="1:25" x14ac:dyDescent="0.35">
      <c r="A44" s="48"/>
      <c r="B44" s="48"/>
      <c r="C44" s="2"/>
      <c r="D44" s="2"/>
      <c r="E44" s="2"/>
      <c r="F44" s="2"/>
      <c r="G44" s="2"/>
      <c r="H44" s="2"/>
      <c r="I44" s="2"/>
      <c r="J44" s="2"/>
      <c r="Q44" s="7" t="s">
        <v>347</v>
      </c>
      <c r="R44" s="57">
        <f>(LARGE(R5:R36,1)+LARGE(R5:R36,2)+LARGE(R5:R36,3)+LARGE(R5:R36,4)+LARGE(R5:R36,5))*100</f>
        <v>100</v>
      </c>
      <c r="S44" s="56"/>
      <c r="T44" s="56"/>
      <c r="U44" s="56"/>
      <c r="V44" s="56"/>
      <c r="W44" s="56"/>
      <c r="X44" s="56"/>
      <c r="Y44" s="56"/>
    </row>
    <row r="45" spans="1:25" x14ac:dyDescent="0.35">
      <c r="A45" s="48"/>
      <c r="B45" s="48"/>
      <c r="Q45" s="7" t="s">
        <v>348</v>
      </c>
      <c r="R45" s="57">
        <f>COUNTIFS(R5:R36,"&gt;="&amp;0.05)</f>
        <v>2</v>
      </c>
      <c r="S45" s="57"/>
      <c r="T45" s="57"/>
      <c r="U45" s="57"/>
      <c r="V45" s="57"/>
      <c r="W45" s="57"/>
      <c r="X45" s="57"/>
      <c r="Y45" s="57"/>
    </row>
    <row r="46" spans="1:25" x14ac:dyDescent="0.35">
      <c r="A46" s="48"/>
      <c r="B46" s="48"/>
      <c r="Q46" s="7" t="s">
        <v>421</v>
      </c>
      <c r="R46" s="57">
        <f>COUNTIFS(R5:R36,"&gt;="&amp;0.00000001)</f>
        <v>3</v>
      </c>
      <c r="S46" s="56"/>
      <c r="T46" s="56"/>
      <c r="U46" s="56"/>
      <c r="V46" s="56"/>
      <c r="W46" s="56"/>
      <c r="X46" s="56"/>
      <c r="Y46" s="56"/>
    </row>
    <row r="47" spans="1:25" x14ac:dyDescent="0.35">
      <c r="A47" s="48"/>
      <c r="B47" s="48"/>
      <c r="Q47" s="7"/>
      <c r="R47" s="56"/>
      <c r="S47" s="56"/>
      <c r="T47" s="56"/>
      <c r="U47" s="56"/>
      <c r="V47" s="56"/>
      <c r="W47" s="56"/>
      <c r="X47" s="56"/>
      <c r="Y47" s="56"/>
    </row>
    <row r="48" spans="1:25" x14ac:dyDescent="0.35">
      <c r="A48" s="48"/>
      <c r="B48" s="48"/>
      <c r="Q48" s="7" t="s">
        <v>380</v>
      </c>
      <c r="R48" s="65">
        <f>SUMIFS(R$5:R$36,$P$5:$P$36,$Q48)*100</f>
        <v>0</v>
      </c>
      <c r="S48" s="56"/>
      <c r="T48" s="56"/>
      <c r="U48" s="56"/>
      <c r="V48" s="56"/>
      <c r="W48" s="56"/>
      <c r="X48" s="56"/>
      <c r="Y48" s="56"/>
    </row>
    <row r="49" spans="1:25" x14ac:dyDescent="0.35">
      <c r="A49" s="48"/>
      <c r="B49" s="48"/>
      <c r="Q49" s="7" t="s">
        <v>394</v>
      </c>
      <c r="R49" s="65">
        <f t="shared" ref="R49:R62" si="2">SUMIFS(R$5:R$36,$P$5:$P$36,$Q49)*100</f>
        <v>0</v>
      </c>
      <c r="S49" s="56"/>
      <c r="T49" s="56"/>
      <c r="U49" s="56"/>
      <c r="V49" s="56"/>
      <c r="W49" s="56"/>
      <c r="X49" s="56"/>
      <c r="Y49" s="56"/>
    </row>
    <row r="50" spans="1:25" x14ac:dyDescent="0.35">
      <c r="A50" s="48"/>
      <c r="B50" s="48"/>
      <c r="Q50" s="7" t="s">
        <v>387</v>
      </c>
      <c r="R50" s="65">
        <f t="shared" si="2"/>
        <v>0</v>
      </c>
      <c r="S50" s="56"/>
      <c r="T50" s="56"/>
      <c r="U50" s="56"/>
      <c r="V50" s="56"/>
      <c r="W50" s="56"/>
      <c r="X50" s="56"/>
      <c r="Y50" s="56"/>
    </row>
    <row r="51" spans="1:25" x14ac:dyDescent="0.35">
      <c r="A51" s="48"/>
      <c r="B51" s="48"/>
      <c r="Q51" s="7" t="s">
        <v>353</v>
      </c>
      <c r="R51" s="65">
        <f t="shared" si="2"/>
        <v>46.649821885285355</v>
      </c>
      <c r="S51" s="56"/>
      <c r="T51" s="56"/>
      <c r="U51" s="56"/>
      <c r="V51" s="56"/>
      <c r="W51" s="56"/>
      <c r="X51" s="56"/>
      <c r="Y51" s="56"/>
    </row>
    <row r="52" spans="1:25" ht="15" thickBot="1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Q52" s="7" t="s">
        <v>395</v>
      </c>
      <c r="R52" s="65">
        <f t="shared" si="2"/>
        <v>0</v>
      </c>
      <c r="S52" s="56"/>
      <c r="T52" s="56"/>
      <c r="U52" s="56"/>
      <c r="V52" s="56"/>
      <c r="W52" s="56"/>
      <c r="X52" s="56"/>
      <c r="Y52" s="56"/>
    </row>
    <row r="53" spans="1:25" ht="15" thickTop="1" x14ac:dyDescent="0.35">
      <c r="B53" s="19" t="s">
        <v>302</v>
      </c>
      <c r="C53" s="50">
        <f>SUM(C5:C52)</f>
        <v>44502875.383000001</v>
      </c>
      <c r="D53" s="50">
        <f t="shared" ref="D53:J53" si="3">SUM(D5:D52)</f>
        <v>0</v>
      </c>
      <c r="E53" s="50">
        <f t="shared" si="3"/>
        <v>0</v>
      </c>
      <c r="F53" s="50">
        <f t="shared" si="3"/>
        <v>0</v>
      </c>
      <c r="G53" s="50">
        <f t="shared" si="3"/>
        <v>0</v>
      </c>
      <c r="H53" s="50">
        <f t="shared" si="3"/>
        <v>0</v>
      </c>
      <c r="I53" s="50">
        <f t="shared" si="3"/>
        <v>0</v>
      </c>
      <c r="J53" s="50">
        <f t="shared" si="3"/>
        <v>0</v>
      </c>
      <c r="K53" s="55">
        <f>SUM(C53:J53)</f>
        <v>44502875.383000001</v>
      </c>
      <c r="Q53" s="7" t="s">
        <v>364</v>
      </c>
      <c r="R53" s="65">
        <f t="shared" si="2"/>
        <v>0</v>
      </c>
      <c r="S53" s="56"/>
      <c r="T53" s="56"/>
      <c r="U53" s="56"/>
      <c r="V53" s="56"/>
      <c r="W53" s="56"/>
      <c r="X53" s="56"/>
      <c r="Y53" s="56"/>
    </row>
    <row r="54" spans="1:25" ht="15" thickBot="1" x14ac:dyDescent="0.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3"/>
      <c r="Q54" s="7" t="s">
        <v>351</v>
      </c>
      <c r="R54" s="65">
        <f t="shared" si="2"/>
        <v>53.118779531783233</v>
      </c>
      <c r="S54" s="56"/>
      <c r="T54" s="56"/>
      <c r="U54" s="56"/>
      <c r="V54" s="56"/>
      <c r="W54" s="56"/>
      <c r="X54" s="56"/>
      <c r="Y54" s="56"/>
    </row>
    <row r="55" spans="1:25" x14ac:dyDescent="0.35">
      <c r="A55" s="49" t="s">
        <v>393</v>
      </c>
      <c r="B55" s="51" t="s">
        <v>345</v>
      </c>
      <c r="C55" s="31">
        <f>SUM(C60:C117)-_xlfn.XLOOKUP(C3,$B$5:$B$51,C$5:C$51)-_xlfn.XLOOKUP(C2,$B$5:$B$51,C$5:C$51)</f>
        <v>0</v>
      </c>
      <c r="D55" s="31">
        <f>SUM(D60:D117)-_xlfn.XLOOKUP(D3,$B$5:$B$51,D$5:D$51)</f>
        <v>0</v>
      </c>
      <c r="E55" s="31">
        <f>SUM(E60:E117)-_xlfn.XLOOKUP(E3,$B$5:$B$51,E$5:E$51)</f>
        <v>0</v>
      </c>
      <c r="F55" s="31">
        <f>SUM(F60:F117)-_xlfn.XLOOKUP(F3,$B$5:$B$51,F$5:F$51)</f>
        <v>0</v>
      </c>
      <c r="G55" s="31">
        <f>SUM(G60:G117)-_xlfn.XLOOKUP(G3,$B$5:$B$51,G$5:G$51)-_xlfn.XLOOKUP(G2,$B$5:$B$51,G$5:G$51)</f>
        <v>0</v>
      </c>
      <c r="H55" s="31">
        <f>SUM(H60:H117)-_xlfn.XLOOKUP(H3,$B$5:$B$51,H$5:H$51)</f>
        <v>0</v>
      </c>
      <c r="I55" s="31">
        <f>SUM(I60:I117)-_xlfn.XLOOKUP(I3,$B$5:$B$51,I$5:I$51)</f>
        <v>0</v>
      </c>
      <c r="J55" s="31">
        <f>SUM(J60:J117)-_xlfn.XLOOKUP(J3,$B$5:$B$51,J$5:J$51)</f>
        <v>0</v>
      </c>
      <c r="Q55" s="7" t="s">
        <v>357</v>
      </c>
      <c r="R55" s="65">
        <f t="shared" si="2"/>
        <v>0</v>
      </c>
      <c r="S55" s="56"/>
      <c r="T55" s="56"/>
      <c r="U55" s="56"/>
      <c r="V55" s="56"/>
      <c r="W55" s="56"/>
      <c r="X55" s="56"/>
      <c r="Y55" s="56"/>
    </row>
    <row r="56" spans="1:25" x14ac:dyDescent="0.35">
      <c r="C56" s="4"/>
      <c r="Q56" s="7" t="s">
        <v>396</v>
      </c>
      <c r="R56" s="65">
        <f t="shared" si="2"/>
        <v>0</v>
      </c>
      <c r="S56" s="56"/>
      <c r="T56" s="56"/>
      <c r="U56" s="56"/>
      <c r="V56" s="56"/>
      <c r="W56" s="56"/>
      <c r="X56" s="56"/>
      <c r="Y56" s="56"/>
    </row>
    <row r="57" spans="1:25" x14ac:dyDescent="0.35">
      <c r="C57" s="64"/>
      <c r="D57" s="64"/>
      <c r="E57" s="64"/>
      <c r="F57" s="64"/>
      <c r="G57" s="64"/>
      <c r="H57" s="64"/>
      <c r="I57" s="64"/>
      <c r="J57" s="64"/>
      <c r="Q57" s="7" t="s">
        <v>397</v>
      </c>
      <c r="R57" s="65">
        <f t="shared" si="2"/>
        <v>0</v>
      </c>
      <c r="S57" s="56"/>
      <c r="T57" s="56"/>
      <c r="U57" s="56"/>
      <c r="V57" s="56"/>
      <c r="W57" s="56"/>
      <c r="X57" s="56"/>
      <c r="Y57" s="56"/>
    </row>
    <row r="58" spans="1:25" x14ac:dyDescent="0.35">
      <c r="C58" s="64" t="s">
        <v>305</v>
      </c>
      <c r="D58" s="64"/>
      <c r="E58" s="64"/>
      <c r="F58" s="64"/>
      <c r="G58" s="64"/>
      <c r="H58" s="64"/>
      <c r="I58" s="64"/>
      <c r="J58" s="64"/>
      <c r="Q58" s="7" t="s">
        <v>368</v>
      </c>
      <c r="R58" s="65">
        <f t="shared" si="2"/>
        <v>0</v>
      </c>
      <c r="S58" s="56"/>
      <c r="T58" s="56"/>
      <c r="U58" s="56"/>
      <c r="V58" s="56"/>
      <c r="W58" s="56"/>
      <c r="X58" s="56"/>
      <c r="Y58" s="56"/>
    </row>
    <row r="59" spans="1:25" ht="15" thickBot="1" x14ac:dyDescent="0.4">
      <c r="A59" s="5" t="s">
        <v>349</v>
      </c>
      <c r="B59" s="5" t="s">
        <v>13</v>
      </c>
      <c r="C59" s="5" t="str">
        <f>C4</f>
        <v>Lucid Cash Fund USG LLC</v>
      </c>
      <c r="D59" s="5"/>
      <c r="E59" s="5"/>
      <c r="F59" s="5"/>
      <c r="G59" s="5"/>
      <c r="H59" s="5"/>
      <c r="I59" s="5"/>
      <c r="J59" s="5"/>
      <c r="K59" s="5"/>
      <c r="L59" s="5">
        <f t="shared" ref="L59" si="4">L4</f>
        <v>0</v>
      </c>
      <c r="Q59" s="7" t="s">
        <v>398</v>
      </c>
      <c r="R59" s="65">
        <f t="shared" si="2"/>
        <v>0</v>
      </c>
      <c r="S59" s="56"/>
      <c r="T59" s="56"/>
      <c r="U59" s="56"/>
      <c r="V59" s="56"/>
      <c r="W59" s="56"/>
      <c r="X59" s="56"/>
      <c r="Y59" s="56"/>
    </row>
    <row r="60" spans="1:25" x14ac:dyDescent="0.35">
      <c r="A60" s="48" t="str">
        <f>_xlfn.XLOOKUP(B60,Mapping!D:D,Mapping!C:C)</f>
        <v>ANICO</v>
      </c>
      <c r="B60" s="48" t="str" cm="1">
        <f t="array" ref="B60:B75">+_xlfn.UNIQUE(_xlfn._xlws.SORT('Note Program'!M:M))</f>
        <v>ANICO BARC</v>
      </c>
      <c r="C60" s="2">
        <f>IFERROR(_xlfn.XLOOKUP(C$3,$B$5:$B$51,C$5:C$51)*INDEX('Note Program'!$H$4:$J$18,MATCH('USG Summary'!$B60,'Note Program'!$B$4:$B$18,0),MATCH('USG Summary'!C$58,'Note Program'!$H$2:$J$2,0)),0)</f>
        <v>10029232.898550725</v>
      </c>
      <c r="D60" s="2"/>
      <c r="E60" s="2"/>
      <c r="F60" s="2"/>
      <c r="G60" s="2"/>
      <c r="H60" s="2"/>
      <c r="I60" s="2"/>
      <c r="J60" s="2"/>
      <c r="Q60" s="7" t="s">
        <v>399</v>
      </c>
      <c r="R60" s="65">
        <f t="shared" si="2"/>
        <v>0</v>
      </c>
      <c r="S60" s="56"/>
      <c r="T60" s="56"/>
      <c r="U60" s="56"/>
      <c r="V60" s="56"/>
      <c r="W60" s="56"/>
      <c r="X60" s="56"/>
      <c r="Y60" s="56"/>
    </row>
    <row r="61" spans="1:25" x14ac:dyDescent="0.35">
      <c r="A61" s="48" t="str">
        <f>_xlfn.XLOOKUP(B61,Mapping!D:D,Mapping!C:C)</f>
        <v>ANICO</v>
      </c>
      <c r="B61" s="48" t="str">
        <v>ANICO ING</v>
      </c>
      <c r="C61" s="2">
        <f>IFERROR(_xlfn.XLOOKUP(C$3,$B$5:$B$51,C$5:C$51)*INDEX('Note Program'!$H$4:$J$18,MATCH('USG Summary'!$B61,'Note Program'!$B$4:$B$18,0),MATCH('USG Summary'!C$58,'Note Program'!$H$2:$J$2,0)),0)</f>
        <v>0</v>
      </c>
      <c r="D61" s="2"/>
      <c r="E61" s="2"/>
      <c r="F61" s="2"/>
      <c r="G61" s="2"/>
      <c r="H61" s="2"/>
      <c r="I61" s="2"/>
      <c r="J61" s="2"/>
      <c r="Q61" s="7" t="s">
        <v>400</v>
      </c>
      <c r="R61" s="65">
        <f t="shared" si="2"/>
        <v>0</v>
      </c>
      <c r="S61" s="56"/>
      <c r="T61" s="56"/>
      <c r="U61" s="56"/>
      <c r="V61" s="56"/>
      <c r="W61" s="56"/>
      <c r="X61" s="56"/>
      <c r="Y61" s="56"/>
    </row>
    <row r="62" spans="1:25" x14ac:dyDescent="0.35">
      <c r="A62" s="48" t="str">
        <f>_xlfn.XLOOKUP(B62,Mapping!D:D,Mapping!C:C)</f>
        <v>ANICO</v>
      </c>
      <c r="B62" s="48" t="str">
        <v>ANICO MS</v>
      </c>
      <c r="C62" s="2">
        <f>IFERROR(_xlfn.XLOOKUP(C$3,$B$5:$B$51,C$5:C$51)*INDEX('Note Program'!$H$4:$J$18,MATCH('USG Summary'!$B62,'Note Program'!$B$4:$B$18,0),MATCH('USG Summary'!C$58,'Note Program'!$H$2:$J$2,0)),0)</f>
        <v>5716662.7521739136</v>
      </c>
      <c r="D62" s="2"/>
      <c r="E62" s="2"/>
      <c r="F62" s="2"/>
      <c r="G62" s="2"/>
      <c r="H62" s="2"/>
      <c r="I62" s="2"/>
      <c r="J62" s="2"/>
      <c r="Q62" s="7" t="s">
        <v>370</v>
      </c>
      <c r="R62" s="65">
        <f t="shared" si="2"/>
        <v>0.23139858293142507</v>
      </c>
      <c r="S62" s="56"/>
      <c r="T62" s="56"/>
      <c r="U62" s="56"/>
      <c r="V62" s="56"/>
      <c r="W62" s="56"/>
      <c r="X62" s="56"/>
      <c r="Y62" s="56"/>
    </row>
    <row r="63" spans="1:25" x14ac:dyDescent="0.35">
      <c r="A63" s="48" t="str">
        <f>_xlfn.XLOOKUP(B63,Mapping!D:D,Mapping!C:C)</f>
        <v>ANICO</v>
      </c>
      <c r="B63" s="48" t="str">
        <v>ANICO SUN</v>
      </c>
      <c r="C63" s="2">
        <f>IFERROR(_xlfn.XLOOKUP(C$3,$B$5:$B$51,C$5:C$51)*INDEX('Note Program'!$H$4:$J$18,MATCH('USG Summary'!$B63,'Note Program'!$B$4:$B$18,0),MATCH('USG Summary'!C$58,'Note Program'!$H$2:$J$2,0)),0)</f>
        <v>5014616.4492753623</v>
      </c>
      <c r="D63" s="2"/>
      <c r="E63" s="2"/>
      <c r="F63" s="2"/>
      <c r="G63" s="2"/>
      <c r="H63" s="2"/>
      <c r="I63" s="2"/>
      <c r="J63" s="2"/>
      <c r="Q63" s="7"/>
      <c r="R63" s="56"/>
      <c r="S63" s="56"/>
      <c r="T63" s="56"/>
      <c r="U63" s="56"/>
      <c r="V63" s="56"/>
      <c r="W63" s="56"/>
      <c r="X63" s="56"/>
      <c r="Y63" s="56"/>
    </row>
    <row r="64" spans="1:25" x14ac:dyDescent="0.35">
      <c r="A64" s="48" t="str">
        <f>_xlfn.XLOOKUP(B64,Mapping!D:D,Mapping!C:C)</f>
        <v>ANICO</v>
      </c>
      <c r="B64" s="48" t="str">
        <v>ANICO WF</v>
      </c>
      <c r="C64" s="2">
        <f>IFERROR(_xlfn.XLOOKUP(C$3,$B$5:$B$51,C$5:C$51)*INDEX('Note Program'!$H$4:$J$18,MATCH('USG Summary'!$B64,'Note Program'!$B$4:$B$18,0),MATCH('USG Summary'!C$58,'Note Program'!$H$2:$J$2,0)),0)</f>
        <v>0</v>
      </c>
      <c r="D64" s="2"/>
      <c r="E64" s="2"/>
      <c r="F64" s="2"/>
      <c r="G64" s="2"/>
      <c r="H64" s="2"/>
      <c r="I64" s="2"/>
      <c r="J64" s="2"/>
      <c r="Q64" s="7"/>
      <c r="R64" s="56"/>
      <c r="S64" s="56"/>
      <c r="T64" s="56"/>
      <c r="U64" s="56"/>
      <c r="V64" s="56"/>
      <c r="W64" s="56"/>
      <c r="X64" s="56"/>
      <c r="Y64" s="56"/>
    </row>
    <row r="65" spans="1:25" x14ac:dyDescent="0.35">
      <c r="A65" s="48" t="str">
        <f>_xlfn.XLOOKUP(B65,Mapping!D:D,Mapping!C:C)</f>
        <v>Assurant</v>
      </c>
      <c r="B65" s="48" t="str">
        <v>Assurant</v>
      </c>
      <c r="C65" s="2">
        <f>IFERROR(_xlfn.XLOOKUP(C$3,$B$5:$B$51,C$5:C$51)*INDEX('Note Program'!$H$4:$J$18,MATCH('USG Summary'!$B65,'Note Program'!$B$4:$B$18,0),MATCH('USG Summary'!C$58,'Note Program'!$H$2:$J$2,0)),0)</f>
        <v>0</v>
      </c>
      <c r="D65" s="2"/>
      <c r="E65" s="2"/>
      <c r="F65" s="2"/>
      <c r="G65" s="2"/>
      <c r="H65" s="2"/>
      <c r="I65" s="2"/>
      <c r="J65" s="2"/>
      <c r="R65" s="32"/>
      <c r="S65" s="32"/>
      <c r="T65" s="32"/>
      <c r="U65" s="32"/>
      <c r="V65" s="32"/>
      <c r="W65" s="32"/>
      <c r="X65" s="32"/>
      <c r="Y65" s="32"/>
    </row>
    <row r="66" spans="1:25" x14ac:dyDescent="0.35">
      <c r="A66" s="48" t="str">
        <f>_xlfn.XLOOKUP(B66,Mapping!D:D,Mapping!C:C)</f>
        <v>Farmers</v>
      </c>
      <c r="B66" s="48" t="str">
        <v>Farmers - FPCIC</v>
      </c>
      <c r="C66" s="2">
        <f>IFERROR(_xlfn.XLOOKUP(C$3,$B$5:$B$51,C$5:C$51)*INDEX('Note Program'!$H$4:$J$18,MATCH('USG Summary'!$B66,'Note Program'!$B$4:$B$18,0),MATCH('USG Summary'!C$58,'Note Program'!$H$2:$J$2,0)),0)</f>
        <v>0</v>
      </c>
      <c r="D66" s="2"/>
      <c r="E66" s="2"/>
      <c r="F66" s="2"/>
      <c r="G66" s="2"/>
      <c r="H66" s="2"/>
      <c r="I66" s="2"/>
      <c r="J66" s="2"/>
      <c r="R66" s="32"/>
      <c r="S66" s="32"/>
      <c r="T66" s="32"/>
      <c r="U66" s="32"/>
      <c r="V66" s="32"/>
      <c r="W66" s="32"/>
      <c r="X66" s="32"/>
      <c r="Y66" s="32"/>
    </row>
    <row r="67" spans="1:25" x14ac:dyDescent="0.35">
      <c r="A67" s="48" t="str">
        <f>_xlfn.XLOOKUP(B67,Mapping!D:D,Mapping!C:C)</f>
        <v>Physical</v>
      </c>
      <c r="B67" s="48" t="str">
        <v>Martin St. Pierre</v>
      </c>
      <c r="C67" s="2">
        <f>IFERROR(_xlfn.XLOOKUP(C$3,$B$5:$B$51,C$5:C$51)*INDEX('Note Program'!$H$4:$J$18,MATCH('USG Summary'!$B67,'Note Program'!$B$4:$B$18,0),MATCH('USG Summary'!C$58,'Note Program'!$H$2:$J$2,0)),0)</f>
        <v>0</v>
      </c>
      <c r="D67" s="2"/>
      <c r="E67" s="2"/>
      <c r="F67" s="2"/>
      <c r="G67" s="2"/>
      <c r="H67" s="2"/>
      <c r="I67" s="2"/>
      <c r="J67" s="2"/>
      <c r="R67" s="32"/>
      <c r="S67" s="32"/>
      <c r="T67" s="32"/>
      <c r="U67" s="32"/>
      <c r="V67" s="32"/>
      <c r="W67" s="32"/>
      <c r="X67" s="32"/>
      <c r="Y67" s="32"/>
    </row>
    <row r="68" spans="1:25" x14ac:dyDescent="0.35">
      <c r="A68" s="48" t="str">
        <f>_xlfn.XLOOKUP(B68,Mapping!D:D,Mapping!C:C)</f>
        <v>Mercury</v>
      </c>
      <c r="B68" s="48" t="str">
        <v>Mercury - AIS</v>
      </c>
      <c r="C68" s="2">
        <f>IFERROR(_xlfn.XLOOKUP(C$3,$B$5:$B$51,C$5:C$51)*INDEX('Note Program'!$H$4:$J$18,MATCH('USG Summary'!$B68,'Note Program'!$B$4:$B$18,0),MATCH('USG Summary'!C$58,'Note Program'!$H$2:$J$2,0)),0)</f>
        <v>0</v>
      </c>
      <c r="D68" s="2"/>
      <c r="E68" s="2"/>
      <c r="F68" s="2"/>
      <c r="G68" s="2"/>
      <c r="H68" s="2"/>
      <c r="I68" s="2"/>
      <c r="J68" s="2"/>
      <c r="R68" s="32"/>
      <c r="S68" s="32"/>
      <c r="T68" s="32"/>
      <c r="U68" s="32"/>
      <c r="V68" s="32"/>
      <c r="W68" s="32"/>
      <c r="X68" s="32"/>
      <c r="Y68" s="32"/>
    </row>
    <row r="69" spans="1:25" x14ac:dyDescent="0.35">
      <c r="A69" s="48" t="str">
        <f>_xlfn.XLOOKUP(B69,Mapping!D:D,Mapping!C:C)</f>
        <v>Mercury</v>
      </c>
      <c r="B69" s="48" t="str">
        <v>Mercury - AMI</v>
      </c>
      <c r="C69" s="2">
        <f>IFERROR(_xlfn.XLOOKUP(C$3,$B$5:$B$51,C$5:C$51)*INDEX('Note Program'!$H$4:$J$18,MATCH('USG Summary'!$B69,'Note Program'!$B$4:$B$18,0),MATCH('USG Summary'!C$58,'Note Program'!$H$2:$J$2,0)),0)</f>
        <v>0</v>
      </c>
      <c r="D69" s="2"/>
      <c r="E69" s="2"/>
      <c r="F69" s="2"/>
      <c r="G69" s="2"/>
      <c r="H69" s="2"/>
      <c r="I69" s="2"/>
      <c r="J69" s="2"/>
      <c r="R69" s="32"/>
      <c r="S69" s="32"/>
      <c r="T69" s="32"/>
      <c r="U69" s="32"/>
      <c r="V69" s="32"/>
      <c r="W69" s="32"/>
      <c r="X69" s="32"/>
      <c r="Y69" s="32"/>
    </row>
    <row r="70" spans="1:25" x14ac:dyDescent="0.35">
      <c r="A70" s="48" t="str">
        <f>_xlfn.XLOOKUP(B70,Mapping!D:D,Mapping!C:C)</f>
        <v>Mercury</v>
      </c>
      <c r="B70" s="48" t="str">
        <v>Mercury - MCC</v>
      </c>
      <c r="C70" s="2">
        <f>IFERROR(_xlfn.XLOOKUP(C$3,$B$5:$B$51,C$5:C$51)*INDEX('Note Program'!$H$4:$J$18,MATCH('USG Summary'!$B70,'Note Program'!$B$4:$B$18,0),MATCH('USG Summary'!C$58,'Note Program'!$H$2:$J$2,0)),0)</f>
        <v>0</v>
      </c>
      <c r="D70" s="2"/>
      <c r="E70" s="2"/>
      <c r="F70" s="2"/>
      <c r="G70" s="2"/>
      <c r="H70" s="2"/>
      <c r="I70" s="2"/>
      <c r="J70" s="2"/>
      <c r="R70" s="32"/>
      <c r="S70" s="32"/>
      <c r="T70" s="32"/>
      <c r="U70" s="32"/>
      <c r="V70" s="32"/>
      <c r="W70" s="32"/>
      <c r="X70" s="32"/>
      <c r="Y70" s="32"/>
    </row>
    <row r="71" spans="1:25" x14ac:dyDescent="0.35">
      <c r="A71" s="48" t="str">
        <f>_xlfn.XLOOKUP(B71,Mapping!D:D,Mapping!C:C)</f>
        <v>Mercury</v>
      </c>
      <c r="B71" s="48" t="str">
        <v>Mercury - MIC</v>
      </c>
      <c r="C71" s="2">
        <f>IFERROR(_xlfn.XLOOKUP(C$3,$B$5:$B$51,C$5:C$51)*INDEX('Note Program'!$H$4:$J$18,MATCH('USG Summary'!$B71,'Note Program'!$B$4:$B$18,0),MATCH('USG Summary'!C$58,'Note Program'!$H$2:$J$2,0)),0)</f>
        <v>0</v>
      </c>
      <c r="D71" s="2"/>
      <c r="E71" s="2"/>
      <c r="F71" s="2"/>
      <c r="G71" s="2"/>
      <c r="H71" s="2"/>
      <c r="I71" s="2"/>
      <c r="J71" s="2"/>
      <c r="R71" s="32"/>
      <c r="S71" s="32"/>
      <c r="T71" s="32"/>
      <c r="U71" s="32"/>
      <c r="V71" s="32"/>
      <c r="W71" s="32"/>
      <c r="X71" s="32"/>
      <c r="Y71" s="32"/>
    </row>
    <row r="72" spans="1:25" x14ac:dyDescent="0.35">
      <c r="A72" s="48" t="str">
        <f>_xlfn.XLOOKUP(B72,Mapping!D:D,Mapping!C:C)</f>
        <v>Nationwide</v>
      </c>
      <c r="B72" s="48" t="str">
        <v>Nationwide - Cash</v>
      </c>
      <c r="C72" s="2">
        <f>IFERROR(_xlfn.XLOOKUP(C$3,$B$5:$B$51,C$5:C$51)*INDEX('Note Program'!$H$4:$J$18,MATCH('USG Summary'!$B72,'Note Program'!$B$4:$B$18,0),MATCH('USG Summary'!C$58,'Note Program'!$H$2:$J$2,0)),0)</f>
        <v>0</v>
      </c>
      <c r="D72" s="2"/>
      <c r="E72" s="2"/>
      <c r="F72" s="2"/>
      <c r="G72" s="2"/>
      <c r="H72" s="2"/>
      <c r="I72" s="2"/>
      <c r="J72" s="2"/>
      <c r="R72" s="32"/>
      <c r="S72" s="32"/>
      <c r="T72" s="32"/>
      <c r="U72" s="32"/>
      <c r="V72" s="32"/>
      <c r="W72" s="32"/>
      <c r="X72" s="32"/>
      <c r="Y72" s="32"/>
    </row>
    <row r="73" spans="1:25" x14ac:dyDescent="0.35">
      <c r="A73" s="48" t="str">
        <f>_xlfn.XLOOKUP(B73,Mapping!D:D,Mapping!C:C)</f>
        <v>Nationwide</v>
      </c>
      <c r="B73" s="48" t="str">
        <v>Nationwide - Mutual</v>
      </c>
      <c r="C73" s="2">
        <f>IFERROR(_xlfn.XLOOKUP(C$3,$B$5:$B$51,C$5:C$51)*INDEX('Note Program'!$H$4:$J$18,MATCH('USG Summary'!$B73,'Note Program'!$B$4:$B$18,0),MATCH('USG Summary'!C$58,'Note Program'!$H$2:$J$2,0)),0)</f>
        <v>0</v>
      </c>
      <c r="D73" s="2"/>
      <c r="E73" s="2"/>
      <c r="F73" s="2"/>
      <c r="G73" s="2"/>
      <c r="H73" s="2"/>
      <c r="I73" s="2"/>
      <c r="J73" s="2"/>
      <c r="R73" s="32"/>
      <c r="S73" s="32"/>
      <c r="T73" s="32"/>
      <c r="U73" s="32"/>
      <c r="V73" s="32"/>
      <c r="W73" s="32"/>
      <c r="X73" s="32"/>
      <c r="Y73" s="32"/>
    </row>
    <row r="74" spans="1:25" x14ac:dyDescent="0.35">
      <c r="A74" s="48" t="str">
        <f>_xlfn.XLOOKUP(B74,Mapping!D:D,Mapping!C:C)</f>
        <v>Woodmen</v>
      </c>
      <c r="B74" s="48" t="str">
        <v>Woodmen - Life</v>
      </c>
      <c r="C74" s="2">
        <f>IFERROR(_xlfn.XLOOKUP(C$3,$B$5:$B$51,C$5:C$51)*INDEX('Note Program'!$H$4:$J$18,MATCH('USG Summary'!$B74,'Note Program'!$B$4:$B$18,0),MATCH('USG Summary'!C$58,'Note Program'!$H$2:$J$2,0)),0)</f>
        <v>0</v>
      </c>
      <c r="D74" s="2"/>
      <c r="E74" s="2"/>
      <c r="F74" s="2"/>
      <c r="G74" s="2"/>
      <c r="H74" s="2"/>
      <c r="I74" s="2"/>
      <c r="J74" s="2"/>
      <c r="R74" s="32"/>
      <c r="S74" s="32"/>
      <c r="T74" s="32"/>
      <c r="U74" s="32"/>
      <c r="V74" s="32"/>
      <c r="W74" s="32"/>
      <c r="X74" s="32"/>
      <c r="Y74" s="32"/>
    </row>
    <row r="75" spans="1:25" x14ac:dyDescent="0.35">
      <c r="A75" s="48"/>
      <c r="B75" s="48">
        <v>0</v>
      </c>
      <c r="C75" s="2"/>
      <c r="D75" s="2"/>
      <c r="E75" s="2"/>
      <c r="F75" s="2"/>
      <c r="G75" s="2"/>
      <c r="H75" s="2"/>
      <c r="I75" s="2"/>
      <c r="J75" s="2"/>
      <c r="R75" s="32"/>
      <c r="S75" s="32"/>
      <c r="T75" s="32"/>
      <c r="U75" s="32"/>
      <c r="V75" s="32"/>
      <c r="W75" s="32"/>
      <c r="X75" s="32"/>
      <c r="Y75" s="32"/>
    </row>
    <row r="76" spans="1:25" x14ac:dyDescent="0.35">
      <c r="A76" s="48"/>
      <c r="B76" s="48"/>
      <c r="C76" s="2"/>
      <c r="D76" s="2"/>
      <c r="E76" s="2"/>
      <c r="F76" s="2"/>
      <c r="G76" s="2"/>
      <c r="H76" s="2"/>
      <c r="I76" s="2"/>
      <c r="J76" s="2"/>
      <c r="R76" s="32"/>
      <c r="S76" s="32"/>
      <c r="T76" s="32"/>
      <c r="U76" s="32"/>
      <c r="V76" s="32"/>
      <c r="W76" s="32"/>
      <c r="X76" s="32"/>
      <c r="Y76" s="32"/>
    </row>
    <row r="77" spans="1:25" x14ac:dyDescent="0.35">
      <c r="A77" s="48"/>
      <c r="B77" s="48"/>
      <c r="C77" s="2"/>
      <c r="D77" s="2"/>
      <c r="E77" s="2"/>
      <c r="F77" s="2"/>
      <c r="G77" s="2"/>
      <c r="H77" s="2"/>
      <c r="I77" s="2"/>
      <c r="J77" s="2"/>
      <c r="R77" s="32"/>
      <c r="S77" s="32"/>
      <c r="T77" s="32"/>
      <c r="U77" s="32"/>
      <c r="V77" s="32"/>
      <c r="W77" s="32"/>
      <c r="X77" s="32"/>
      <c r="Y77" s="32"/>
    </row>
    <row r="78" spans="1:25" x14ac:dyDescent="0.35">
      <c r="A78" s="48"/>
      <c r="B78" s="48"/>
      <c r="C78" s="2"/>
      <c r="D78" s="2"/>
      <c r="E78" s="2"/>
      <c r="F78" s="2"/>
      <c r="G78" s="2"/>
      <c r="H78" s="2"/>
      <c r="I78" s="2"/>
      <c r="J78" s="2"/>
      <c r="R78" s="32"/>
      <c r="S78" s="32"/>
      <c r="T78" s="32"/>
      <c r="U78" s="32"/>
      <c r="V78" s="32"/>
      <c r="W78" s="32"/>
      <c r="X78" s="32"/>
      <c r="Y78" s="32"/>
    </row>
    <row r="79" spans="1:25" x14ac:dyDescent="0.35">
      <c r="A79" s="48"/>
      <c r="B79" s="48"/>
      <c r="C79" s="2"/>
      <c r="D79" s="2"/>
      <c r="E79" s="2"/>
      <c r="F79" s="2"/>
      <c r="G79" s="2"/>
      <c r="H79" s="2"/>
      <c r="I79" s="2"/>
      <c r="J79" s="2"/>
      <c r="R79" s="32"/>
      <c r="S79" s="32"/>
      <c r="T79" s="32"/>
      <c r="U79" s="32"/>
      <c r="V79" s="32"/>
      <c r="W79" s="32"/>
      <c r="X79" s="32"/>
      <c r="Y79" s="32"/>
    </row>
    <row r="80" spans="1:25" x14ac:dyDescent="0.35">
      <c r="A80" s="48"/>
      <c r="B80" s="48"/>
      <c r="C80" s="2"/>
      <c r="D80" s="2"/>
      <c r="E80" s="2"/>
      <c r="F80" s="2"/>
      <c r="G80" s="2"/>
      <c r="H80" s="2"/>
      <c r="I80" s="2"/>
      <c r="J80" s="2"/>
      <c r="R80" s="32"/>
      <c r="S80" s="32"/>
      <c r="T80" s="32"/>
      <c r="U80" s="32"/>
      <c r="V80" s="32"/>
      <c r="W80" s="32"/>
      <c r="X80" s="32"/>
      <c r="Y80" s="32"/>
    </row>
    <row r="81" spans="1:25" x14ac:dyDescent="0.35">
      <c r="A81" s="48"/>
      <c r="B81" s="48"/>
      <c r="C81" s="2"/>
      <c r="D81" s="2"/>
      <c r="E81" s="2"/>
      <c r="F81" s="2"/>
      <c r="G81" s="2"/>
      <c r="H81" s="2"/>
      <c r="I81" s="2"/>
      <c r="J81" s="2"/>
      <c r="R81" s="32"/>
      <c r="S81" s="32"/>
      <c r="T81" s="32"/>
      <c r="U81" s="32"/>
      <c r="V81" s="32"/>
      <c r="W81" s="32"/>
      <c r="X81" s="32"/>
      <c r="Y81" s="32"/>
    </row>
    <row r="82" spans="1:25" x14ac:dyDescent="0.35">
      <c r="A82" s="48"/>
      <c r="B82" s="48"/>
      <c r="C82" s="2"/>
      <c r="D82" s="2"/>
      <c r="E82" s="2"/>
      <c r="F82" s="2"/>
      <c r="G82" s="2"/>
      <c r="H82" s="2"/>
      <c r="I82" s="2"/>
      <c r="J82" s="2"/>
      <c r="R82" s="32"/>
      <c r="S82" s="32"/>
      <c r="T82" s="32"/>
      <c r="U82" s="32"/>
      <c r="V82" s="32"/>
      <c r="W82" s="32"/>
      <c r="X82" s="32"/>
      <c r="Y82" s="32"/>
    </row>
    <row r="83" spans="1:25" x14ac:dyDescent="0.35">
      <c r="A83" s="48"/>
      <c r="B83" s="48"/>
      <c r="C83" s="2"/>
      <c r="D83" s="2"/>
      <c r="E83" s="2"/>
      <c r="F83" s="2"/>
      <c r="G83" s="2"/>
      <c r="H83" s="2"/>
      <c r="I83" s="2"/>
      <c r="J83" s="2"/>
    </row>
    <row r="84" spans="1:25" x14ac:dyDescent="0.35">
      <c r="A84" s="48"/>
      <c r="B84" s="48"/>
      <c r="C84" s="2"/>
      <c r="D84" s="2"/>
      <c r="E84" s="2"/>
      <c r="F84" s="2"/>
      <c r="G84" s="2"/>
      <c r="H84" s="2"/>
      <c r="I84" s="2"/>
      <c r="J84" s="2"/>
    </row>
    <row r="85" spans="1:25" x14ac:dyDescent="0.35">
      <c r="A85" s="48"/>
      <c r="B85" s="48"/>
      <c r="C85" s="2"/>
      <c r="D85" s="2"/>
      <c r="E85" s="2"/>
      <c r="F85" s="2"/>
      <c r="G85" s="2"/>
      <c r="H85" s="2"/>
      <c r="I85" s="2"/>
      <c r="J85" s="2"/>
    </row>
    <row r="86" spans="1:25" x14ac:dyDescent="0.35">
      <c r="A86" s="48"/>
      <c r="B86" s="48"/>
      <c r="C86" s="2"/>
      <c r="D86" s="2"/>
      <c r="E86" s="2"/>
      <c r="F86" s="2"/>
      <c r="G86" s="2"/>
      <c r="H86" s="2"/>
      <c r="I86" s="2"/>
      <c r="J86" s="2"/>
    </row>
    <row r="87" spans="1:25" x14ac:dyDescent="0.35">
      <c r="A87" s="48"/>
      <c r="B87" s="48"/>
      <c r="C87" s="2"/>
      <c r="D87" s="2"/>
      <c r="E87" s="2"/>
      <c r="F87" s="2"/>
      <c r="G87" s="2"/>
      <c r="H87" s="2"/>
      <c r="I87" s="2"/>
      <c r="J87" s="2"/>
    </row>
    <row r="88" spans="1:25" x14ac:dyDescent="0.35">
      <c r="A88" s="48"/>
      <c r="B88" s="48"/>
      <c r="C88" s="2"/>
      <c r="D88" s="2"/>
      <c r="E88" s="2"/>
      <c r="F88" s="2"/>
      <c r="G88" s="2"/>
      <c r="H88" s="2"/>
      <c r="I88" s="2"/>
      <c r="J88" s="2"/>
    </row>
    <row r="89" spans="1:25" x14ac:dyDescent="0.35">
      <c r="A89" s="48"/>
      <c r="B89" s="48"/>
      <c r="C89" s="2"/>
      <c r="D89" s="2"/>
      <c r="E89" s="2"/>
      <c r="F89" s="2"/>
      <c r="G89" s="2"/>
      <c r="H89" s="2"/>
      <c r="I89" s="2"/>
      <c r="J89" s="2"/>
    </row>
    <row r="90" spans="1:25" x14ac:dyDescent="0.35">
      <c r="A90" s="48"/>
      <c r="B90" s="48"/>
      <c r="C90" s="2"/>
      <c r="D90" s="2"/>
      <c r="E90" s="2"/>
      <c r="F90" s="2"/>
      <c r="G90" s="2"/>
      <c r="H90" s="2"/>
      <c r="I90" s="2"/>
      <c r="J90" s="2"/>
    </row>
    <row r="91" spans="1:25" x14ac:dyDescent="0.35">
      <c r="A91" s="48"/>
      <c r="B91" s="48"/>
      <c r="C91" s="2"/>
      <c r="D91" s="2"/>
      <c r="E91" s="2"/>
      <c r="F91" s="2"/>
      <c r="G91" s="2"/>
      <c r="H91" s="2"/>
      <c r="I91" s="2"/>
      <c r="J91" s="2"/>
    </row>
    <row r="92" spans="1:25" x14ac:dyDescent="0.35">
      <c r="A92" s="48"/>
      <c r="B92" s="48"/>
      <c r="C92" s="2"/>
      <c r="D92" s="2"/>
      <c r="E92" s="2"/>
      <c r="F92" s="2"/>
      <c r="G92" s="2"/>
      <c r="H92" s="2"/>
      <c r="I92" s="2"/>
      <c r="J92" s="2"/>
    </row>
    <row r="93" spans="1:25" x14ac:dyDescent="0.35">
      <c r="A93" s="48"/>
      <c r="B93" s="48"/>
      <c r="C93" s="2"/>
      <c r="D93" s="2"/>
      <c r="E93" s="2"/>
      <c r="F93" s="2"/>
      <c r="G93" s="2"/>
      <c r="H93" s="2"/>
      <c r="I93" s="2"/>
      <c r="J93" s="2"/>
    </row>
    <row r="94" spans="1:25" x14ac:dyDescent="0.35">
      <c r="A94" s="48"/>
      <c r="B94" s="48"/>
    </row>
    <row r="95" spans="1:25" x14ac:dyDescent="0.35">
      <c r="A95" s="48"/>
      <c r="B95" s="48"/>
    </row>
    <row r="96" spans="1:25" x14ac:dyDescent="0.35">
      <c r="A96" s="48"/>
      <c r="B96" s="48"/>
    </row>
    <row r="97" spans="1:11" x14ac:dyDescent="0.35">
      <c r="A97" s="48"/>
      <c r="B97" s="48"/>
    </row>
    <row r="98" spans="1:11" x14ac:dyDescent="0.35">
      <c r="A98" s="48"/>
      <c r="B98" s="48"/>
    </row>
    <row r="99" spans="1:11" x14ac:dyDescent="0.35">
      <c r="A99" s="48"/>
      <c r="B99" s="48"/>
    </row>
    <row r="100" spans="1:11" x14ac:dyDescent="0.35">
      <c r="A100" s="48"/>
      <c r="B100" s="48"/>
    </row>
    <row r="101" spans="1:11" ht="15" thickBot="1" x14ac:dyDescent="0.4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" thickTop="1" x14ac:dyDescent="0.35">
      <c r="C102" s="4"/>
      <c r="D102" s="4"/>
      <c r="E102" s="4"/>
      <c r="F102" s="4"/>
      <c r="G102" s="4"/>
      <c r="H102" s="4"/>
      <c r="I102" s="4"/>
      <c r="J102" s="4"/>
    </row>
  </sheetData>
  <sortState xmlns:xlrd2="http://schemas.microsoft.com/office/spreadsheetml/2017/richdata2" ref="B60:B98">
    <sortCondition ref="B60:B98"/>
  </sortState>
  <pageMargins left="0.7" right="0.7" top="0.75" bottom="0.75" header="0.3" footer="0.3"/>
  <pageSetup orientation="portrait" r:id="rId1"/>
  <ignoredErrors>
    <ignoredError sqref="G5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290"/>
  <sheetViews>
    <sheetView workbookViewId="0">
      <selection activeCell="K14" sqref="K14"/>
    </sheetView>
  </sheetViews>
  <sheetFormatPr defaultRowHeight="14.5" x14ac:dyDescent="0.35"/>
  <cols>
    <col min="8" max="8" width="23.81640625" bestFit="1" customWidth="1"/>
    <col min="11" max="11" width="26.26953125" bestFit="1" customWidth="1"/>
    <col min="17" max="17" width="92.7265625" bestFit="1" customWidth="1"/>
    <col min="18" max="18" width="11.7265625" bestFit="1" customWidth="1"/>
    <col min="19" max="19" width="14.54296875" style="2" bestFit="1" customWidth="1"/>
  </cols>
  <sheetData>
    <row r="1" spans="1:2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35">
      <c r="A2">
        <v>289</v>
      </c>
      <c r="B2">
        <v>11467520</v>
      </c>
      <c r="C2">
        <v>1403</v>
      </c>
      <c r="D2" t="s">
        <v>411</v>
      </c>
      <c r="E2" t="s">
        <v>412</v>
      </c>
      <c r="F2">
        <v>1407</v>
      </c>
      <c r="G2" t="s">
        <v>413</v>
      </c>
      <c r="H2" t="s">
        <v>412</v>
      </c>
      <c r="I2">
        <v>434</v>
      </c>
      <c r="J2" t="s">
        <v>426</v>
      </c>
      <c r="K2" t="s">
        <v>427</v>
      </c>
      <c r="L2">
        <v>22342</v>
      </c>
      <c r="M2" t="s">
        <v>415</v>
      </c>
      <c r="N2" t="s">
        <v>416</v>
      </c>
      <c r="O2">
        <v>22342</v>
      </c>
      <c r="P2" t="s">
        <v>415</v>
      </c>
      <c r="Q2" t="s">
        <v>416</v>
      </c>
      <c r="R2" t="s">
        <v>251</v>
      </c>
      <c r="S2" s="1">
        <v>20774921.530000001</v>
      </c>
      <c r="U2" s="1">
        <v>1</v>
      </c>
      <c r="IF2">
        <v>22342</v>
      </c>
      <c r="IG2" t="s">
        <v>415</v>
      </c>
      <c r="IH2" t="s">
        <v>252</v>
      </c>
      <c r="IK2">
        <v>-2</v>
      </c>
      <c r="IL2" t="s">
        <v>253</v>
      </c>
      <c r="IM2" t="s">
        <v>254</v>
      </c>
      <c r="IN2" t="s">
        <v>428</v>
      </c>
      <c r="IP2" t="s">
        <v>429</v>
      </c>
    </row>
    <row r="3" spans="1:250" x14ac:dyDescent="0.35">
      <c r="A3">
        <v>290</v>
      </c>
      <c r="B3">
        <v>11467520</v>
      </c>
      <c r="C3">
        <v>1403</v>
      </c>
      <c r="D3" t="s">
        <v>411</v>
      </c>
      <c r="E3" t="s">
        <v>412</v>
      </c>
      <c r="F3">
        <v>1407</v>
      </c>
      <c r="G3" t="s">
        <v>413</v>
      </c>
      <c r="H3" t="s">
        <v>412</v>
      </c>
      <c r="I3">
        <v>430</v>
      </c>
      <c r="J3" t="s">
        <v>422</v>
      </c>
      <c r="K3" t="s">
        <v>423</v>
      </c>
      <c r="L3">
        <v>22342</v>
      </c>
      <c r="M3" t="s">
        <v>415</v>
      </c>
      <c r="N3" t="s">
        <v>416</v>
      </c>
      <c r="O3">
        <v>22342</v>
      </c>
      <c r="P3" t="s">
        <v>415</v>
      </c>
      <c r="Q3" t="s">
        <v>416</v>
      </c>
      <c r="R3" t="s">
        <v>251</v>
      </c>
      <c r="S3" s="63">
        <v>20751335.850000001</v>
      </c>
      <c r="U3" s="1">
        <v>1</v>
      </c>
      <c r="IF3">
        <v>22342</v>
      </c>
      <c r="IG3" t="s">
        <v>415</v>
      </c>
      <c r="IH3" t="s">
        <v>252</v>
      </c>
      <c r="IK3">
        <v>-2</v>
      </c>
      <c r="IL3" t="s">
        <v>253</v>
      </c>
      <c r="IM3" t="s">
        <v>254</v>
      </c>
      <c r="IN3" t="s">
        <v>428</v>
      </c>
      <c r="IP3" t="s">
        <v>429</v>
      </c>
    </row>
    <row r="4" spans="1:250" x14ac:dyDescent="0.35">
      <c r="A4">
        <v>291</v>
      </c>
      <c r="B4">
        <v>11467520</v>
      </c>
      <c r="C4">
        <v>1403</v>
      </c>
      <c r="D4" t="s">
        <v>411</v>
      </c>
      <c r="E4" t="s">
        <v>412</v>
      </c>
      <c r="F4">
        <v>1407</v>
      </c>
      <c r="G4" t="s">
        <v>413</v>
      </c>
      <c r="H4" t="s">
        <v>412</v>
      </c>
      <c r="I4">
        <v>428</v>
      </c>
      <c r="J4" t="s">
        <v>403</v>
      </c>
      <c r="K4" t="s">
        <v>414</v>
      </c>
      <c r="L4">
        <v>22342</v>
      </c>
      <c r="M4" t="s">
        <v>415</v>
      </c>
      <c r="N4" t="s">
        <v>416</v>
      </c>
      <c r="O4">
        <v>22342</v>
      </c>
      <c r="P4" t="s">
        <v>415</v>
      </c>
      <c r="Q4" t="s">
        <v>416</v>
      </c>
      <c r="R4" t="s">
        <v>251</v>
      </c>
      <c r="S4" s="1">
        <v>20770504.77</v>
      </c>
      <c r="U4" s="1">
        <v>1</v>
      </c>
      <c r="IF4">
        <v>22342</v>
      </c>
      <c r="IG4" t="s">
        <v>415</v>
      </c>
      <c r="IH4" t="s">
        <v>252</v>
      </c>
      <c r="IK4">
        <v>-2</v>
      </c>
      <c r="IL4" t="s">
        <v>253</v>
      </c>
      <c r="IM4" t="s">
        <v>254</v>
      </c>
      <c r="IN4" t="s">
        <v>428</v>
      </c>
      <c r="IP4" t="s">
        <v>429</v>
      </c>
    </row>
    <row r="5" spans="1:250" x14ac:dyDescent="0.35">
      <c r="A5">
        <v>292</v>
      </c>
      <c r="B5">
        <v>11467520</v>
      </c>
      <c r="C5">
        <v>1403</v>
      </c>
      <c r="D5" t="s">
        <v>411</v>
      </c>
      <c r="E5" t="s">
        <v>412</v>
      </c>
      <c r="F5">
        <v>1407</v>
      </c>
      <c r="G5" t="s">
        <v>413</v>
      </c>
      <c r="H5" t="s">
        <v>412</v>
      </c>
      <c r="I5">
        <v>423</v>
      </c>
      <c r="J5" t="s">
        <v>404</v>
      </c>
      <c r="K5" t="s">
        <v>405</v>
      </c>
      <c r="L5">
        <v>22342</v>
      </c>
      <c r="M5" t="s">
        <v>415</v>
      </c>
      <c r="N5" t="s">
        <v>416</v>
      </c>
      <c r="O5">
        <v>22342</v>
      </c>
      <c r="P5" t="s">
        <v>415</v>
      </c>
      <c r="Q5" t="s">
        <v>416</v>
      </c>
      <c r="R5" t="s">
        <v>251</v>
      </c>
      <c r="S5" s="1">
        <v>20747842.559999999</v>
      </c>
      <c r="U5" s="1">
        <v>1</v>
      </c>
      <c r="IF5">
        <v>22342</v>
      </c>
      <c r="IG5" t="s">
        <v>415</v>
      </c>
      <c r="IH5" t="s">
        <v>252</v>
      </c>
      <c r="IK5">
        <v>-2</v>
      </c>
      <c r="IL5" t="s">
        <v>253</v>
      </c>
      <c r="IM5" t="s">
        <v>254</v>
      </c>
      <c r="IN5" t="s">
        <v>428</v>
      </c>
      <c r="IP5" t="s">
        <v>429</v>
      </c>
    </row>
    <row r="6" spans="1:250" x14ac:dyDescent="0.35">
      <c r="A6">
        <v>293</v>
      </c>
      <c r="B6">
        <v>11467520</v>
      </c>
      <c r="C6">
        <v>1403</v>
      </c>
      <c r="D6" t="s">
        <v>411</v>
      </c>
      <c r="E6" t="s">
        <v>412</v>
      </c>
      <c r="F6">
        <v>1407</v>
      </c>
      <c r="G6" t="s">
        <v>413</v>
      </c>
      <c r="H6" t="s">
        <v>412</v>
      </c>
      <c r="I6">
        <v>421</v>
      </c>
      <c r="J6" t="s">
        <v>406</v>
      </c>
      <c r="K6" t="s">
        <v>417</v>
      </c>
      <c r="L6">
        <v>22342</v>
      </c>
      <c r="M6" t="s">
        <v>415</v>
      </c>
      <c r="N6" t="s">
        <v>416</v>
      </c>
      <c r="O6">
        <v>22342</v>
      </c>
      <c r="P6" t="s">
        <v>415</v>
      </c>
      <c r="Q6" t="s">
        <v>416</v>
      </c>
      <c r="R6" t="s">
        <v>251</v>
      </c>
      <c r="S6" s="1">
        <v>20784558.09</v>
      </c>
      <c r="U6" s="1">
        <v>1</v>
      </c>
      <c r="IF6">
        <v>22342</v>
      </c>
      <c r="IG6" t="s">
        <v>415</v>
      </c>
      <c r="IH6" t="s">
        <v>252</v>
      </c>
      <c r="IK6">
        <v>-2</v>
      </c>
      <c r="IL6" t="s">
        <v>253</v>
      </c>
      <c r="IM6" t="s">
        <v>254</v>
      </c>
      <c r="IN6" t="s">
        <v>428</v>
      </c>
      <c r="IP6" t="s">
        <v>429</v>
      </c>
    </row>
    <row r="7" spans="1:250" x14ac:dyDescent="0.35">
      <c r="A7">
        <v>294</v>
      </c>
      <c r="B7">
        <v>11467520</v>
      </c>
      <c r="C7">
        <v>1403</v>
      </c>
      <c r="D7" t="s">
        <v>411</v>
      </c>
      <c r="E7" t="s">
        <v>412</v>
      </c>
      <c r="F7">
        <v>1407</v>
      </c>
      <c r="G7" t="s">
        <v>413</v>
      </c>
      <c r="H7" t="s">
        <v>412</v>
      </c>
      <c r="I7">
        <v>417</v>
      </c>
      <c r="J7" t="s">
        <v>401</v>
      </c>
      <c r="K7" t="s">
        <v>402</v>
      </c>
      <c r="L7">
        <v>22342</v>
      </c>
      <c r="M7" t="s">
        <v>415</v>
      </c>
      <c r="N7" t="s">
        <v>416</v>
      </c>
      <c r="O7">
        <v>22342</v>
      </c>
      <c r="P7" t="s">
        <v>415</v>
      </c>
      <c r="Q7" t="s">
        <v>416</v>
      </c>
      <c r="R7" t="s">
        <v>251</v>
      </c>
      <c r="S7" s="1">
        <v>20755567.34</v>
      </c>
      <c r="U7" s="1">
        <v>1</v>
      </c>
      <c r="IF7">
        <v>22342</v>
      </c>
      <c r="IG7" t="s">
        <v>415</v>
      </c>
      <c r="IH7" t="s">
        <v>252</v>
      </c>
      <c r="IK7">
        <v>-2</v>
      </c>
      <c r="IL7" t="s">
        <v>253</v>
      </c>
      <c r="IM7" t="s">
        <v>254</v>
      </c>
      <c r="IN7" t="s">
        <v>428</v>
      </c>
      <c r="IP7" t="s">
        <v>429</v>
      </c>
    </row>
    <row r="8" spans="1:250" x14ac:dyDescent="0.35">
      <c r="A8">
        <v>295</v>
      </c>
      <c r="B8">
        <v>11467520</v>
      </c>
      <c r="C8">
        <v>1403</v>
      </c>
      <c r="D8" t="s">
        <v>411</v>
      </c>
      <c r="E8" t="s">
        <v>412</v>
      </c>
      <c r="F8">
        <v>1407</v>
      </c>
      <c r="G8" t="s">
        <v>413</v>
      </c>
      <c r="H8" t="s">
        <v>412</v>
      </c>
      <c r="I8">
        <v>434</v>
      </c>
      <c r="J8" t="s">
        <v>426</v>
      </c>
      <c r="K8" t="s">
        <v>427</v>
      </c>
      <c r="L8">
        <v>1736</v>
      </c>
      <c r="M8" t="s">
        <v>418</v>
      </c>
      <c r="N8" t="s">
        <v>256</v>
      </c>
      <c r="O8">
        <v>1736</v>
      </c>
      <c r="P8" t="s">
        <v>418</v>
      </c>
      <c r="Q8" t="s">
        <v>256</v>
      </c>
      <c r="R8" t="s">
        <v>251</v>
      </c>
      <c r="S8" s="1">
        <v>23570480.920000002</v>
      </c>
      <c r="U8" s="1">
        <v>1</v>
      </c>
      <c r="IF8">
        <v>1736</v>
      </c>
      <c r="IG8" t="s">
        <v>418</v>
      </c>
      <c r="IH8" t="s">
        <v>252</v>
      </c>
      <c r="IK8">
        <v>-2</v>
      </c>
      <c r="IL8" t="s">
        <v>253</v>
      </c>
      <c r="IM8" t="s">
        <v>254</v>
      </c>
      <c r="IN8" t="s">
        <v>428</v>
      </c>
      <c r="IP8" t="s">
        <v>430</v>
      </c>
    </row>
    <row r="9" spans="1:250" x14ac:dyDescent="0.35">
      <c r="A9">
        <v>296</v>
      </c>
      <c r="B9">
        <v>11467520</v>
      </c>
      <c r="C9">
        <v>1403</v>
      </c>
      <c r="D9" t="s">
        <v>411</v>
      </c>
      <c r="E9" t="s">
        <v>412</v>
      </c>
      <c r="F9">
        <v>1407</v>
      </c>
      <c r="G9" t="s">
        <v>413</v>
      </c>
      <c r="H9" t="s">
        <v>412</v>
      </c>
      <c r="I9">
        <v>430</v>
      </c>
      <c r="J9" t="s">
        <v>422</v>
      </c>
      <c r="K9" t="s">
        <v>423</v>
      </c>
      <c r="L9">
        <v>1736</v>
      </c>
      <c r="M9" t="s">
        <v>418</v>
      </c>
      <c r="N9" t="s">
        <v>256</v>
      </c>
      <c r="O9">
        <v>1736</v>
      </c>
      <c r="P9" t="s">
        <v>418</v>
      </c>
      <c r="Q9" t="s">
        <v>256</v>
      </c>
      <c r="R9" t="s">
        <v>251</v>
      </c>
      <c r="S9" s="1">
        <v>23543721.52</v>
      </c>
      <c r="U9" s="1">
        <v>1</v>
      </c>
      <c r="IF9">
        <v>1736</v>
      </c>
      <c r="IG9" t="s">
        <v>418</v>
      </c>
      <c r="IH9" t="s">
        <v>252</v>
      </c>
      <c r="IK9">
        <v>-2</v>
      </c>
      <c r="IL9" t="s">
        <v>253</v>
      </c>
      <c r="IM9" t="s">
        <v>254</v>
      </c>
      <c r="IN9" t="s">
        <v>428</v>
      </c>
      <c r="IP9" t="s">
        <v>430</v>
      </c>
    </row>
    <row r="10" spans="1:250" x14ac:dyDescent="0.35">
      <c r="A10">
        <v>297</v>
      </c>
      <c r="B10">
        <v>11467520</v>
      </c>
      <c r="C10">
        <v>1403</v>
      </c>
      <c r="D10" t="s">
        <v>411</v>
      </c>
      <c r="E10" t="s">
        <v>412</v>
      </c>
      <c r="F10">
        <v>1407</v>
      </c>
      <c r="G10" t="s">
        <v>413</v>
      </c>
      <c r="H10" t="s">
        <v>412</v>
      </c>
      <c r="I10">
        <v>428</v>
      </c>
      <c r="J10" t="s">
        <v>403</v>
      </c>
      <c r="K10" t="s">
        <v>414</v>
      </c>
      <c r="L10">
        <v>1736</v>
      </c>
      <c r="M10" t="s">
        <v>418</v>
      </c>
      <c r="N10" t="s">
        <v>256</v>
      </c>
      <c r="O10">
        <v>1736</v>
      </c>
      <c r="P10" t="s">
        <v>418</v>
      </c>
      <c r="Q10" t="s">
        <v>256</v>
      </c>
      <c r="R10" t="s">
        <v>251</v>
      </c>
      <c r="S10" s="1">
        <v>23485477.699999999</v>
      </c>
      <c r="U10" s="1">
        <v>1</v>
      </c>
      <c r="IF10">
        <v>1736</v>
      </c>
      <c r="IG10" t="s">
        <v>418</v>
      </c>
      <c r="IH10" t="s">
        <v>252</v>
      </c>
      <c r="IK10">
        <v>-2</v>
      </c>
      <c r="IL10" t="s">
        <v>253</v>
      </c>
      <c r="IM10" t="s">
        <v>254</v>
      </c>
      <c r="IN10" t="s">
        <v>428</v>
      </c>
      <c r="IP10" t="s">
        <v>430</v>
      </c>
    </row>
    <row r="11" spans="1:250" x14ac:dyDescent="0.35">
      <c r="A11">
        <v>298</v>
      </c>
      <c r="B11">
        <v>11467520</v>
      </c>
      <c r="C11">
        <v>1403</v>
      </c>
      <c r="D11" t="s">
        <v>411</v>
      </c>
      <c r="E11" t="s">
        <v>412</v>
      </c>
      <c r="F11">
        <v>1407</v>
      </c>
      <c r="G11" t="s">
        <v>413</v>
      </c>
      <c r="H11" t="s">
        <v>412</v>
      </c>
      <c r="I11">
        <v>423</v>
      </c>
      <c r="J11" t="s">
        <v>404</v>
      </c>
      <c r="K11" t="s">
        <v>405</v>
      </c>
      <c r="L11">
        <v>1736</v>
      </c>
      <c r="M11" t="s">
        <v>418</v>
      </c>
      <c r="N11" t="s">
        <v>256</v>
      </c>
      <c r="O11">
        <v>1736</v>
      </c>
      <c r="P11" t="s">
        <v>418</v>
      </c>
      <c r="Q11" t="s">
        <v>256</v>
      </c>
      <c r="R11" t="s">
        <v>251</v>
      </c>
      <c r="S11" s="1">
        <v>23459853.219999999</v>
      </c>
      <c r="U11" s="1">
        <v>1</v>
      </c>
      <c r="IF11">
        <v>1736</v>
      </c>
      <c r="IG11" t="s">
        <v>418</v>
      </c>
      <c r="IH11" t="s">
        <v>252</v>
      </c>
      <c r="IK11">
        <v>-2</v>
      </c>
      <c r="IL11" t="s">
        <v>253</v>
      </c>
      <c r="IM11" t="s">
        <v>254</v>
      </c>
      <c r="IN11" t="s">
        <v>428</v>
      </c>
      <c r="IP11" t="s">
        <v>430</v>
      </c>
    </row>
    <row r="12" spans="1:250" x14ac:dyDescent="0.35">
      <c r="A12">
        <v>299</v>
      </c>
      <c r="B12">
        <v>11467520</v>
      </c>
      <c r="C12">
        <v>1403</v>
      </c>
      <c r="D12" t="s">
        <v>411</v>
      </c>
      <c r="E12" t="s">
        <v>412</v>
      </c>
      <c r="F12">
        <v>1407</v>
      </c>
      <c r="G12" t="s">
        <v>413</v>
      </c>
      <c r="H12" t="s">
        <v>412</v>
      </c>
      <c r="I12">
        <v>421</v>
      </c>
      <c r="J12" t="s">
        <v>406</v>
      </c>
      <c r="K12" t="s">
        <v>417</v>
      </c>
      <c r="L12">
        <v>1736</v>
      </c>
      <c r="M12" t="s">
        <v>418</v>
      </c>
      <c r="N12" t="s">
        <v>256</v>
      </c>
      <c r="O12">
        <v>1736</v>
      </c>
      <c r="P12" t="s">
        <v>418</v>
      </c>
      <c r="Q12" t="s">
        <v>256</v>
      </c>
      <c r="R12" t="s">
        <v>251</v>
      </c>
      <c r="S12" s="1">
        <v>23405757.039999999</v>
      </c>
      <c r="U12" s="1">
        <v>1</v>
      </c>
      <c r="IF12">
        <v>1736</v>
      </c>
      <c r="IG12" t="s">
        <v>418</v>
      </c>
      <c r="IH12" t="s">
        <v>252</v>
      </c>
      <c r="IK12">
        <v>-2</v>
      </c>
      <c r="IL12" t="s">
        <v>253</v>
      </c>
      <c r="IM12" t="s">
        <v>254</v>
      </c>
      <c r="IN12" t="s">
        <v>428</v>
      </c>
      <c r="IP12" t="s">
        <v>430</v>
      </c>
    </row>
    <row r="13" spans="1:250" x14ac:dyDescent="0.35">
      <c r="A13">
        <v>300</v>
      </c>
      <c r="B13">
        <v>11467520</v>
      </c>
      <c r="C13">
        <v>1403</v>
      </c>
      <c r="D13" t="s">
        <v>411</v>
      </c>
      <c r="E13" t="s">
        <v>412</v>
      </c>
      <c r="F13">
        <v>1407</v>
      </c>
      <c r="G13" t="s">
        <v>413</v>
      </c>
      <c r="H13" t="s">
        <v>412</v>
      </c>
      <c r="I13">
        <v>417</v>
      </c>
      <c r="J13" t="s">
        <v>401</v>
      </c>
      <c r="K13" t="s">
        <v>402</v>
      </c>
      <c r="L13">
        <v>1736</v>
      </c>
      <c r="M13" t="s">
        <v>418</v>
      </c>
      <c r="N13" t="s">
        <v>256</v>
      </c>
      <c r="O13">
        <v>1736</v>
      </c>
      <c r="P13" t="s">
        <v>418</v>
      </c>
      <c r="Q13" t="s">
        <v>256</v>
      </c>
      <c r="R13" t="s">
        <v>251</v>
      </c>
      <c r="S13" s="1">
        <v>23373110.190000001</v>
      </c>
      <c r="U13" s="1">
        <v>1</v>
      </c>
      <c r="IF13">
        <v>1736</v>
      </c>
      <c r="IG13" t="s">
        <v>418</v>
      </c>
      <c r="IH13" t="s">
        <v>252</v>
      </c>
      <c r="IK13">
        <v>-2</v>
      </c>
      <c r="IL13" t="s">
        <v>253</v>
      </c>
      <c r="IM13" t="s">
        <v>254</v>
      </c>
      <c r="IN13" t="s">
        <v>428</v>
      </c>
      <c r="IP13" t="s">
        <v>430</v>
      </c>
    </row>
    <row r="14" spans="1:250" x14ac:dyDescent="0.35">
      <c r="A14">
        <v>301</v>
      </c>
      <c r="B14">
        <v>11467520</v>
      </c>
      <c r="C14">
        <v>1403</v>
      </c>
      <c r="D14" t="s">
        <v>411</v>
      </c>
      <c r="E14" t="s">
        <v>412</v>
      </c>
      <c r="F14">
        <v>1407</v>
      </c>
      <c r="G14" t="s">
        <v>413</v>
      </c>
      <c r="H14" t="s">
        <v>412</v>
      </c>
      <c r="I14">
        <v>434</v>
      </c>
      <c r="J14" t="s">
        <v>426</v>
      </c>
      <c r="K14" t="s">
        <v>427</v>
      </c>
      <c r="L14">
        <v>1471</v>
      </c>
      <c r="M14" t="s">
        <v>419</v>
      </c>
      <c r="N14" t="s">
        <v>420</v>
      </c>
      <c r="O14">
        <v>1471</v>
      </c>
      <c r="P14" t="s">
        <v>419</v>
      </c>
      <c r="Q14" t="s">
        <v>420</v>
      </c>
      <c r="R14" t="s">
        <v>251</v>
      </c>
      <c r="S14" s="1">
        <v>177678.86300000001</v>
      </c>
      <c r="U14" s="1">
        <v>1</v>
      </c>
      <c r="IF14">
        <v>1471</v>
      </c>
      <c r="IG14" t="s">
        <v>419</v>
      </c>
      <c r="IH14" t="s">
        <v>252</v>
      </c>
      <c r="IK14">
        <v>-2</v>
      </c>
      <c r="IL14" t="s">
        <v>253</v>
      </c>
      <c r="IM14" t="s">
        <v>254</v>
      </c>
      <c r="IN14" t="s">
        <v>428</v>
      </c>
      <c r="IP14" t="s">
        <v>431</v>
      </c>
    </row>
    <row r="15" spans="1:250" x14ac:dyDescent="0.35">
      <c r="A15">
        <v>302</v>
      </c>
      <c r="B15">
        <v>11467520</v>
      </c>
      <c r="C15">
        <v>1403</v>
      </c>
      <c r="D15" t="s">
        <v>411</v>
      </c>
      <c r="E15" t="s">
        <v>412</v>
      </c>
      <c r="F15">
        <v>1407</v>
      </c>
      <c r="G15" t="s">
        <v>413</v>
      </c>
      <c r="H15" t="s">
        <v>412</v>
      </c>
      <c r="I15">
        <v>430</v>
      </c>
      <c r="J15" t="s">
        <v>422</v>
      </c>
      <c r="K15" t="s">
        <v>423</v>
      </c>
      <c r="L15">
        <v>1471</v>
      </c>
      <c r="M15" t="s">
        <v>419</v>
      </c>
      <c r="N15" t="s">
        <v>420</v>
      </c>
      <c r="O15">
        <v>1471</v>
      </c>
      <c r="P15" t="s">
        <v>419</v>
      </c>
      <c r="Q15" t="s">
        <v>420</v>
      </c>
      <c r="R15" t="s">
        <v>251</v>
      </c>
      <c r="S15" s="1">
        <v>177477.17300000001</v>
      </c>
      <c r="U15" s="1">
        <v>1</v>
      </c>
      <c r="IF15">
        <v>1471</v>
      </c>
      <c r="IG15" t="s">
        <v>419</v>
      </c>
      <c r="IH15" t="s">
        <v>252</v>
      </c>
      <c r="IK15">
        <v>-2</v>
      </c>
      <c r="IL15" t="s">
        <v>253</v>
      </c>
      <c r="IM15" t="s">
        <v>254</v>
      </c>
      <c r="IN15" t="s">
        <v>428</v>
      </c>
      <c r="IP15" t="s">
        <v>431</v>
      </c>
    </row>
    <row r="16" spans="1:250" x14ac:dyDescent="0.35">
      <c r="A16">
        <v>303</v>
      </c>
      <c r="B16">
        <v>11467520</v>
      </c>
      <c r="C16">
        <v>1403</v>
      </c>
      <c r="D16" t="s">
        <v>411</v>
      </c>
      <c r="E16" t="s">
        <v>412</v>
      </c>
      <c r="F16">
        <v>1407</v>
      </c>
      <c r="G16" t="s">
        <v>413</v>
      </c>
      <c r="H16" t="s">
        <v>412</v>
      </c>
      <c r="I16">
        <v>428</v>
      </c>
      <c r="J16" t="s">
        <v>403</v>
      </c>
      <c r="K16" t="s">
        <v>414</v>
      </c>
      <c r="L16">
        <v>1471</v>
      </c>
      <c r="M16" t="s">
        <v>419</v>
      </c>
      <c r="N16" t="s">
        <v>420</v>
      </c>
      <c r="O16">
        <v>1471</v>
      </c>
      <c r="P16" t="s">
        <v>419</v>
      </c>
      <c r="Q16" t="s">
        <v>420</v>
      </c>
      <c r="R16" t="s">
        <v>251</v>
      </c>
      <c r="S16" s="1">
        <v>177038.12299999999</v>
      </c>
      <c r="U16" s="1">
        <v>1</v>
      </c>
      <c r="IF16">
        <v>1471</v>
      </c>
      <c r="IG16" t="s">
        <v>419</v>
      </c>
      <c r="IH16" t="s">
        <v>252</v>
      </c>
      <c r="IK16">
        <v>-2</v>
      </c>
      <c r="IL16" t="s">
        <v>253</v>
      </c>
      <c r="IM16" t="s">
        <v>254</v>
      </c>
      <c r="IN16" t="s">
        <v>428</v>
      </c>
      <c r="IP16" t="s">
        <v>431</v>
      </c>
    </row>
    <row r="17" spans="1:250" x14ac:dyDescent="0.35">
      <c r="A17">
        <v>304</v>
      </c>
      <c r="B17">
        <v>11467520</v>
      </c>
      <c r="C17">
        <v>1403</v>
      </c>
      <c r="D17" t="s">
        <v>411</v>
      </c>
      <c r="E17" t="s">
        <v>412</v>
      </c>
      <c r="F17">
        <v>1407</v>
      </c>
      <c r="G17" t="s">
        <v>413</v>
      </c>
      <c r="H17" t="s">
        <v>412</v>
      </c>
      <c r="I17">
        <v>423</v>
      </c>
      <c r="J17" t="s">
        <v>404</v>
      </c>
      <c r="K17" t="s">
        <v>405</v>
      </c>
      <c r="L17">
        <v>1471</v>
      </c>
      <c r="M17" t="s">
        <v>419</v>
      </c>
      <c r="N17" t="s">
        <v>420</v>
      </c>
      <c r="O17">
        <v>1471</v>
      </c>
      <c r="P17" t="s">
        <v>419</v>
      </c>
      <c r="Q17" t="s">
        <v>420</v>
      </c>
      <c r="R17" t="s">
        <v>251</v>
      </c>
      <c r="S17" s="1">
        <v>176844.943</v>
      </c>
      <c r="U17" s="1">
        <v>1</v>
      </c>
      <c r="IF17">
        <v>1471</v>
      </c>
      <c r="IG17" t="s">
        <v>419</v>
      </c>
      <c r="IH17" t="s">
        <v>252</v>
      </c>
      <c r="IK17">
        <v>-2</v>
      </c>
      <c r="IL17" t="s">
        <v>253</v>
      </c>
      <c r="IM17" t="s">
        <v>254</v>
      </c>
      <c r="IN17" t="s">
        <v>428</v>
      </c>
      <c r="IP17" t="s">
        <v>431</v>
      </c>
    </row>
    <row r="18" spans="1:250" x14ac:dyDescent="0.35">
      <c r="A18">
        <v>305</v>
      </c>
      <c r="B18">
        <v>11467520</v>
      </c>
      <c r="C18">
        <v>1403</v>
      </c>
      <c r="D18" t="s">
        <v>411</v>
      </c>
      <c r="E18" t="s">
        <v>412</v>
      </c>
      <c r="F18">
        <v>1407</v>
      </c>
      <c r="G18" t="s">
        <v>413</v>
      </c>
      <c r="H18" t="s">
        <v>412</v>
      </c>
      <c r="I18">
        <v>421</v>
      </c>
      <c r="J18" t="s">
        <v>406</v>
      </c>
      <c r="K18" t="s">
        <v>417</v>
      </c>
      <c r="L18">
        <v>1471</v>
      </c>
      <c r="M18" t="s">
        <v>419</v>
      </c>
      <c r="N18" t="s">
        <v>420</v>
      </c>
      <c r="O18">
        <v>1471</v>
      </c>
      <c r="P18" t="s">
        <v>419</v>
      </c>
      <c r="Q18" t="s">
        <v>420</v>
      </c>
      <c r="R18" t="s">
        <v>251</v>
      </c>
      <c r="S18" s="1">
        <v>176437.15299999999</v>
      </c>
      <c r="U18" s="1">
        <v>1</v>
      </c>
      <c r="IF18">
        <v>1471</v>
      </c>
      <c r="IG18" t="s">
        <v>419</v>
      </c>
      <c r="IH18" t="s">
        <v>252</v>
      </c>
      <c r="IK18">
        <v>-2</v>
      </c>
      <c r="IL18" t="s">
        <v>253</v>
      </c>
      <c r="IM18" t="s">
        <v>254</v>
      </c>
      <c r="IN18" t="s">
        <v>428</v>
      </c>
      <c r="IP18" t="s">
        <v>431</v>
      </c>
    </row>
    <row r="19" spans="1:250" x14ac:dyDescent="0.35">
      <c r="A19">
        <v>306</v>
      </c>
      <c r="B19">
        <v>11467520</v>
      </c>
      <c r="C19">
        <v>1403</v>
      </c>
      <c r="D19" t="s">
        <v>411</v>
      </c>
      <c r="E19" t="s">
        <v>412</v>
      </c>
      <c r="F19">
        <v>1407</v>
      </c>
      <c r="G19" t="s">
        <v>413</v>
      </c>
      <c r="H19" t="s">
        <v>412</v>
      </c>
      <c r="I19">
        <v>417</v>
      </c>
      <c r="J19" t="s">
        <v>401</v>
      </c>
      <c r="K19" t="s">
        <v>402</v>
      </c>
      <c r="L19">
        <v>1471</v>
      </c>
      <c r="M19" t="s">
        <v>419</v>
      </c>
      <c r="N19" t="s">
        <v>420</v>
      </c>
      <c r="O19">
        <v>1471</v>
      </c>
      <c r="P19" t="s">
        <v>419</v>
      </c>
      <c r="Q19" t="s">
        <v>420</v>
      </c>
      <c r="R19" t="s">
        <v>251</v>
      </c>
      <c r="S19" s="1">
        <v>176191.04300000001</v>
      </c>
      <c r="U19" s="1">
        <v>1</v>
      </c>
      <c r="IF19">
        <v>1471</v>
      </c>
      <c r="IG19" t="s">
        <v>419</v>
      </c>
      <c r="IH19" t="s">
        <v>252</v>
      </c>
      <c r="IK19">
        <v>-2</v>
      </c>
      <c r="IL19" t="s">
        <v>253</v>
      </c>
      <c r="IM19" t="s">
        <v>254</v>
      </c>
      <c r="IN19" t="s">
        <v>428</v>
      </c>
      <c r="IP19" t="s">
        <v>431</v>
      </c>
    </row>
    <row r="20" spans="1:250" x14ac:dyDescent="0.35">
      <c r="A20">
        <v>307</v>
      </c>
      <c r="B20">
        <v>11467520</v>
      </c>
      <c r="C20">
        <v>1403</v>
      </c>
      <c r="D20" t="s">
        <v>411</v>
      </c>
      <c r="E20" t="s">
        <v>412</v>
      </c>
      <c r="F20">
        <v>1407</v>
      </c>
      <c r="G20" t="s">
        <v>413</v>
      </c>
      <c r="H20" t="s">
        <v>412</v>
      </c>
      <c r="I20">
        <v>434</v>
      </c>
      <c r="J20" t="s">
        <v>426</v>
      </c>
      <c r="K20" t="s">
        <v>427</v>
      </c>
      <c r="L20">
        <v>22342</v>
      </c>
      <c r="M20" t="s">
        <v>415</v>
      </c>
      <c r="N20" t="s">
        <v>416</v>
      </c>
      <c r="O20">
        <v>22342</v>
      </c>
      <c r="P20" t="s">
        <v>415</v>
      </c>
      <c r="Q20" t="s">
        <v>416</v>
      </c>
      <c r="R20" t="s">
        <v>286</v>
      </c>
      <c r="S20" s="1">
        <v>20774921.530000001</v>
      </c>
      <c r="U20" s="1">
        <v>2</v>
      </c>
      <c r="IF20">
        <v>22342</v>
      </c>
      <c r="IG20" t="s">
        <v>415</v>
      </c>
      <c r="IH20" t="s">
        <v>252</v>
      </c>
      <c r="IK20">
        <v>-2</v>
      </c>
      <c r="IL20" t="s">
        <v>253</v>
      </c>
      <c r="IM20" t="s">
        <v>254</v>
      </c>
      <c r="IN20" t="s">
        <v>428</v>
      </c>
      <c r="IP20" t="s">
        <v>429</v>
      </c>
    </row>
    <row r="21" spans="1:250" x14ac:dyDescent="0.35">
      <c r="A21">
        <v>308</v>
      </c>
      <c r="B21">
        <v>11467520</v>
      </c>
      <c r="C21">
        <v>1403</v>
      </c>
      <c r="D21" t="s">
        <v>411</v>
      </c>
      <c r="E21" t="s">
        <v>412</v>
      </c>
      <c r="F21">
        <v>1407</v>
      </c>
      <c r="G21" t="s">
        <v>413</v>
      </c>
      <c r="H21" t="s">
        <v>412</v>
      </c>
      <c r="I21">
        <v>430</v>
      </c>
      <c r="J21" t="s">
        <v>422</v>
      </c>
      <c r="K21" t="s">
        <v>423</v>
      </c>
      <c r="L21">
        <v>22342</v>
      </c>
      <c r="M21" t="s">
        <v>415</v>
      </c>
      <c r="N21" t="s">
        <v>416</v>
      </c>
      <c r="O21">
        <v>22342</v>
      </c>
      <c r="P21" t="s">
        <v>415</v>
      </c>
      <c r="Q21" t="s">
        <v>416</v>
      </c>
      <c r="R21" t="s">
        <v>286</v>
      </c>
      <c r="S21" s="1">
        <v>20751335.850000001</v>
      </c>
      <c r="U21" s="1">
        <v>2</v>
      </c>
      <c r="IF21">
        <v>22342</v>
      </c>
      <c r="IG21" t="s">
        <v>415</v>
      </c>
      <c r="IH21" t="s">
        <v>252</v>
      </c>
      <c r="IK21">
        <v>-2</v>
      </c>
      <c r="IL21" t="s">
        <v>253</v>
      </c>
      <c r="IM21" t="s">
        <v>254</v>
      </c>
      <c r="IN21" t="s">
        <v>428</v>
      </c>
      <c r="IP21" t="s">
        <v>429</v>
      </c>
    </row>
    <row r="22" spans="1:250" x14ac:dyDescent="0.35">
      <c r="A22">
        <v>309</v>
      </c>
      <c r="B22">
        <v>11467520</v>
      </c>
      <c r="C22">
        <v>1403</v>
      </c>
      <c r="D22" t="s">
        <v>411</v>
      </c>
      <c r="E22" t="s">
        <v>412</v>
      </c>
      <c r="F22">
        <v>1407</v>
      </c>
      <c r="G22" t="s">
        <v>413</v>
      </c>
      <c r="H22" t="s">
        <v>412</v>
      </c>
      <c r="I22">
        <v>428</v>
      </c>
      <c r="J22" t="s">
        <v>403</v>
      </c>
      <c r="K22" t="s">
        <v>414</v>
      </c>
      <c r="L22">
        <v>22342</v>
      </c>
      <c r="M22" t="s">
        <v>415</v>
      </c>
      <c r="N22" t="s">
        <v>416</v>
      </c>
      <c r="O22">
        <v>22342</v>
      </c>
      <c r="P22" t="s">
        <v>415</v>
      </c>
      <c r="Q22" t="s">
        <v>416</v>
      </c>
      <c r="R22" t="s">
        <v>286</v>
      </c>
      <c r="S22" s="1">
        <v>20770504.77</v>
      </c>
      <c r="U22" s="1">
        <v>2</v>
      </c>
      <c r="IF22">
        <v>22342</v>
      </c>
      <c r="IG22" t="s">
        <v>415</v>
      </c>
      <c r="IH22" t="s">
        <v>252</v>
      </c>
      <c r="IK22">
        <v>-2</v>
      </c>
      <c r="IL22" t="s">
        <v>253</v>
      </c>
      <c r="IM22" t="s">
        <v>254</v>
      </c>
      <c r="IN22" t="s">
        <v>428</v>
      </c>
      <c r="IP22" t="s">
        <v>429</v>
      </c>
    </row>
    <row r="23" spans="1:250" x14ac:dyDescent="0.35">
      <c r="A23">
        <v>310</v>
      </c>
      <c r="B23">
        <v>11467520</v>
      </c>
      <c r="C23">
        <v>1403</v>
      </c>
      <c r="D23" t="s">
        <v>411</v>
      </c>
      <c r="E23" t="s">
        <v>412</v>
      </c>
      <c r="F23">
        <v>1407</v>
      </c>
      <c r="G23" t="s">
        <v>413</v>
      </c>
      <c r="H23" t="s">
        <v>412</v>
      </c>
      <c r="I23">
        <v>423</v>
      </c>
      <c r="J23" t="s">
        <v>404</v>
      </c>
      <c r="K23" t="s">
        <v>405</v>
      </c>
      <c r="L23">
        <v>22342</v>
      </c>
      <c r="M23" t="s">
        <v>415</v>
      </c>
      <c r="N23" t="s">
        <v>416</v>
      </c>
      <c r="O23">
        <v>22342</v>
      </c>
      <c r="P23" t="s">
        <v>415</v>
      </c>
      <c r="Q23" t="s">
        <v>416</v>
      </c>
      <c r="R23" t="s">
        <v>286</v>
      </c>
      <c r="S23" s="1">
        <v>20747842.559999999</v>
      </c>
      <c r="U23" s="1">
        <v>2</v>
      </c>
      <c r="IF23">
        <v>22342</v>
      </c>
      <c r="IG23" t="s">
        <v>415</v>
      </c>
      <c r="IH23" t="s">
        <v>252</v>
      </c>
      <c r="IK23">
        <v>-2</v>
      </c>
      <c r="IL23" t="s">
        <v>253</v>
      </c>
      <c r="IM23" t="s">
        <v>254</v>
      </c>
      <c r="IN23" t="s">
        <v>428</v>
      </c>
      <c r="IP23" t="s">
        <v>429</v>
      </c>
    </row>
    <row r="24" spans="1:250" x14ac:dyDescent="0.35">
      <c r="A24">
        <v>311</v>
      </c>
      <c r="B24">
        <v>11467520</v>
      </c>
      <c r="C24">
        <v>1403</v>
      </c>
      <c r="D24" t="s">
        <v>411</v>
      </c>
      <c r="E24" t="s">
        <v>412</v>
      </c>
      <c r="F24">
        <v>1407</v>
      </c>
      <c r="G24" t="s">
        <v>413</v>
      </c>
      <c r="H24" t="s">
        <v>412</v>
      </c>
      <c r="I24">
        <v>421</v>
      </c>
      <c r="J24" t="s">
        <v>406</v>
      </c>
      <c r="K24" t="s">
        <v>417</v>
      </c>
      <c r="L24">
        <v>22342</v>
      </c>
      <c r="M24" t="s">
        <v>415</v>
      </c>
      <c r="N24" t="s">
        <v>416</v>
      </c>
      <c r="O24">
        <v>22342</v>
      </c>
      <c r="P24" t="s">
        <v>415</v>
      </c>
      <c r="Q24" t="s">
        <v>416</v>
      </c>
      <c r="R24" t="s">
        <v>286</v>
      </c>
      <c r="S24" s="1">
        <v>20784558.09</v>
      </c>
      <c r="U24" s="1">
        <v>2</v>
      </c>
      <c r="IF24">
        <v>22342</v>
      </c>
      <c r="IG24" t="s">
        <v>415</v>
      </c>
      <c r="IH24" t="s">
        <v>252</v>
      </c>
      <c r="IK24">
        <v>-2</v>
      </c>
      <c r="IL24" t="s">
        <v>253</v>
      </c>
      <c r="IM24" t="s">
        <v>254</v>
      </c>
      <c r="IN24" t="s">
        <v>428</v>
      </c>
      <c r="IP24" t="s">
        <v>429</v>
      </c>
    </row>
    <row r="25" spans="1:250" x14ac:dyDescent="0.35">
      <c r="A25">
        <v>312</v>
      </c>
      <c r="B25">
        <v>11467520</v>
      </c>
      <c r="C25">
        <v>1403</v>
      </c>
      <c r="D25" t="s">
        <v>411</v>
      </c>
      <c r="E25" t="s">
        <v>412</v>
      </c>
      <c r="F25">
        <v>1407</v>
      </c>
      <c r="G25" t="s">
        <v>413</v>
      </c>
      <c r="H25" t="s">
        <v>412</v>
      </c>
      <c r="I25">
        <v>417</v>
      </c>
      <c r="J25" t="s">
        <v>401</v>
      </c>
      <c r="K25" t="s">
        <v>402</v>
      </c>
      <c r="L25">
        <v>22342</v>
      </c>
      <c r="M25" t="s">
        <v>415</v>
      </c>
      <c r="N25" t="s">
        <v>416</v>
      </c>
      <c r="O25">
        <v>22342</v>
      </c>
      <c r="P25" t="s">
        <v>415</v>
      </c>
      <c r="Q25" t="s">
        <v>416</v>
      </c>
      <c r="R25" t="s">
        <v>286</v>
      </c>
      <c r="S25" s="1">
        <v>20755567.34</v>
      </c>
      <c r="U25" s="1">
        <v>2</v>
      </c>
      <c r="IF25">
        <v>22342</v>
      </c>
      <c r="IG25" t="s">
        <v>415</v>
      </c>
      <c r="IH25" t="s">
        <v>252</v>
      </c>
      <c r="IK25">
        <v>-2</v>
      </c>
      <c r="IL25" t="s">
        <v>253</v>
      </c>
      <c r="IM25" t="s">
        <v>254</v>
      </c>
      <c r="IN25" t="s">
        <v>428</v>
      </c>
      <c r="IP25" t="s">
        <v>429</v>
      </c>
    </row>
    <row r="26" spans="1:250" x14ac:dyDescent="0.35">
      <c r="A26">
        <v>313</v>
      </c>
      <c r="B26">
        <v>11467520</v>
      </c>
      <c r="C26">
        <v>1403</v>
      </c>
      <c r="D26" t="s">
        <v>411</v>
      </c>
      <c r="E26" t="s">
        <v>412</v>
      </c>
      <c r="F26">
        <v>1407</v>
      </c>
      <c r="G26" t="s">
        <v>413</v>
      </c>
      <c r="H26" t="s">
        <v>412</v>
      </c>
      <c r="I26">
        <v>434</v>
      </c>
      <c r="J26" t="s">
        <v>426</v>
      </c>
      <c r="K26" t="s">
        <v>427</v>
      </c>
      <c r="L26">
        <v>1736</v>
      </c>
      <c r="M26" t="s">
        <v>418</v>
      </c>
      <c r="N26" t="s">
        <v>256</v>
      </c>
      <c r="O26">
        <v>1736</v>
      </c>
      <c r="P26" t="s">
        <v>418</v>
      </c>
      <c r="Q26" t="s">
        <v>256</v>
      </c>
      <c r="R26" t="s">
        <v>286</v>
      </c>
      <c r="S26" s="1">
        <v>23570480.920000002</v>
      </c>
      <c r="U26" s="1">
        <v>2</v>
      </c>
      <c r="IF26">
        <v>1736</v>
      </c>
      <c r="IG26" t="s">
        <v>418</v>
      </c>
      <c r="IH26" t="s">
        <v>252</v>
      </c>
      <c r="IK26">
        <v>-2</v>
      </c>
      <c r="IL26" t="s">
        <v>253</v>
      </c>
      <c r="IM26" t="s">
        <v>254</v>
      </c>
      <c r="IN26" t="s">
        <v>428</v>
      </c>
      <c r="IP26" t="s">
        <v>430</v>
      </c>
    </row>
    <row r="27" spans="1:250" x14ac:dyDescent="0.35">
      <c r="A27">
        <v>314</v>
      </c>
      <c r="B27">
        <v>11467520</v>
      </c>
      <c r="C27">
        <v>1403</v>
      </c>
      <c r="D27" t="s">
        <v>411</v>
      </c>
      <c r="E27" t="s">
        <v>412</v>
      </c>
      <c r="F27">
        <v>1407</v>
      </c>
      <c r="G27" t="s">
        <v>413</v>
      </c>
      <c r="H27" t="s">
        <v>412</v>
      </c>
      <c r="I27">
        <v>430</v>
      </c>
      <c r="J27" t="s">
        <v>422</v>
      </c>
      <c r="K27" t="s">
        <v>423</v>
      </c>
      <c r="L27">
        <v>1736</v>
      </c>
      <c r="M27" t="s">
        <v>418</v>
      </c>
      <c r="N27" t="s">
        <v>256</v>
      </c>
      <c r="O27">
        <v>1736</v>
      </c>
      <c r="P27" t="s">
        <v>418</v>
      </c>
      <c r="Q27" t="s">
        <v>256</v>
      </c>
      <c r="R27" t="s">
        <v>286</v>
      </c>
      <c r="S27" s="1">
        <v>23543721.52</v>
      </c>
      <c r="U27" s="1">
        <v>2</v>
      </c>
      <c r="IF27">
        <v>1736</v>
      </c>
      <c r="IG27" t="s">
        <v>418</v>
      </c>
      <c r="IH27" t="s">
        <v>252</v>
      </c>
      <c r="IK27">
        <v>-2</v>
      </c>
      <c r="IL27" t="s">
        <v>253</v>
      </c>
      <c r="IM27" t="s">
        <v>254</v>
      </c>
      <c r="IN27" t="s">
        <v>428</v>
      </c>
      <c r="IP27" t="s">
        <v>430</v>
      </c>
    </row>
    <row r="28" spans="1:250" x14ac:dyDescent="0.35">
      <c r="A28">
        <v>315</v>
      </c>
      <c r="B28">
        <v>11467520</v>
      </c>
      <c r="C28">
        <v>1403</v>
      </c>
      <c r="D28" t="s">
        <v>411</v>
      </c>
      <c r="E28" t="s">
        <v>412</v>
      </c>
      <c r="F28">
        <v>1407</v>
      </c>
      <c r="G28" t="s">
        <v>413</v>
      </c>
      <c r="H28" t="s">
        <v>412</v>
      </c>
      <c r="I28">
        <v>428</v>
      </c>
      <c r="J28" t="s">
        <v>403</v>
      </c>
      <c r="K28" t="s">
        <v>414</v>
      </c>
      <c r="L28">
        <v>1736</v>
      </c>
      <c r="M28" t="s">
        <v>418</v>
      </c>
      <c r="N28" t="s">
        <v>256</v>
      </c>
      <c r="O28">
        <v>1736</v>
      </c>
      <c r="P28" t="s">
        <v>418</v>
      </c>
      <c r="Q28" t="s">
        <v>256</v>
      </c>
      <c r="R28" t="s">
        <v>286</v>
      </c>
      <c r="S28" s="1">
        <v>23485477.699999999</v>
      </c>
      <c r="U28" s="1">
        <v>2</v>
      </c>
      <c r="IF28">
        <v>1736</v>
      </c>
      <c r="IG28" t="s">
        <v>418</v>
      </c>
      <c r="IH28" t="s">
        <v>252</v>
      </c>
      <c r="IK28">
        <v>-2</v>
      </c>
      <c r="IL28" t="s">
        <v>253</v>
      </c>
      <c r="IM28" t="s">
        <v>254</v>
      </c>
      <c r="IN28" t="s">
        <v>428</v>
      </c>
      <c r="IP28" t="s">
        <v>430</v>
      </c>
    </row>
    <row r="29" spans="1:250" x14ac:dyDescent="0.35">
      <c r="A29">
        <v>316</v>
      </c>
      <c r="B29">
        <v>11467520</v>
      </c>
      <c r="C29">
        <v>1403</v>
      </c>
      <c r="D29" t="s">
        <v>411</v>
      </c>
      <c r="E29" t="s">
        <v>412</v>
      </c>
      <c r="F29">
        <v>1407</v>
      </c>
      <c r="G29" t="s">
        <v>413</v>
      </c>
      <c r="H29" t="s">
        <v>412</v>
      </c>
      <c r="I29">
        <v>423</v>
      </c>
      <c r="J29" t="s">
        <v>404</v>
      </c>
      <c r="K29" t="s">
        <v>405</v>
      </c>
      <c r="L29">
        <v>1736</v>
      </c>
      <c r="M29" t="s">
        <v>418</v>
      </c>
      <c r="N29" t="s">
        <v>256</v>
      </c>
      <c r="O29">
        <v>1736</v>
      </c>
      <c r="P29" t="s">
        <v>418</v>
      </c>
      <c r="Q29" t="s">
        <v>256</v>
      </c>
      <c r="R29" t="s">
        <v>286</v>
      </c>
      <c r="S29" s="1">
        <v>23459853.219999999</v>
      </c>
      <c r="U29" s="1">
        <v>2</v>
      </c>
      <c r="IF29">
        <v>1736</v>
      </c>
      <c r="IG29" t="s">
        <v>418</v>
      </c>
      <c r="IH29" t="s">
        <v>252</v>
      </c>
      <c r="IK29">
        <v>-2</v>
      </c>
      <c r="IL29" t="s">
        <v>253</v>
      </c>
      <c r="IM29" t="s">
        <v>254</v>
      </c>
      <c r="IN29" t="s">
        <v>428</v>
      </c>
      <c r="IP29" t="s">
        <v>430</v>
      </c>
    </row>
    <row r="30" spans="1:250" x14ac:dyDescent="0.35">
      <c r="A30">
        <v>317</v>
      </c>
      <c r="B30">
        <v>11467520</v>
      </c>
      <c r="C30">
        <v>1403</v>
      </c>
      <c r="D30" t="s">
        <v>411</v>
      </c>
      <c r="E30" t="s">
        <v>412</v>
      </c>
      <c r="F30">
        <v>1407</v>
      </c>
      <c r="G30" t="s">
        <v>413</v>
      </c>
      <c r="H30" t="s">
        <v>412</v>
      </c>
      <c r="I30">
        <v>421</v>
      </c>
      <c r="J30" t="s">
        <v>406</v>
      </c>
      <c r="K30" t="s">
        <v>417</v>
      </c>
      <c r="L30">
        <v>1736</v>
      </c>
      <c r="M30" t="s">
        <v>418</v>
      </c>
      <c r="N30" t="s">
        <v>256</v>
      </c>
      <c r="O30">
        <v>1736</v>
      </c>
      <c r="P30" t="s">
        <v>418</v>
      </c>
      <c r="Q30" t="s">
        <v>256</v>
      </c>
      <c r="R30" t="s">
        <v>286</v>
      </c>
      <c r="S30" s="1">
        <v>23405757.039999999</v>
      </c>
      <c r="U30" s="1">
        <v>2</v>
      </c>
      <c r="IF30">
        <v>1736</v>
      </c>
      <c r="IG30" t="s">
        <v>418</v>
      </c>
      <c r="IH30" t="s">
        <v>252</v>
      </c>
      <c r="IK30">
        <v>-2</v>
      </c>
      <c r="IL30" t="s">
        <v>253</v>
      </c>
      <c r="IM30" t="s">
        <v>254</v>
      </c>
      <c r="IN30" t="s">
        <v>428</v>
      </c>
      <c r="IP30" t="s">
        <v>430</v>
      </c>
    </row>
    <row r="31" spans="1:250" x14ac:dyDescent="0.35">
      <c r="A31">
        <v>318</v>
      </c>
      <c r="B31">
        <v>11467520</v>
      </c>
      <c r="C31">
        <v>1403</v>
      </c>
      <c r="D31" t="s">
        <v>411</v>
      </c>
      <c r="E31" t="s">
        <v>412</v>
      </c>
      <c r="F31">
        <v>1407</v>
      </c>
      <c r="G31" t="s">
        <v>413</v>
      </c>
      <c r="H31" t="s">
        <v>412</v>
      </c>
      <c r="I31">
        <v>417</v>
      </c>
      <c r="J31" t="s">
        <v>401</v>
      </c>
      <c r="K31" t="s">
        <v>402</v>
      </c>
      <c r="L31">
        <v>1736</v>
      </c>
      <c r="M31" t="s">
        <v>418</v>
      </c>
      <c r="N31" t="s">
        <v>256</v>
      </c>
      <c r="O31">
        <v>1736</v>
      </c>
      <c r="P31" t="s">
        <v>418</v>
      </c>
      <c r="Q31" t="s">
        <v>256</v>
      </c>
      <c r="R31" t="s">
        <v>286</v>
      </c>
      <c r="S31" s="1">
        <v>23373110.190000001</v>
      </c>
      <c r="U31" s="1">
        <v>2</v>
      </c>
      <c r="IF31">
        <v>1736</v>
      </c>
      <c r="IG31" t="s">
        <v>418</v>
      </c>
      <c r="IH31" t="s">
        <v>252</v>
      </c>
      <c r="IK31">
        <v>-2</v>
      </c>
      <c r="IL31" t="s">
        <v>253</v>
      </c>
      <c r="IM31" t="s">
        <v>254</v>
      </c>
      <c r="IN31" t="s">
        <v>428</v>
      </c>
      <c r="IP31" t="s">
        <v>430</v>
      </c>
    </row>
    <row r="32" spans="1:250" x14ac:dyDescent="0.35">
      <c r="A32">
        <v>319</v>
      </c>
      <c r="B32">
        <v>11467520</v>
      </c>
      <c r="C32">
        <v>1403</v>
      </c>
      <c r="D32" t="s">
        <v>411</v>
      </c>
      <c r="E32" t="s">
        <v>412</v>
      </c>
      <c r="F32">
        <v>1407</v>
      </c>
      <c r="G32" t="s">
        <v>413</v>
      </c>
      <c r="H32" t="s">
        <v>412</v>
      </c>
      <c r="I32">
        <v>434</v>
      </c>
      <c r="J32" t="s">
        <v>426</v>
      </c>
      <c r="K32" t="s">
        <v>427</v>
      </c>
      <c r="L32">
        <v>1471</v>
      </c>
      <c r="M32" t="s">
        <v>419</v>
      </c>
      <c r="N32" t="s">
        <v>420</v>
      </c>
      <c r="O32">
        <v>1471</v>
      </c>
      <c r="P32" t="s">
        <v>419</v>
      </c>
      <c r="Q32" t="s">
        <v>420</v>
      </c>
      <c r="R32" t="s">
        <v>286</v>
      </c>
      <c r="S32" s="1">
        <v>177678.86300000001</v>
      </c>
      <c r="U32" s="1">
        <v>2</v>
      </c>
      <c r="IF32">
        <v>1471</v>
      </c>
      <c r="IG32" t="s">
        <v>419</v>
      </c>
      <c r="IH32" t="s">
        <v>252</v>
      </c>
      <c r="IK32">
        <v>-2</v>
      </c>
      <c r="IL32" t="s">
        <v>253</v>
      </c>
      <c r="IM32" t="s">
        <v>254</v>
      </c>
      <c r="IN32" t="s">
        <v>428</v>
      </c>
      <c r="IP32" t="s">
        <v>431</v>
      </c>
    </row>
    <row r="33" spans="1:250" x14ac:dyDescent="0.35">
      <c r="A33">
        <v>320</v>
      </c>
      <c r="B33">
        <v>11467520</v>
      </c>
      <c r="C33">
        <v>1403</v>
      </c>
      <c r="D33" t="s">
        <v>411</v>
      </c>
      <c r="E33" t="s">
        <v>412</v>
      </c>
      <c r="F33">
        <v>1407</v>
      </c>
      <c r="G33" t="s">
        <v>413</v>
      </c>
      <c r="H33" t="s">
        <v>412</v>
      </c>
      <c r="I33">
        <v>430</v>
      </c>
      <c r="J33" t="s">
        <v>422</v>
      </c>
      <c r="K33" t="s">
        <v>423</v>
      </c>
      <c r="L33">
        <v>1471</v>
      </c>
      <c r="M33" t="s">
        <v>419</v>
      </c>
      <c r="N33" t="s">
        <v>420</v>
      </c>
      <c r="O33">
        <v>1471</v>
      </c>
      <c r="P33" t="s">
        <v>419</v>
      </c>
      <c r="Q33" t="s">
        <v>420</v>
      </c>
      <c r="R33" t="s">
        <v>286</v>
      </c>
      <c r="S33" s="1">
        <v>177477.17300000001</v>
      </c>
      <c r="U33" s="1">
        <v>2</v>
      </c>
      <c r="IF33">
        <v>1471</v>
      </c>
      <c r="IG33" t="s">
        <v>419</v>
      </c>
      <c r="IH33" t="s">
        <v>252</v>
      </c>
      <c r="IK33">
        <v>-2</v>
      </c>
      <c r="IL33" t="s">
        <v>253</v>
      </c>
      <c r="IM33" t="s">
        <v>254</v>
      </c>
      <c r="IN33" t="s">
        <v>428</v>
      </c>
      <c r="IP33" t="s">
        <v>431</v>
      </c>
    </row>
    <row r="34" spans="1:250" x14ac:dyDescent="0.35">
      <c r="A34">
        <v>321</v>
      </c>
      <c r="B34">
        <v>11467520</v>
      </c>
      <c r="C34">
        <v>1403</v>
      </c>
      <c r="D34" t="s">
        <v>411</v>
      </c>
      <c r="E34" t="s">
        <v>412</v>
      </c>
      <c r="F34">
        <v>1407</v>
      </c>
      <c r="G34" t="s">
        <v>413</v>
      </c>
      <c r="H34" t="s">
        <v>412</v>
      </c>
      <c r="I34">
        <v>428</v>
      </c>
      <c r="J34" t="s">
        <v>403</v>
      </c>
      <c r="K34" t="s">
        <v>414</v>
      </c>
      <c r="L34">
        <v>1471</v>
      </c>
      <c r="M34" t="s">
        <v>419</v>
      </c>
      <c r="N34" t="s">
        <v>420</v>
      </c>
      <c r="O34">
        <v>1471</v>
      </c>
      <c r="P34" t="s">
        <v>419</v>
      </c>
      <c r="Q34" t="s">
        <v>420</v>
      </c>
      <c r="R34" t="s">
        <v>286</v>
      </c>
      <c r="S34" s="1">
        <v>177038.12299999999</v>
      </c>
      <c r="U34" s="1">
        <v>2</v>
      </c>
      <c r="IF34">
        <v>1471</v>
      </c>
      <c r="IG34" t="s">
        <v>419</v>
      </c>
      <c r="IH34" t="s">
        <v>252</v>
      </c>
      <c r="IK34">
        <v>-2</v>
      </c>
      <c r="IL34" t="s">
        <v>253</v>
      </c>
      <c r="IM34" t="s">
        <v>254</v>
      </c>
      <c r="IN34" t="s">
        <v>428</v>
      </c>
      <c r="IP34" t="s">
        <v>431</v>
      </c>
    </row>
    <row r="35" spans="1:250" x14ac:dyDescent="0.35">
      <c r="A35">
        <v>322</v>
      </c>
      <c r="B35">
        <v>11467520</v>
      </c>
      <c r="C35">
        <v>1403</v>
      </c>
      <c r="D35" t="s">
        <v>411</v>
      </c>
      <c r="E35" t="s">
        <v>412</v>
      </c>
      <c r="F35">
        <v>1407</v>
      </c>
      <c r="G35" t="s">
        <v>413</v>
      </c>
      <c r="H35" t="s">
        <v>412</v>
      </c>
      <c r="I35">
        <v>423</v>
      </c>
      <c r="J35" t="s">
        <v>404</v>
      </c>
      <c r="K35" t="s">
        <v>405</v>
      </c>
      <c r="L35">
        <v>1471</v>
      </c>
      <c r="M35" t="s">
        <v>419</v>
      </c>
      <c r="N35" t="s">
        <v>420</v>
      </c>
      <c r="O35">
        <v>1471</v>
      </c>
      <c r="P35" t="s">
        <v>419</v>
      </c>
      <c r="Q35" t="s">
        <v>420</v>
      </c>
      <c r="R35" t="s">
        <v>286</v>
      </c>
      <c r="S35" s="1">
        <v>176844.943</v>
      </c>
      <c r="U35" s="1">
        <v>2</v>
      </c>
      <c r="IF35">
        <v>1471</v>
      </c>
      <c r="IG35" t="s">
        <v>419</v>
      </c>
      <c r="IH35" t="s">
        <v>252</v>
      </c>
      <c r="IK35">
        <v>-2</v>
      </c>
      <c r="IL35" t="s">
        <v>253</v>
      </c>
      <c r="IM35" t="s">
        <v>254</v>
      </c>
      <c r="IN35" t="s">
        <v>428</v>
      </c>
      <c r="IP35" t="s">
        <v>431</v>
      </c>
    </row>
    <row r="36" spans="1:250" x14ac:dyDescent="0.35">
      <c r="A36">
        <v>323</v>
      </c>
      <c r="B36">
        <v>11467520</v>
      </c>
      <c r="C36">
        <v>1403</v>
      </c>
      <c r="D36" t="s">
        <v>411</v>
      </c>
      <c r="E36" t="s">
        <v>412</v>
      </c>
      <c r="F36">
        <v>1407</v>
      </c>
      <c r="G36" t="s">
        <v>413</v>
      </c>
      <c r="H36" t="s">
        <v>412</v>
      </c>
      <c r="I36">
        <v>421</v>
      </c>
      <c r="J36" t="s">
        <v>406</v>
      </c>
      <c r="K36" t="s">
        <v>417</v>
      </c>
      <c r="L36">
        <v>1471</v>
      </c>
      <c r="M36" t="s">
        <v>419</v>
      </c>
      <c r="N36" t="s">
        <v>420</v>
      </c>
      <c r="O36">
        <v>1471</v>
      </c>
      <c r="P36" t="s">
        <v>419</v>
      </c>
      <c r="Q36" t="s">
        <v>420</v>
      </c>
      <c r="R36" t="s">
        <v>286</v>
      </c>
      <c r="S36" s="1">
        <v>176437.15299999999</v>
      </c>
      <c r="U36" s="1">
        <v>2</v>
      </c>
      <c r="IF36">
        <v>1471</v>
      </c>
      <c r="IG36" t="s">
        <v>419</v>
      </c>
      <c r="IH36" t="s">
        <v>252</v>
      </c>
      <c r="IK36">
        <v>-2</v>
      </c>
      <c r="IL36" t="s">
        <v>253</v>
      </c>
      <c r="IM36" t="s">
        <v>254</v>
      </c>
      <c r="IN36" t="s">
        <v>428</v>
      </c>
      <c r="IP36" t="s">
        <v>431</v>
      </c>
    </row>
    <row r="37" spans="1:250" x14ac:dyDescent="0.35">
      <c r="A37">
        <v>324</v>
      </c>
      <c r="B37">
        <v>11467520</v>
      </c>
      <c r="C37">
        <v>1403</v>
      </c>
      <c r="D37" t="s">
        <v>411</v>
      </c>
      <c r="E37" t="s">
        <v>412</v>
      </c>
      <c r="F37">
        <v>1407</v>
      </c>
      <c r="G37" t="s">
        <v>413</v>
      </c>
      <c r="H37" t="s">
        <v>412</v>
      </c>
      <c r="I37">
        <v>417</v>
      </c>
      <c r="J37" t="s">
        <v>401</v>
      </c>
      <c r="K37" t="s">
        <v>402</v>
      </c>
      <c r="L37">
        <v>1471</v>
      </c>
      <c r="M37" t="s">
        <v>419</v>
      </c>
      <c r="N37" t="s">
        <v>420</v>
      </c>
      <c r="O37">
        <v>1471</v>
      </c>
      <c r="P37" t="s">
        <v>419</v>
      </c>
      <c r="Q37" t="s">
        <v>420</v>
      </c>
      <c r="R37" t="s">
        <v>286</v>
      </c>
      <c r="S37" s="1">
        <v>176191.04300000001</v>
      </c>
      <c r="U37" s="1">
        <v>2</v>
      </c>
      <c r="IF37">
        <v>1471</v>
      </c>
      <c r="IG37" t="s">
        <v>419</v>
      </c>
      <c r="IH37" t="s">
        <v>252</v>
      </c>
      <c r="IK37">
        <v>-2</v>
      </c>
      <c r="IL37" t="s">
        <v>253</v>
      </c>
      <c r="IM37" t="s">
        <v>254</v>
      </c>
      <c r="IN37" t="s">
        <v>428</v>
      </c>
      <c r="IP37" t="s">
        <v>431</v>
      </c>
    </row>
    <row r="38" spans="1:250" x14ac:dyDescent="0.35">
      <c r="A38">
        <v>325</v>
      </c>
      <c r="B38">
        <v>11467520</v>
      </c>
      <c r="C38">
        <v>1403</v>
      </c>
      <c r="D38" t="s">
        <v>411</v>
      </c>
      <c r="E38" t="s">
        <v>412</v>
      </c>
      <c r="F38">
        <v>1407</v>
      </c>
      <c r="G38" t="s">
        <v>413</v>
      </c>
      <c r="H38" t="s">
        <v>412</v>
      </c>
      <c r="I38">
        <v>434</v>
      </c>
      <c r="J38" t="s">
        <v>426</v>
      </c>
      <c r="K38" t="s">
        <v>427</v>
      </c>
      <c r="L38">
        <v>22342</v>
      </c>
      <c r="M38" t="s">
        <v>415</v>
      </c>
      <c r="N38" t="s">
        <v>416</v>
      </c>
      <c r="O38">
        <v>22342</v>
      </c>
      <c r="P38" t="s">
        <v>415</v>
      </c>
      <c r="Q38" t="s">
        <v>416</v>
      </c>
      <c r="R38" t="s">
        <v>287</v>
      </c>
      <c r="S38" s="1">
        <v>-74921.53</v>
      </c>
      <c r="U38" s="1">
        <v>3</v>
      </c>
      <c r="IF38">
        <v>22342</v>
      </c>
      <c r="IG38" t="s">
        <v>415</v>
      </c>
      <c r="IH38" t="s">
        <v>252</v>
      </c>
      <c r="IK38">
        <v>-2</v>
      </c>
      <c r="IL38" t="s">
        <v>253</v>
      </c>
      <c r="IM38" t="s">
        <v>254</v>
      </c>
      <c r="IN38" t="s">
        <v>428</v>
      </c>
      <c r="IP38" t="s">
        <v>429</v>
      </c>
    </row>
    <row r="39" spans="1:250" x14ac:dyDescent="0.35">
      <c r="A39">
        <v>326</v>
      </c>
      <c r="B39">
        <v>11467520</v>
      </c>
      <c r="C39">
        <v>1403</v>
      </c>
      <c r="D39" t="s">
        <v>411</v>
      </c>
      <c r="E39" t="s">
        <v>412</v>
      </c>
      <c r="F39">
        <v>1407</v>
      </c>
      <c r="G39" t="s">
        <v>413</v>
      </c>
      <c r="H39" t="s">
        <v>412</v>
      </c>
      <c r="I39">
        <v>430</v>
      </c>
      <c r="J39" t="s">
        <v>422</v>
      </c>
      <c r="K39" t="s">
        <v>423</v>
      </c>
      <c r="L39">
        <v>22342</v>
      </c>
      <c r="M39" t="s">
        <v>415</v>
      </c>
      <c r="N39" t="s">
        <v>416</v>
      </c>
      <c r="O39">
        <v>22342</v>
      </c>
      <c r="P39" t="s">
        <v>415</v>
      </c>
      <c r="Q39" t="s">
        <v>416</v>
      </c>
      <c r="R39" t="s">
        <v>287</v>
      </c>
      <c r="S39" s="1">
        <v>0</v>
      </c>
      <c r="U39" s="1">
        <v>3</v>
      </c>
      <c r="IF39">
        <v>22342</v>
      </c>
      <c r="IG39" t="s">
        <v>415</v>
      </c>
      <c r="IH39" t="s">
        <v>252</v>
      </c>
      <c r="IK39">
        <v>-2</v>
      </c>
      <c r="IL39" t="s">
        <v>253</v>
      </c>
      <c r="IM39" t="s">
        <v>254</v>
      </c>
      <c r="IN39" t="s">
        <v>428</v>
      </c>
      <c r="IP39" t="s">
        <v>429</v>
      </c>
    </row>
    <row r="40" spans="1:250" x14ac:dyDescent="0.35">
      <c r="A40">
        <v>327</v>
      </c>
      <c r="B40">
        <v>11467520</v>
      </c>
      <c r="C40">
        <v>1403</v>
      </c>
      <c r="D40" t="s">
        <v>411</v>
      </c>
      <c r="E40" t="s">
        <v>412</v>
      </c>
      <c r="F40">
        <v>1407</v>
      </c>
      <c r="G40" t="s">
        <v>413</v>
      </c>
      <c r="H40" t="s">
        <v>412</v>
      </c>
      <c r="I40">
        <v>428</v>
      </c>
      <c r="J40" t="s">
        <v>403</v>
      </c>
      <c r="K40" t="s">
        <v>414</v>
      </c>
      <c r="L40">
        <v>22342</v>
      </c>
      <c r="M40" t="s">
        <v>415</v>
      </c>
      <c r="N40" t="s">
        <v>416</v>
      </c>
      <c r="O40">
        <v>22342</v>
      </c>
      <c r="P40" t="s">
        <v>415</v>
      </c>
      <c r="Q40" t="s">
        <v>416</v>
      </c>
      <c r="R40" t="s">
        <v>287</v>
      </c>
      <c r="S40" s="1">
        <v>-70504.77</v>
      </c>
      <c r="U40" s="1">
        <v>3</v>
      </c>
      <c r="IF40">
        <v>22342</v>
      </c>
      <c r="IG40" t="s">
        <v>415</v>
      </c>
      <c r="IH40" t="s">
        <v>252</v>
      </c>
      <c r="IK40">
        <v>-2</v>
      </c>
      <c r="IL40" t="s">
        <v>253</v>
      </c>
      <c r="IM40" t="s">
        <v>254</v>
      </c>
      <c r="IN40" t="s">
        <v>428</v>
      </c>
      <c r="IP40" t="s">
        <v>429</v>
      </c>
    </row>
    <row r="41" spans="1:250" x14ac:dyDescent="0.35">
      <c r="A41">
        <v>328</v>
      </c>
      <c r="B41">
        <v>11467520</v>
      </c>
      <c r="C41">
        <v>1403</v>
      </c>
      <c r="D41" t="s">
        <v>411</v>
      </c>
      <c r="E41" t="s">
        <v>412</v>
      </c>
      <c r="F41">
        <v>1407</v>
      </c>
      <c r="G41" t="s">
        <v>413</v>
      </c>
      <c r="H41" t="s">
        <v>412</v>
      </c>
      <c r="I41">
        <v>423</v>
      </c>
      <c r="J41" t="s">
        <v>404</v>
      </c>
      <c r="K41" t="s">
        <v>405</v>
      </c>
      <c r="L41">
        <v>22342</v>
      </c>
      <c r="M41" t="s">
        <v>415</v>
      </c>
      <c r="N41" t="s">
        <v>416</v>
      </c>
      <c r="O41">
        <v>22342</v>
      </c>
      <c r="P41" t="s">
        <v>415</v>
      </c>
      <c r="Q41" t="s">
        <v>416</v>
      </c>
      <c r="R41" t="s">
        <v>287</v>
      </c>
      <c r="S41" s="1">
        <v>0</v>
      </c>
      <c r="U41" s="1">
        <v>3</v>
      </c>
      <c r="IF41">
        <v>22342</v>
      </c>
      <c r="IG41" t="s">
        <v>415</v>
      </c>
      <c r="IH41" t="s">
        <v>252</v>
      </c>
      <c r="IK41">
        <v>-2</v>
      </c>
      <c r="IL41" t="s">
        <v>253</v>
      </c>
      <c r="IM41" t="s">
        <v>254</v>
      </c>
      <c r="IN41" t="s">
        <v>428</v>
      </c>
      <c r="IP41" t="s">
        <v>429</v>
      </c>
    </row>
    <row r="42" spans="1:250" x14ac:dyDescent="0.35">
      <c r="A42">
        <v>329</v>
      </c>
      <c r="B42">
        <v>11467520</v>
      </c>
      <c r="C42">
        <v>1403</v>
      </c>
      <c r="D42" t="s">
        <v>411</v>
      </c>
      <c r="E42" t="s">
        <v>412</v>
      </c>
      <c r="F42">
        <v>1407</v>
      </c>
      <c r="G42" t="s">
        <v>413</v>
      </c>
      <c r="H42" t="s">
        <v>412</v>
      </c>
      <c r="I42">
        <v>421</v>
      </c>
      <c r="J42" t="s">
        <v>406</v>
      </c>
      <c r="K42" t="s">
        <v>417</v>
      </c>
      <c r="L42">
        <v>22342</v>
      </c>
      <c r="M42" t="s">
        <v>415</v>
      </c>
      <c r="N42" t="s">
        <v>416</v>
      </c>
      <c r="O42">
        <v>22342</v>
      </c>
      <c r="P42" t="s">
        <v>415</v>
      </c>
      <c r="Q42" t="s">
        <v>416</v>
      </c>
      <c r="R42" t="s">
        <v>287</v>
      </c>
      <c r="S42" s="1">
        <v>-84558.09</v>
      </c>
      <c r="U42" s="1">
        <v>3</v>
      </c>
      <c r="IF42">
        <v>22342</v>
      </c>
      <c r="IG42" t="s">
        <v>415</v>
      </c>
      <c r="IH42" t="s">
        <v>252</v>
      </c>
      <c r="IK42">
        <v>-2</v>
      </c>
      <c r="IL42" t="s">
        <v>253</v>
      </c>
      <c r="IM42" t="s">
        <v>254</v>
      </c>
      <c r="IN42" t="s">
        <v>428</v>
      </c>
      <c r="IP42" t="s">
        <v>429</v>
      </c>
    </row>
    <row r="43" spans="1:250" x14ac:dyDescent="0.35">
      <c r="A43">
        <v>330</v>
      </c>
      <c r="B43">
        <v>11467520</v>
      </c>
      <c r="C43">
        <v>1403</v>
      </c>
      <c r="D43" t="s">
        <v>411</v>
      </c>
      <c r="E43" t="s">
        <v>412</v>
      </c>
      <c r="F43">
        <v>1407</v>
      </c>
      <c r="G43" t="s">
        <v>413</v>
      </c>
      <c r="H43" t="s">
        <v>412</v>
      </c>
      <c r="I43">
        <v>417</v>
      </c>
      <c r="J43" t="s">
        <v>401</v>
      </c>
      <c r="K43" t="s">
        <v>402</v>
      </c>
      <c r="L43">
        <v>22342</v>
      </c>
      <c r="M43" t="s">
        <v>415</v>
      </c>
      <c r="N43" t="s">
        <v>416</v>
      </c>
      <c r="O43">
        <v>22342</v>
      </c>
      <c r="P43" t="s">
        <v>415</v>
      </c>
      <c r="Q43" t="s">
        <v>416</v>
      </c>
      <c r="R43" t="s">
        <v>287</v>
      </c>
      <c r="S43" s="1">
        <v>0</v>
      </c>
      <c r="U43" s="1">
        <v>3</v>
      </c>
      <c r="IF43">
        <v>22342</v>
      </c>
      <c r="IG43" t="s">
        <v>415</v>
      </c>
      <c r="IH43" t="s">
        <v>252</v>
      </c>
      <c r="IK43">
        <v>-2</v>
      </c>
      <c r="IL43" t="s">
        <v>253</v>
      </c>
      <c r="IM43" t="s">
        <v>254</v>
      </c>
      <c r="IN43" t="s">
        <v>428</v>
      </c>
      <c r="IP43" t="s">
        <v>429</v>
      </c>
    </row>
    <row r="44" spans="1:250" x14ac:dyDescent="0.35">
      <c r="A44">
        <v>331</v>
      </c>
      <c r="B44">
        <v>11467520</v>
      </c>
      <c r="C44">
        <v>1403</v>
      </c>
      <c r="D44" t="s">
        <v>411</v>
      </c>
      <c r="E44" t="s">
        <v>412</v>
      </c>
      <c r="F44">
        <v>1407</v>
      </c>
      <c r="G44" t="s">
        <v>413</v>
      </c>
      <c r="H44" t="s">
        <v>412</v>
      </c>
      <c r="I44">
        <v>434</v>
      </c>
      <c r="J44" t="s">
        <v>426</v>
      </c>
      <c r="K44" t="s">
        <v>427</v>
      </c>
      <c r="L44">
        <v>1736</v>
      </c>
      <c r="M44" t="s">
        <v>418</v>
      </c>
      <c r="N44" t="s">
        <v>256</v>
      </c>
      <c r="O44">
        <v>1736</v>
      </c>
      <c r="P44" t="s">
        <v>418</v>
      </c>
      <c r="Q44" t="s">
        <v>256</v>
      </c>
      <c r="R44" t="s">
        <v>287</v>
      </c>
      <c r="S44" s="1">
        <v>0</v>
      </c>
      <c r="U44" s="1">
        <v>3</v>
      </c>
      <c r="IF44">
        <v>1736</v>
      </c>
      <c r="IG44" t="s">
        <v>418</v>
      </c>
      <c r="IH44" t="s">
        <v>252</v>
      </c>
      <c r="IK44">
        <v>-2</v>
      </c>
      <c r="IL44" t="s">
        <v>253</v>
      </c>
      <c r="IM44" t="s">
        <v>254</v>
      </c>
      <c r="IN44" t="s">
        <v>428</v>
      </c>
      <c r="IP44" t="s">
        <v>430</v>
      </c>
    </row>
    <row r="45" spans="1:250" x14ac:dyDescent="0.35">
      <c r="A45">
        <v>332</v>
      </c>
      <c r="B45">
        <v>11467520</v>
      </c>
      <c r="C45">
        <v>1403</v>
      </c>
      <c r="D45" t="s">
        <v>411</v>
      </c>
      <c r="E45" t="s">
        <v>412</v>
      </c>
      <c r="F45">
        <v>1407</v>
      </c>
      <c r="G45" t="s">
        <v>413</v>
      </c>
      <c r="H45" t="s">
        <v>412</v>
      </c>
      <c r="I45">
        <v>430</v>
      </c>
      <c r="J45" t="s">
        <v>422</v>
      </c>
      <c r="K45" t="s">
        <v>423</v>
      </c>
      <c r="L45">
        <v>1736</v>
      </c>
      <c r="M45" t="s">
        <v>418</v>
      </c>
      <c r="N45" t="s">
        <v>256</v>
      </c>
      <c r="O45">
        <v>1736</v>
      </c>
      <c r="P45" t="s">
        <v>418</v>
      </c>
      <c r="Q45" t="s">
        <v>256</v>
      </c>
      <c r="R45" t="s">
        <v>287</v>
      </c>
      <c r="S45" s="1">
        <v>0</v>
      </c>
      <c r="U45" s="1">
        <v>3</v>
      </c>
      <c r="IF45">
        <v>1736</v>
      </c>
      <c r="IG45" t="s">
        <v>418</v>
      </c>
      <c r="IH45" t="s">
        <v>252</v>
      </c>
      <c r="IK45">
        <v>-2</v>
      </c>
      <c r="IL45" t="s">
        <v>253</v>
      </c>
      <c r="IM45" t="s">
        <v>254</v>
      </c>
      <c r="IN45" t="s">
        <v>428</v>
      </c>
      <c r="IP45" t="s">
        <v>430</v>
      </c>
    </row>
    <row r="46" spans="1:250" x14ac:dyDescent="0.35">
      <c r="A46">
        <v>333</v>
      </c>
      <c r="B46">
        <v>11467520</v>
      </c>
      <c r="C46">
        <v>1403</v>
      </c>
      <c r="D46" t="s">
        <v>411</v>
      </c>
      <c r="E46" t="s">
        <v>412</v>
      </c>
      <c r="F46">
        <v>1407</v>
      </c>
      <c r="G46" t="s">
        <v>413</v>
      </c>
      <c r="H46" t="s">
        <v>412</v>
      </c>
      <c r="I46">
        <v>428</v>
      </c>
      <c r="J46" t="s">
        <v>403</v>
      </c>
      <c r="K46" t="s">
        <v>414</v>
      </c>
      <c r="L46">
        <v>1736</v>
      </c>
      <c r="M46" t="s">
        <v>418</v>
      </c>
      <c r="N46" t="s">
        <v>256</v>
      </c>
      <c r="O46">
        <v>1736</v>
      </c>
      <c r="P46" t="s">
        <v>418</v>
      </c>
      <c r="Q46" t="s">
        <v>256</v>
      </c>
      <c r="R46" t="s">
        <v>287</v>
      </c>
      <c r="S46" s="1">
        <v>0</v>
      </c>
      <c r="U46" s="1">
        <v>3</v>
      </c>
      <c r="IF46">
        <v>1736</v>
      </c>
      <c r="IG46" t="s">
        <v>418</v>
      </c>
      <c r="IH46" t="s">
        <v>252</v>
      </c>
      <c r="IK46">
        <v>-2</v>
      </c>
      <c r="IL46" t="s">
        <v>253</v>
      </c>
      <c r="IM46" t="s">
        <v>254</v>
      </c>
      <c r="IN46" t="s">
        <v>428</v>
      </c>
      <c r="IP46" t="s">
        <v>430</v>
      </c>
    </row>
    <row r="47" spans="1:250" x14ac:dyDescent="0.35">
      <c r="A47">
        <v>334</v>
      </c>
      <c r="B47">
        <v>11467520</v>
      </c>
      <c r="C47">
        <v>1403</v>
      </c>
      <c r="D47" t="s">
        <v>411</v>
      </c>
      <c r="E47" t="s">
        <v>412</v>
      </c>
      <c r="F47">
        <v>1407</v>
      </c>
      <c r="G47" t="s">
        <v>413</v>
      </c>
      <c r="H47" t="s">
        <v>412</v>
      </c>
      <c r="I47">
        <v>423</v>
      </c>
      <c r="J47" t="s">
        <v>404</v>
      </c>
      <c r="K47" t="s">
        <v>405</v>
      </c>
      <c r="L47">
        <v>1736</v>
      </c>
      <c r="M47" t="s">
        <v>418</v>
      </c>
      <c r="N47" t="s">
        <v>256</v>
      </c>
      <c r="O47">
        <v>1736</v>
      </c>
      <c r="P47" t="s">
        <v>418</v>
      </c>
      <c r="Q47" t="s">
        <v>256</v>
      </c>
      <c r="R47" t="s">
        <v>287</v>
      </c>
      <c r="S47" s="1">
        <v>0</v>
      </c>
      <c r="U47" s="1">
        <v>3</v>
      </c>
      <c r="IF47">
        <v>1736</v>
      </c>
      <c r="IG47" t="s">
        <v>418</v>
      </c>
      <c r="IH47" t="s">
        <v>252</v>
      </c>
      <c r="IK47">
        <v>-2</v>
      </c>
      <c r="IL47" t="s">
        <v>253</v>
      </c>
      <c r="IM47" t="s">
        <v>254</v>
      </c>
      <c r="IN47" t="s">
        <v>428</v>
      </c>
      <c r="IP47" t="s">
        <v>430</v>
      </c>
    </row>
    <row r="48" spans="1:250" x14ac:dyDescent="0.35">
      <c r="A48">
        <v>335</v>
      </c>
      <c r="B48">
        <v>11467520</v>
      </c>
      <c r="C48">
        <v>1403</v>
      </c>
      <c r="D48" t="s">
        <v>411</v>
      </c>
      <c r="E48" t="s">
        <v>412</v>
      </c>
      <c r="F48">
        <v>1407</v>
      </c>
      <c r="G48" t="s">
        <v>413</v>
      </c>
      <c r="H48" t="s">
        <v>412</v>
      </c>
      <c r="I48">
        <v>421</v>
      </c>
      <c r="J48" t="s">
        <v>406</v>
      </c>
      <c r="K48" t="s">
        <v>417</v>
      </c>
      <c r="L48">
        <v>1736</v>
      </c>
      <c r="M48" t="s">
        <v>418</v>
      </c>
      <c r="N48" t="s">
        <v>256</v>
      </c>
      <c r="O48">
        <v>1736</v>
      </c>
      <c r="P48" t="s">
        <v>418</v>
      </c>
      <c r="Q48" t="s">
        <v>256</v>
      </c>
      <c r="R48" t="s">
        <v>287</v>
      </c>
      <c r="S48" s="1">
        <v>0</v>
      </c>
      <c r="U48" s="1">
        <v>3</v>
      </c>
      <c r="IF48">
        <v>1736</v>
      </c>
      <c r="IG48" t="s">
        <v>418</v>
      </c>
      <c r="IH48" t="s">
        <v>252</v>
      </c>
      <c r="IK48">
        <v>-2</v>
      </c>
      <c r="IL48" t="s">
        <v>253</v>
      </c>
      <c r="IM48" t="s">
        <v>254</v>
      </c>
      <c r="IN48" t="s">
        <v>428</v>
      </c>
      <c r="IP48" t="s">
        <v>430</v>
      </c>
    </row>
    <row r="49" spans="1:250" x14ac:dyDescent="0.35">
      <c r="A49">
        <v>336</v>
      </c>
      <c r="B49">
        <v>11467520</v>
      </c>
      <c r="C49">
        <v>1403</v>
      </c>
      <c r="D49" t="s">
        <v>411</v>
      </c>
      <c r="E49" t="s">
        <v>412</v>
      </c>
      <c r="F49">
        <v>1407</v>
      </c>
      <c r="G49" t="s">
        <v>413</v>
      </c>
      <c r="H49" t="s">
        <v>412</v>
      </c>
      <c r="I49">
        <v>417</v>
      </c>
      <c r="J49" t="s">
        <v>401</v>
      </c>
      <c r="K49" t="s">
        <v>402</v>
      </c>
      <c r="L49">
        <v>1736</v>
      </c>
      <c r="M49" t="s">
        <v>418</v>
      </c>
      <c r="N49" t="s">
        <v>256</v>
      </c>
      <c r="O49">
        <v>1736</v>
      </c>
      <c r="P49" t="s">
        <v>418</v>
      </c>
      <c r="Q49" t="s">
        <v>256</v>
      </c>
      <c r="R49" t="s">
        <v>287</v>
      </c>
      <c r="S49" s="1">
        <v>0</v>
      </c>
      <c r="U49" s="1">
        <v>3</v>
      </c>
      <c r="IF49">
        <v>1736</v>
      </c>
      <c r="IG49" t="s">
        <v>418</v>
      </c>
      <c r="IH49" t="s">
        <v>252</v>
      </c>
      <c r="IK49">
        <v>-2</v>
      </c>
      <c r="IL49" t="s">
        <v>253</v>
      </c>
      <c r="IM49" t="s">
        <v>254</v>
      </c>
      <c r="IN49" t="s">
        <v>428</v>
      </c>
      <c r="IP49" t="s">
        <v>430</v>
      </c>
    </row>
    <row r="50" spans="1:250" x14ac:dyDescent="0.35">
      <c r="A50">
        <v>337</v>
      </c>
      <c r="B50">
        <v>11467520</v>
      </c>
      <c r="C50">
        <v>1403</v>
      </c>
      <c r="D50" t="s">
        <v>411</v>
      </c>
      <c r="E50" t="s">
        <v>412</v>
      </c>
      <c r="F50">
        <v>1407</v>
      </c>
      <c r="G50" t="s">
        <v>413</v>
      </c>
      <c r="H50" t="s">
        <v>412</v>
      </c>
      <c r="I50">
        <v>434</v>
      </c>
      <c r="J50" t="s">
        <v>426</v>
      </c>
      <c r="K50" t="s">
        <v>427</v>
      </c>
      <c r="L50">
        <v>1471</v>
      </c>
      <c r="M50" t="s">
        <v>419</v>
      </c>
      <c r="N50" t="s">
        <v>420</v>
      </c>
      <c r="O50">
        <v>1471</v>
      </c>
      <c r="P50" t="s">
        <v>419</v>
      </c>
      <c r="Q50" t="s">
        <v>420</v>
      </c>
      <c r="R50" t="s">
        <v>287</v>
      </c>
      <c r="S50" s="1">
        <v>-75000</v>
      </c>
      <c r="U50" s="1">
        <v>3</v>
      </c>
      <c r="IF50">
        <v>1471</v>
      </c>
      <c r="IG50" t="s">
        <v>419</v>
      </c>
      <c r="IH50" t="s">
        <v>252</v>
      </c>
      <c r="IK50">
        <v>-2</v>
      </c>
      <c r="IL50" t="s">
        <v>253</v>
      </c>
      <c r="IM50" t="s">
        <v>254</v>
      </c>
      <c r="IN50" t="s">
        <v>428</v>
      </c>
      <c r="IP50" t="s">
        <v>431</v>
      </c>
    </row>
    <row r="51" spans="1:250" x14ac:dyDescent="0.35">
      <c r="A51">
        <v>338</v>
      </c>
      <c r="B51">
        <v>11467520</v>
      </c>
      <c r="C51">
        <v>1403</v>
      </c>
      <c r="D51" t="s">
        <v>411</v>
      </c>
      <c r="E51" t="s">
        <v>412</v>
      </c>
      <c r="F51">
        <v>1407</v>
      </c>
      <c r="G51" t="s">
        <v>413</v>
      </c>
      <c r="H51" t="s">
        <v>412</v>
      </c>
      <c r="I51">
        <v>430</v>
      </c>
      <c r="J51" t="s">
        <v>422</v>
      </c>
      <c r="K51" t="s">
        <v>423</v>
      </c>
      <c r="L51">
        <v>1471</v>
      </c>
      <c r="M51" t="s">
        <v>419</v>
      </c>
      <c r="N51" t="s">
        <v>420</v>
      </c>
      <c r="O51">
        <v>1471</v>
      </c>
      <c r="P51" t="s">
        <v>419</v>
      </c>
      <c r="Q51" t="s">
        <v>420</v>
      </c>
      <c r="R51" t="s">
        <v>287</v>
      </c>
      <c r="S51" s="1">
        <v>0</v>
      </c>
      <c r="U51" s="1">
        <v>3</v>
      </c>
      <c r="IF51">
        <v>1471</v>
      </c>
      <c r="IG51" t="s">
        <v>419</v>
      </c>
      <c r="IH51" t="s">
        <v>252</v>
      </c>
      <c r="IK51">
        <v>-2</v>
      </c>
      <c r="IL51" t="s">
        <v>253</v>
      </c>
      <c r="IM51" t="s">
        <v>254</v>
      </c>
      <c r="IN51" t="s">
        <v>428</v>
      </c>
      <c r="IP51" t="s">
        <v>431</v>
      </c>
    </row>
    <row r="52" spans="1:250" x14ac:dyDescent="0.35">
      <c r="A52">
        <v>339</v>
      </c>
      <c r="B52">
        <v>11467520</v>
      </c>
      <c r="C52">
        <v>1403</v>
      </c>
      <c r="D52" t="s">
        <v>411</v>
      </c>
      <c r="E52" t="s">
        <v>412</v>
      </c>
      <c r="F52">
        <v>1407</v>
      </c>
      <c r="G52" t="s">
        <v>413</v>
      </c>
      <c r="H52" t="s">
        <v>412</v>
      </c>
      <c r="I52">
        <v>428</v>
      </c>
      <c r="J52" t="s">
        <v>403</v>
      </c>
      <c r="K52" t="s">
        <v>414</v>
      </c>
      <c r="L52">
        <v>1471</v>
      </c>
      <c r="M52" t="s">
        <v>419</v>
      </c>
      <c r="N52" t="s">
        <v>420</v>
      </c>
      <c r="O52">
        <v>1471</v>
      </c>
      <c r="P52" t="s">
        <v>419</v>
      </c>
      <c r="Q52" t="s">
        <v>420</v>
      </c>
      <c r="R52" t="s">
        <v>287</v>
      </c>
      <c r="S52" s="1">
        <v>0</v>
      </c>
      <c r="U52" s="1">
        <v>3</v>
      </c>
      <c r="IF52">
        <v>1471</v>
      </c>
      <c r="IG52" t="s">
        <v>419</v>
      </c>
      <c r="IH52" t="s">
        <v>252</v>
      </c>
      <c r="IK52">
        <v>-2</v>
      </c>
      <c r="IL52" t="s">
        <v>253</v>
      </c>
      <c r="IM52" t="s">
        <v>254</v>
      </c>
      <c r="IN52" t="s">
        <v>428</v>
      </c>
      <c r="IP52" t="s">
        <v>431</v>
      </c>
    </row>
    <row r="53" spans="1:250" x14ac:dyDescent="0.35">
      <c r="A53">
        <v>340</v>
      </c>
      <c r="B53">
        <v>11467520</v>
      </c>
      <c r="C53">
        <v>1403</v>
      </c>
      <c r="D53" t="s">
        <v>411</v>
      </c>
      <c r="E53" t="s">
        <v>412</v>
      </c>
      <c r="F53">
        <v>1407</v>
      </c>
      <c r="G53" t="s">
        <v>413</v>
      </c>
      <c r="H53" t="s">
        <v>412</v>
      </c>
      <c r="I53">
        <v>423</v>
      </c>
      <c r="J53" t="s">
        <v>404</v>
      </c>
      <c r="K53" t="s">
        <v>405</v>
      </c>
      <c r="L53">
        <v>1471</v>
      </c>
      <c r="M53" t="s">
        <v>419</v>
      </c>
      <c r="N53" t="s">
        <v>420</v>
      </c>
      <c r="O53">
        <v>1471</v>
      </c>
      <c r="P53" t="s">
        <v>419</v>
      </c>
      <c r="Q53" t="s">
        <v>420</v>
      </c>
      <c r="R53" t="s">
        <v>287</v>
      </c>
      <c r="S53" s="1">
        <v>0</v>
      </c>
      <c r="U53" s="1">
        <v>3</v>
      </c>
      <c r="IF53">
        <v>1471</v>
      </c>
      <c r="IG53" t="s">
        <v>419</v>
      </c>
      <c r="IH53" t="s">
        <v>252</v>
      </c>
      <c r="IK53">
        <v>-2</v>
      </c>
      <c r="IL53" t="s">
        <v>253</v>
      </c>
      <c r="IM53" t="s">
        <v>254</v>
      </c>
      <c r="IN53" t="s">
        <v>428</v>
      </c>
      <c r="IP53" t="s">
        <v>431</v>
      </c>
    </row>
    <row r="54" spans="1:250" x14ac:dyDescent="0.35">
      <c r="A54">
        <v>341</v>
      </c>
      <c r="B54">
        <v>11467520</v>
      </c>
      <c r="C54">
        <v>1403</v>
      </c>
      <c r="D54" t="s">
        <v>411</v>
      </c>
      <c r="E54" t="s">
        <v>412</v>
      </c>
      <c r="F54">
        <v>1407</v>
      </c>
      <c r="G54" t="s">
        <v>413</v>
      </c>
      <c r="H54" t="s">
        <v>412</v>
      </c>
      <c r="I54">
        <v>421</v>
      </c>
      <c r="J54" t="s">
        <v>406</v>
      </c>
      <c r="K54" t="s">
        <v>417</v>
      </c>
      <c r="L54">
        <v>1471</v>
      </c>
      <c r="M54" t="s">
        <v>419</v>
      </c>
      <c r="N54" t="s">
        <v>420</v>
      </c>
      <c r="O54">
        <v>1471</v>
      </c>
      <c r="P54" t="s">
        <v>419</v>
      </c>
      <c r="Q54" t="s">
        <v>420</v>
      </c>
      <c r="R54" t="s">
        <v>287</v>
      </c>
      <c r="S54" s="1">
        <v>0</v>
      </c>
      <c r="U54" s="1">
        <v>3</v>
      </c>
      <c r="IF54">
        <v>1471</v>
      </c>
      <c r="IG54" t="s">
        <v>419</v>
      </c>
      <c r="IH54" t="s">
        <v>252</v>
      </c>
      <c r="IK54">
        <v>-2</v>
      </c>
      <c r="IL54" t="s">
        <v>253</v>
      </c>
      <c r="IM54" t="s">
        <v>254</v>
      </c>
      <c r="IN54" t="s">
        <v>428</v>
      </c>
      <c r="IP54" t="s">
        <v>431</v>
      </c>
    </row>
    <row r="55" spans="1:250" x14ac:dyDescent="0.35">
      <c r="A55">
        <v>342</v>
      </c>
      <c r="B55">
        <v>11467520</v>
      </c>
      <c r="C55">
        <v>1403</v>
      </c>
      <c r="D55" t="s">
        <v>411</v>
      </c>
      <c r="E55" t="s">
        <v>412</v>
      </c>
      <c r="F55">
        <v>1407</v>
      </c>
      <c r="G55" t="s">
        <v>413</v>
      </c>
      <c r="H55" t="s">
        <v>412</v>
      </c>
      <c r="I55">
        <v>417</v>
      </c>
      <c r="J55" t="s">
        <v>401</v>
      </c>
      <c r="K55" t="s">
        <v>402</v>
      </c>
      <c r="L55">
        <v>1471</v>
      </c>
      <c r="M55" t="s">
        <v>419</v>
      </c>
      <c r="N55" t="s">
        <v>420</v>
      </c>
      <c r="O55">
        <v>1471</v>
      </c>
      <c r="P55" t="s">
        <v>419</v>
      </c>
      <c r="Q55" t="s">
        <v>420</v>
      </c>
      <c r="R55" t="s">
        <v>287</v>
      </c>
      <c r="S55" s="1">
        <v>0</v>
      </c>
      <c r="U55" s="1">
        <v>3</v>
      </c>
      <c r="IF55">
        <v>1471</v>
      </c>
      <c r="IG55" t="s">
        <v>419</v>
      </c>
      <c r="IH55" t="s">
        <v>252</v>
      </c>
      <c r="IK55">
        <v>-2</v>
      </c>
      <c r="IL55" t="s">
        <v>253</v>
      </c>
      <c r="IM55" t="s">
        <v>254</v>
      </c>
      <c r="IN55" t="s">
        <v>428</v>
      </c>
      <c r="IP55" t="s">
        <v>431</v>
      </c>
    </row>
    <row r="56" spans="1:250" x14ac:dyDescent="0.35">
      <c r="A56">
        <v>343</v>
      </c>
      <c r="B56">
        <v>11467520</v>
      </c>
      <c r="C56">
        <v>1403</v>
      </c>
      <c r="D56" t="s">
        <v>411</v>
      </c>
      <c r="E56" t="s">
        <v>412</v>
      </c>
      <c r="F56">
        <v>1407</v>
      </c>
      <c r="G56" t="s">
        <v>413</v>
      </c>
      <c r="H56" t="s">
        <v>412</v>
      </c>
      <c r="I56">
        <v>434</v>
      </c>
      <c r="J56" t="s">
        <v>426</v>
      </c>
      <c r="K56" t="s">
        <v>427</v>
      </c>
      <c r="L56">
        <v>22342</v>
      </c>
      <c r="M56" t="s">
        <v>415</v>
      </c>
      <c r="N56" t="s">
        <v>416</v>
      </c>
      <c r="O56">
        <v>22342</v>
      </c>
      <c r="P56" t="s">
        <v>415</v>
      </c>
      <c r="Q56" t="s">
        <v>416</v>
      </c>
      <c r="R56" t="s">
        <v>288</v>
      </c>
      <c r="S56" s="1">
        <v>60286.21</v>
      </c>
      <c r="U56" s="1">
        <v>4</v>
      </c>
      <c r="IF56">
        <v>22342</v>
      </c>
      <c r="IG56" t="s">
        <v>415</v>
      </c>
      <c r="IH56" t="s">
        <v>252</v>
      </c>
      <c r="IK56">
        <v>-2</v>
      </c>
      <c r="IL56" t="s">
        <v>253</v>
      </c>
      <c r="IM56" t="s">
        <v>254</v>
      </c>
      <c r="IN56" t="s">
        <v>428</v>
      </c>
      <c r="IP56" t="s">
        <v>429</v>
      </c>
    </row>
    <row r="57" spans="1:250" x14ac:dyDescent="0.35">
      <c r="A57">
        <v>344</v>
      </c>
      <c r="B57">
        <v>11467520</v>
      </c>
      <c r="C57">
        <v>1403</v>
      </c>
      <c r="D57" t="s">
        <v>411</v>
      </c>
      <c r="E57" t="s">
        <v>412</v>
      </c>
      <c r="F57">
        <v>1407</v>
      </c>
      <c r="G57" t="s">
        <v>413</v>
      </c>
      <c r="H57" t="s">
        <v>412</v>
      </c>
      <c r="I57">
        <v>430</v>
      </c>
      <c r="J57" t="s">
        <v>422</v>
      </c>
      <c r="K57" t="s">
        <v>423</v>
      </c>
      <c r="L57">
        <v>22342</v>
      </c>
      <c r="M57" t="s">
        <v>415</v>
      </c>
      <c r="N57" t="s">
        <v>416</v>
      </c>
      <c r="O57">
        <v>22342</v>
      </c>
      <c r="P57" t="s">
        <v>415</v>
      </c>
      <c r="Q57" t="s">
        <v>416</v>
      </c>
      <c r="R57" t="s">
        <v>288</v>
      </c>
      <c r="S57" s="1">
        <v>24350.76</v>
      </c>
      <c r="U57" s="1">
        <v>4</v>
      </c>
      <c r="IF57">
        <v>22342</v>
      </c>
      <c r="IG57" t="s">
        <v>415</v>
      </c>
      <c r="IH57" t="s">
        <v>252</v>
      </c>
      <c r="IK57">
        <v>-2</v>
      </c>
      <c r="IL57" t="s">
        <v>253</v>
      </c>
      <c r="IM57" t="s">
        <v>254</v>
      </c>
      <c r="IN57" t="s">
        <v>428</v>
      </c>
      <c r="IP57" t="s">
        <v>429</v>
      </c>
    </row>
    <row r="58" spans="1:250" x14ac:dyDescent="0.35">
      <c r="A58">
        <v>345</v>
      </c>
      <c r="B58">
        <v>11467520</v>
      </c>
      <c r="C58">
        <v>1403</v>
      </c>
      <c r="D58" t="s">
        <v>411</v>
      </c>
      <c r="E58" t="s">
        <v>412</v>
      </c>
      <c r="F58">
        <v>1407</v>
      </c>
      <c r="G58" t="s">
        <v>413</v>
      </c>
      <c r="H58" t="s">
        <v>412</v>
      </c>
      <c r="I58">
        <v>428</v>
      </c>
      <c r="J58" t="s">
        <v>403</v>
      </c>
      <c r="K58" t="s">
        <v>414</v>
      </c>
      <c r="L58">
        <v>22342</v>
      </c>
      <c r="M58" t="s">
        <v>415</v>
      </c>
      <c r="N58" t="s">
        <v>416</v>
      </c>
      <c r="O58">
        <v>22342</v>
      </c>
      <c r="P58" t="s">
        <v>415</v>
      </c>
      <c r="Q58" t="s">
        <v>416</v>
      </c>
      <c r="R58" t="s">
        <v>288</v>
      </c>
      <c r="S58" s="1">
        <v>51407.29</v>
      </c>
      <c r="U58" s="1">
        <v>4</v>
      </c>
      <c r="IF58">
        <v>22342</v>
      </c>
      <c r="IG58" t="s">
        <v>415</v>
      </c>
      <c r="IH58" t="s">
        <v>252</v>
      </c>
      <c r="IK58">
        <v>-2</v>
      </c>
      <c r="IL58" t="s">
        <v>253</v>
      </c>
      <c r="IM58" t="s">
        <v>254</v>
      </c>
      <c r="IN58" t="s">
        <v>428</v>
      </c>
      <c r="IP58" t="s">
        <v>429</v>
      </c>
    </row>
    <row r="59" spans="1:250" x14ac:dyDescent="0.35">
      <c r="A59">
        <v>346</v>
      </c>
      <c r="B59">
        <v>11467520</v>
      </c>
      <c r="C59">
        <v>1403</v>
      </c>
      <c r="D59" t="s">
        <v>411</v>
      </c>
      <c r="E59" t="s">
        <v>412</v>
      </c>
      <c r="F59">
        <v>1407</v>
      </c>
      <c r="G59" t="s">
        <v>413</v>
      </c>
      <c r="H59" t="s">
        <v>412</v>
      </c>
      <c r="I59">
        <v>423</v>
      </c>
      <c r="J59" t="s">
        <v>404</v>
      </c>
      <c r="K59" t="s">
        <v>405</v>
      </c>
      <c r="L59">
        <v>22342</v>
      </c>
      <c r="M59" t="s">
        <v>415</v>
      </c>
      <c r="N59" t="s">
        <v>416</v>
      </c>
      <c r="O59">
        <v>22342</v>
      </c>
      <c r="P59" t="s">
        <v>415</v>
      </c>
      <c r="Q59" t="s">
        <v>416</v>
      </c>
      <c r="R59" t="s">
        <v>288</v>
      </c>
      <c r="S59" s="1">
        <v>23634.05</v>
      </c>
      <c r="U59" s="1">
        <v>4</v>
      </c>
      <c r="IF59">
        <v>22342</v>
      </c>
      <c r="IG59" t="s">
        <v>415</v>
      </c>
      <c r="IH59" t="s">
        <v>252</v>
      </c>
      <c r="IK59">
        <v>-2</v>
      </c>
      <c r="IL59" t="s">
        <v>253</v>
      </c>
      <c r="IM59" t="s">
        <v>254</v>
      </c>
      <c r="IN59" t="s">
        <v>428</v>
      </c>
      <c r="IP59" t="s">
        <v>429</v>
      </c>
    </row>
    <row r="60" spans="1:250" x14ac:dyDescent="0.35">
      <c r="A60">
        <v>347</v>
      </c>
      <c r="B60">
        <v>11467520</v>
      </c>
      <c r="C60">
        <v>1403</v>
      </c>
      <c r="D60" t="s">
        <v>411</v>
      </c>
      <c r="E60" t="s">
        <v>412</v>
      </c>
      <c r="F60">
        <v>1407</v>
      </c>
      <c r="G60" t="s">
        <v>413</v>
      </c>
      <c r="H60" t="s">
        <v>412</v>
      </c>
      <c r="I60">
        <v>421</v>
      </c>
      <c r="J60" t="s">
        <v>406</v>
      </c>
      <c r="K60" t="s">
        <v>417</v>
      </c>
      <c r="L60">
        <v>22342</v>
      </c>
      <c r="M60" t="s">
        <v>415</v>
      </c>
      <c r="N60" t="s">
        <v>416</v>
      </c>
      <c r="O60">
        <v>22342</v>
      </c>
      <c r="P60" t="s">
        <v>415</v>
      </c>
      <c r="Q60" t="s">
        <v>416</v>
      </c>
      <c r="R60" t="s">
        <v>288</v>
      </c>
      <c r="S60" s="1">
        <v>49894.21</v>
      </c>
      <c r="U60" s="1">
        <v>4</v>
      </c>
      <c r="IF60">
        <v>22342</v>
      </c>
      <c r="IG60" t="s">
        <v>415</v>
      </c>
      <c r="IH60" t="s">
        <v>252</v>
      </c>
      <c r="IK60">
        <v>-2</v>
      </c>
      <c r="IL60" t="s">
        <v>253</v>
      </c>
      <c r="IM60" t="s">
        <v>254</v>
      </c>
      <c r="IN60" t="s">
        <v>428</v>
      </c>
      <c r="IP60" t="s">
        <v>429</v>
      </c>
    </row>
    <row r="61" spans="1:250" x14ac:dyDescent="0.35">
      <c r="A61">
        <v>348</v>
      </c>
      <c r="B61">
        <v>11467520</v>
      </c>
      <c r="C61">
        <v>1403</v>
      </c>
      <c r="D61" t="s">
        <v>411</v>
      </c>
      <c r="E61" t="s">
        <v>412</v>
      </c>
      <c r="F61">
        <v>1407</v>
      </c>
      <c r="G61" t="s">
        <v>413</v>
      </c>
      <c r="H61" t="s">
        <v>412</v>
      </c>
      <c r="I61">
        <v>417</v>
      </c>
      <c r="J61" t="s">
        <v>401</v>
      </c>
      <c r="K61" t="s">
        <v>402</v>
      </c>
      <c r="L61">
        <v>22342</v>
      </c>
      <c r="M61" t="s">
        <v>415</v>
      </c>
      <c r="N61" t="s">
        <v>416</v>
      </c>
      <c r="O61">
        <v>22342</v>
      </c>
      <c r="P61" t="s">
        <v>415</v>
      </c>
      <c r="Q61" t="s">
        <v>416</v>
      </c>
      <c r="R61" t="s">
        <v>288</v>
      </c>
      <c r="S61" s="1">
        <v>30611.65</v>
      </c>
      <c r="U61" s="1">
        <v>4</v>
      </c>
      <c r="IF61">
        <v>22342</v>
      </c>
      <c r="IG61" t="s">
        <v>415</v>
      </c>
      <c r="IH61" t="s">
        <v>252</v>
      </c>
      <c r="IK61">
        <v>-2</v>
      </c>
      <c r="IL61" t="s">
        <v>253</v>
      </c>
      <c r="IM61" t="s">
        <v>254</v>
      </c>
      <c r="IN61" t="s">
        <v>428</v>
      </c>
      <c r="IP61" t="s">
        <v>429</v>
      </c>
    </row>
    <row r="62" spans="1:250" x14ac:dyDescent="0.35">
      <c r="A62">
        <v>349</v>
      </c>
      <c r="B62">
        <v>11467520</v>
      </c>
      <c r="C62">
        <v>1403</v>
      </c>
      <c r="D62" t="s">
        <v>411</v>
      </c>
      <c r="E62" t="s">
        <v>412</v>
      </c>
      <c r="F62">
        <v>1407</v>
      </c>
      <c r="G62" t="s">
        <v>413</v>
      </c>
      <c r="H62" t="s">
        <v>412</v>
      </c>
      <c r="I62">
        <v>434</v>
      </c>
      <c r="J62" t="s">
        <v>426</v>
      </c>
      <c r="K62" t="s">
        <v>427</v>
      </c>
      <c r="L62">
        <v>1736</v>
      </c>
      <c r="M62" t="s">
        <v>418</v>
      </c>
      <c r="N62" t="s">
        <v>256</v>
      </c>
      <c r="O62">
        <v>1736</v>
      </c>
      <c r="P62" t="s">
        <v>418</v>
      </c>
      <c r="Q62" t="s">
        <v>256</v>
      </c>
      <c r="R62" t="s">
        <v>288</v>
      </c>
      <c r="S62" s="1">
        <v>68646.13</v>
      </c>
      <c r="U62" s="1">
        <v>4</v>
      </c>
      <c r="IF62">
        <v>1736</v>
      </c>
      <c r="IG62" t="s">
        <v>418</v>
      </c>
      <c r="IH62" t="s">
        <v>252</v>
      </c>
      <c r="IK62">
        <v>-2</v>
      </c>
      <c r="IL62" t="s">
        <v>253</v>
      </c>
      <c r="IM62" t="s">
        <v>254</v>
      </c>
      <c r="IN62" t="s">
        <v>428</v>
      </c>
      <c r="IP62" t="s">
        <v>430</v>
      </c>
    </row>
    <row r="63" spans="1:250" x14ac:dyDescent="0.35">
      <c r="A63">
        <v>350</v>
      </c>
      <c r="B63">
        <v>11467520</v>
      </c>
      <c r="C63">
        <v>1403</v>
      </c>
      <c r="D63" t="s">
        <v>411</v>
      </c>
      <c r="E63" t="s">
        <v>412</v>
      </c>
      <c r="F63">
        <v>1407</v>
      </c>
      <c r="G63" t="s">
        <v>413</v>
      </c>
      <c r="H63" t="s">
        <v>412</v>
      </c>
      <c r="I63">
        <v>430</v>
      </c>
      <c r="J63" t="s">
        <v>422</v>
      </c>
      <c r="K63" t="s">
        <v>423</v>
      </c>
      <c r="L63">
        <v>1736</v>
      </c>
      <c r="M63" t="s">
        <v>418</v>
      </c>
      <c r="N63" t="s">
        <v>256</v>
      </c>
      <c r="O63">
        <v>1736</v>
      </c>
      <c r="P63" t="s">
        <v>418</v>
      </c>
      <c r="Q63" t="s">
        <v>256</v>
      </c>
      <c r="R63" t="s">
        <v>288</v>
      </c>
      <c r="S63" s="1">
        <v>27627.51</v>
      </c>
      <c r="U63" s="1">
        <v>4</v>
      </c>
      <c r="IF63">
        <v>1736</v>
      </c>
      <c r="IG63" t="s">
        <v>418</v>
      </c>
      <c r="IH63" t="s">
        <v>252</v>
      </c>
      <c r="IK63">
        <v>-2</v>
      </c>
      <c r="IL63" t="s">
        <v>253</v>
      </c>
      <c r="IM63" t="s">
        <v>254</v>
      </c>
      <c r="IN63" t="s">
        <v>428</v>
      </c>
      <c r="IP63" t="s">
        <v>430</v>
      </c>
    </row>
    <row r="64" spans="1:250" x14ac:dyDescent="0.35">
      <c r="A64">
        <v>351</v>
      </c>
      <c r="B64">
        <v>11467520</v>
      </c>
      <c r="C64">
        <v>1403</v>
      </c>
      <c r="D64" t="s">
        <v>411</v>
      </c>
      <c r="E64" t="s">
        <v>412</v>
      </c>
      <c r="F64">
        <v>1407</v>
      </c>
      <c r="G64" t="s">
        <v>413</v>
      </c>
      <c r="H64" t="s">
        <v>412</v>
      </c>
      <c r="I64">
        <v>428</v>
      </c>
      <c r="J64" t="s">
        <v>403</v>
      </c>
      <c r="K64" t="s">
        <v>414</v>
      </c>
      <c r="L64">
        <v>1736</v>
      </c>
      <c r="M64" t="s">
        <v>418</v>
      </c>
      <c r="N64" t="s">
        <v>256</v>
      </c>
      <c r="O64">
        <v>1736</v>
      </c>
      <c r="P64" t="s">
        <v>418</v>
      </c>
      <c r="Q64" t="s">
        <v>256</v>
      </c>
      <c r="R64" t="s">
        <v>288</v>
      </c>
      <c r="S64" s="1">
        <v>58324.87</v>
      </c>
      <c r="U64" s="1">
        <v>4</v>
      </c>
      <c r="IF64">
        <v>1736</v>
      </c>
      <c r="IG64" t="s">
        <v>418</v>
      </c>
      <c r="IH64" t="s">
        <v>252</v>
      </c>
      <c r="IK64">
        <v>-2</v>
      </c>
      <c r="IL64" t="s">
        <v>253</v>
      </c>
      <c r="IM64" t="s">
        <v>254</v>
      </c>
      <c r="IN64" t="s">
        <v>428</v>
      </c>
      <c r="IP64" t="s">
        <v>430</v>
      </c>
    </row>
    <row r="65" spans="1:250" x14ac:dyDescent="0.35">
      <c r="A65">
        <v>352</v>
      </c>
      <c r="B65">
        <v>11467520</v>
      </c>
      <c r="C65">
        <v>1403</v>
      </c>
      <c r="D65" t="s">
        <v>411</v>
      </c>
      <c r="E65" t="s">
        <v>412</v>
      </c>
      <c r="F65">
        <v>1407</v>
      </c>
      <c r="G65" t="s">
        <v>413</v>
      </c>
      <c r="H65" t="s">
        <v>412</v>
      </c>
      <c r="I65">
        <v>423</v>
      </c>
      <c r="J65" t="s">
        <v>404</v>
      </c>
      <c r="K65" t="s">
        <v>405</v>
      </c>
      <c r="L65">
        <v>1736</v>
      </c>
      <c r="M65" t="s">
        <v>418</v>
      </c>
      <c r="N65" t="s">
        <v>256</v>
      </c>
      <c r="O65">
        <v>1736</v>
      </c>
      <c r="P65" t="s">
        <v>418</v>
      </c>
      <c r="Q65" t="s">
        <v>256</v>
      </c>
      <c r="R65" t="s">
        <v>288</v>
      </c>
      <c r="S65" s="1">
        <v>26723.33</v>
      </c>
      <c r="U65" s="1">
        <v>4</v>
      </c>
      <c r="IF65">
        <v>1736</v>
      </c>
      <c r="IG65" t="s">
        <v>418</v>
      </c>
      <c r="IH65" t="s">
        <v>252</v>
      </c>
      <c r="IK65">
        <v>-2</v>
      </c>
      <c r="IL65" t="s">
        <v>253</v>
      </c>
      <c r="IM65" t="s">
        <v>254</v>
      </c>
      <c r="IN65" t="s">
        <v>428</v>
      </c>
      <c r="IP65" t="s">
        <v>430</v>
      </c>
    </row>
    <row r="66" spans="1:250" x14ac:dyDescent="0.35">
      <c r="A66">
        <v>353</v>
      </c>
      <c r="B66">
        <v>11467520</v>
      </c>
      <c r="C66">
        <v>1403</v>
      </c>
      <c r="D66" t="s">
        <v>411</v>
      </c>
      <c r="E66" t="s">
        <v>412</v>
      </c>
      <c r="F66">
        <v>1407</v>
      </c>
      <c r="G66" t="s">
        <v>413</v>
      </c>
      <c r="H66" t="s">
        <v>412</v>
      </c>
      <c r="I66">
        <v>421</v>
      </c>
      <c r="J66" t="s">
        <v>406</v>
      </c>
      <c r="K66" t="s">
        <v>417</v>
      </c>
      <c r="L66">
        <v>1736</v>
      </c>
      <c r="M66" t="s">
        <v>418</v>
      </c>
      <c r="N66" t="s">
        <v>256</v>
      </c>
      <c r="O66">
        <v>1736</v>
      </c>
      <c r="P66" t="s">
        <v>418</v>
      </c>
      <c r="Q66" t="s">
        <v>256</v>
      </c>
      <c r="R66" t="s">
        <v>288</v>
      </c>
      <c r="S66" s="1">
        <v>56416.03</v>
      </c>
      <c r="U66" s="1">
        <v>4</v>
      </c>
      <c r="IF66">
        <v>1736</v>
      </c>
      <c r="IG66" t="s">
        <v>418</v>
      </c>
      <c r="IH66" t="s">
        <v>252</v>
      </c>
      <c r="IK66">
        <v>-2</v>
      </c>
      <c r="IL66" t="s">
        <v>253</v>
      </c>
      <c r="IM66" t="s">
        <v>254</v>
      </c>
      <c r="IN66" t="s">
        <v>428</v>
      </c>
      <c r="IP66" t="s">
        <v>430</v>
      </c>
    </row>
    <row r="67" spans="1:250" x14ac:dyDescent="0.35">
      <c r="A67">
        <v>354</v>
      </c>
      <c r="B67">
        <v>11467520</v>
      </c>
      <c r="C67">
        <v>1403</v>
      </c>
      <c r="D67" t="s">
        <v>411</v>
      </c>
      <c r="E67" t="s">
        <v>412</v>
      </c>
      <c r="F67">
        <v>1407</v>
      </c>
      <c r="G67" t="s">
        <v>413</v>
      </c>
      <c r="H67" t="s">
        <v>412</v>
      </c>
      <c r="I67">
        <v>417</v>
      </c>
      <c r="J67" t="s">
        <v>401</v>
      </c>
      <c r="K67" t="s">
        <v>402</v>
      </c>
      <c r="L67">
        <v>1736</v>
      </c>
      <c r="M67" t="s">
        <v>418</v>
      </c>
      <c r="N67" t="s">
        <v>256</v>
      </c>
      <c r="O67">
        <v>1736</v>
      </c>
      <c r="P67" t="s">
        <v>418</v>
      </c>
      <c r="Q67" t="s">
        <v>256</v>
      </c>
      <c r="R67" t="s">
        <v>288</v>
      </c>
      <c r="S67" s="1">
        <v>34472.17</v>
      </c>
      <c r="U67" s="1">
        <v>4</v>
      </c>
      <c r="IF67">
        <v>1736</v>
      </c>
      <c r="IG67" t="s">
        <v>418</v>
      </c>
      <c r="IH67" t="s">
        <v>252</v>
      </c>
      <c r="IK67">
        <v>-2</v>
      </c>
      <c r="IL67" t="s">
        <v>253</v>
      </c>
      <c r="IM67" t="s">
        <v>254</v>
      </c>
      <c r="IN67" t="s">
        <v>428</v>
      </c>
      <c r="IP67" t="s">
        <v>430</v>
      </c>
    </row>
    <row r="68" spans="1:250" x14ac:dyDescent="0.35">
      <c r="A68">
        <v>355</v>
      </c>
      <c r="B68">
        <v>11467520</v>
      </c>
      <c r="C68">
        <v>1403</v>
      </c>
      <c r="D68" t="s">
        <v>411</v>
      </c>
      <c r="E68" t="s">
        <v>412</v>
      </c>
      <c r="F68">
        <v>1407</v>
      </c>
      <c r="G68" t="s">
        <v>413</v>
      </c>
      <c r="H68" t="s">
        <v>412</v>
      </c>
      <c r="I68">
        <v>434</v>
      </c>
      <c r="J68" t="s">
        <v>426</v>
      </c>
      <c r="K68" t="s">
        <v>427</v>
      </c>
      <c r="L68">
        <v>1471</v>
      </c>
      <c r="M68" t="s">
        <v>419</v>
      </c>
      <c r="N68" t="s">
        <v>420</v>
      </c>
      <c r="O68">
        <v>1471</v>
      </c>
      <c r="P68" t="s">
        <v>419</v>
      </c>
      <c r="Q68" t="s">
        <v>420</v>
      </c>
      <c r="R68" t="s">
        <v>288</v>
      </c>
      <c r="S68" s="1">
        <v>299.04000000000002</v>
      </c>
      <c r="U68" s="1">
        <v>4</v>
      </c>
      <c r="IF68">
        <v>1471</v>
      </c>
      <c r="IG68" t="s">
        <v>419</v>
      </c>
      <c r="IH68" t="s">
        <v>252</v>
      </c>
      <c r="IK68">
        <v>-2</v>
      </c>
      <c r="IL68" t="s">
        <v>253</v>
      </c>
      <c r="IM68" t="s">
        <v>254</v>
      </c>
      <c r="IN68" t="s">
        <v>428</v>
      </c>
      <c r="IP68" t="s">
        <v>431</v>
      </c>
    </row>
    <row r="69" spans="1:250" x14ac:dyDescent="0.35">
      <c r="A69">
        <v>356</v>
      </c>
      <c r="B69">
        <v>11467520</v>
      </c>
      <c r="C69">
        <v>1403</v>
      </c>
      <c r="D69" t="s">
        <v>411</v>
      </c>
      <c r="E69" t="s">
        <v>412</v>
      </c>
      <c r="F69">
        <v>1407</v>
      </c>
      <c r="G69" t="s">
        <v>413</v>
      </c>
      <c r="H69" t="s">
        <v>412</v>
      </c>
      <c r="I69">
        <v>430</v>
      </c>
      <c r="J69" t="s">
        <v>422</v>
      </c>
      <c r="K69" t="s">
        <v>423</v>
      </c>
      <c r="L69">
        <v>1471</v>
      </c>
      <c r="M69" t="s">
        <v>419</v>
      </c>
      <c r="N69" t="s">
        <v>420</v>
      </c>
      <c r="O69">
        <v>1471</v>
      </c>
      <c r="P69" t="s">
        <v>419</v>
      </c>
      <c r="Q69" t="s">
        <v>420</v>
      </c>
      <c r="R69" t="s">
        <v>288</v>
      </c>
      <c r="S69" s="1">
        <v>208.26</v>
      </c>
      <c r="U69" s="1">
        <v>4</v>
      </c>
      <c r="IF69">
        <v>1471</v>
      </c>
      <c r="IG69" t="s">
        <v>419</v>
      </c>
      <c r="IH69" t="s">
        <v>252</v>
      </c>
      <c r="IK69">
        <v>-2</v>
      </c>
      <c r="IL69" t="s">
        <v>253</v>
      </c>
      <c r="IM69" t="s">
        <v>254</v>
      </c>
      <c r="IN69" t="s">
        <v>428</v>
      </c>
      <c r="IP69" t="s">
        <v>431</v>
      </c>
    </row>
    <row r="70" spans="1:250" x14ac:dyDescent="0.35">
      <c r="A70">
        <v>357</v>
      </c>
      <c r="B70">
        <v>11467520</v>
      </c>
      <c r="C70">
        <v>1403</v>
      </c>
      <c r="D70" t="s">
        <v>411</v>
      </c>
      <c r="E70" t="s">
        <v>412</v>
      </c>
      <c r="F70">
        <v>1407</v>
      </c>
      <c r="G70" t="s">
        <v>413</v>
      </c>
      <c r="H70" t="s">
        <v>412</v>
      </c>
      <c r="I70">
        <v>428</v>
      </c>
      <c r="J70" t="s">
        <v>403</v>
      </c>
      <c r="K70" t="s">
        <v>414</v>
      </c>
      <c r="L70">
        <v>1471</v>
      </c>
      <c r="M70" t="s">
        <v>419</v>
      </c>
      <c r="N70" t="s">
        <v>420</v>
      </c>
      <c r="O70">
        <v>1471</v>
      </c>
      <c r="P70" t="s">
        <v>419</v>
      </c>
      <c r="Q70" t="s">
        <v>420</v>
      </c>
      <c r="R70" t="s">
        <v>288</v>
      </c>
      <c r="S70" s="1">
        <v>439.66</v>
      </c>
      <c r="U70" s="1">
        <v>4</v>
      </c>
      <c r="IF70">
        <v>1471</v>
      </c>
      <c r="IG70" t="s">
        <v>419</v>
      </c>
      <c r="IH70" t="s">
        <v>252</v>
      </c>
      <c r="IK70">
        <v>-2</v>
      </c>
      <c r="IL70" t="s">
        <v>253</v>
      </c>
      <c r="IM70" t="s">
        <v>254</v>
      </c>
      <c r="IN70" t="s">
        <v>428</v>
      </c>
      <c r="IP70" t="s">
        <v>431</v>
      </c>
    </row>
    <row r="71" spans="1:250" x14ac:dyDescent="0.35">
      <c r="A71">
        <v>358</v>
      </c>
      <c r="B71">
        <v>11467520</v>
      </c>
      <c r="C71">
        <v>1403</v>
      </c>
      <c r="D71" t="s">
        <v>411</v>
      </c>
      <c r="E71" t="s">
        <v>412</v>
      </c>
      <c r="F71">
        <v>1407</v>
      </c>
      <c r="G71" t="s">
        <v>413</v>
      </c>
      <c r="H71" t="s">
        <v>412</v>
      </c>
      <c r="I71">
        <v>423</v>
      </c>
      <c r="J71" t="s">
        <v>404</v>
      </c>
      <c r="K71" t="s">
        <v>405</v>
      </c>
      <c r="L71">
        <v>1471</v>
      </c>
      <c r="M71" t="s">
        <v>419</v>
      </c>
      <c r="N71" t="s">
        <v>420</v>
      </c>
      <c r="O71">
        <v>1471</v>
      </c>
      <c r="P71" t="s">
        <v>419</v>
      </c>
      <c r="Q71" t="s">
        <v>420</v>
      </c>
      <c r="R71" t="s">
        <v>288</v>
      </c>
      <c r="S71" s="1">
        <v>201.45</v>
      </c>
      <c r="U71" s="1">
        <v>4</v>
      </c>
      <c r="IF71">
        <v>1471</v>
      </c>
      <c r="IG71" t="s">
        <v>419</v>
      </c>
      <c r="IH71" t="s">
        <v>252</v>
      </c>
      <c r="IK71">
        <v>-2</v>
      </c>
      <c r="IL71" t="s">
        <v>253</v>
      </c>
      <c r="IM71" t="s">
        <v>254</v>
      </c>
      <c r="IN71" t="s">
        <v>428</v>
      </c>
      <c r="IP71" t="s">
        <v>431</v>
      </c>
    </row>
    <row r="72" spans="1:250" x14ac:dyDescent="0.35">
      <c r="A72">
        <v>359</v>
      </c>
      <c r="B72">
        <v>11467520</v>
      </c>
      <c r="C72">
        <v>1403</v>
      </c>
      <c r="D72" t="s">
        <v>411</v>
      </c>
      <c r="E72" t="s">
        <v>412</v>
      </c>
      <c r="F72">
        <v>1407</v>
      </c>
      <c r="G72" t="s">
        <v>413</v>
      </c>
      <c r="H72" t="s">
        <v>412</v>
      </c>
      <c r="I72">
        <v>421</v>
      </c>
      <c r="J72" t="s">
        <v>406</v>
      </c>
      <c r="K72" t="s">
        <v>417</v>
      </c>
      <c r="L72">
        <v>1471</v>
      </c>
      <c r="M72" t="s">
        <v>419</v>
      </c>
      <c r="N72" t="s">
        <v>420</v>
      </c>
      <c r="O72">
        <v>1471</v>
      </c>
      <c r="P72" t="s">
        <v>419</v>
      </c>
      <c r="Q72" t="s">
        <v>420</v>
      </c>
      <c r="R72" t="s">
        <v>288</v>
      </c>
      <c r="S72" s="1">
        <v>425.27</v>
      </c>
      <c r="U72" s="1">
        <v>4</v>
      </c>
      <c r="IF72">
        <v>1471</v>
      </c>
      <c r="IG72" t="s">
        <v>419</v>
      </c>
      <c r="IH72" t="s">
        <v>252</v>
      </c>
      <c r="IK72">
        <v>-2</v>
      </c>
      <c r="IL72" t="s">
        <v>253</v>
      </c>
      <c r="IM72" t="s">
        <v>254</v>
      </c>
      <c r="IN72" t="s">
        <v>428</v>
      </c>
      <c r="IP72" t="s">
        <v>431</v>
      </c>
    </row>
    <row r="73" spans="1:250" x14ac:dyDescent="0.35">
      <c r="A73">
        <v>360</v>
      </c>
      <c r="B73">
        <v>11467520</v>
      </c>
      <c r="C73">
        <v>1403</v>
      </c>
      <c r="D73" t="s">
        <v>411</v>
      </c>
      <c r="E73" t="s">
        <v>412</v>
      </c>
      <c r="F73">
        <v>1407</v>
      </c>
      <c r="G73" t="s">
        <v>413</v>
      </c>
      <c r="H73" t="s">
        <v>412</v>
      </c>
      <c r="I73">
        <v>417</v>
      </c>
      <c r="J73" t="s">
        <v>401</v>
      </c>
      <c r="K73" t="s">
        <v>402</v>
      </c>
      <c r="L73">
        <v>1471</v>
      </c>
      <c r="M73" t="s">
        <v>419</v>
      </c>
      <c r="N73" t="s">
        <v>420</v>
      </c>
      <c r="O73">
        <v>1471</v>
      </c>
      <c r="P73" t="s">
        <v>419</v>
      </c>
      <c r="Q73" t="s">
        <v>420</v>
      </c>
      <c r="R73" t="s">
        <v>288</v>
      </c>
      <c r="S73" s="1">
        <v>259.86</v>
      </c>
      <c r="U73" s="1">
        <v>4</v>
      </c>
      <c r="IF73">
        <v>1471</v>
      </c>
      <c r="IG73" t="s">
        <v>419</v>
      </c>
      <c r="IH73" t="s">
        <v>252</v>
      </c>
      <c r="IK73">
        <v>-2</v>
      </c>
      <c r="IL73" t="s">
        <v>253</v>
      </c>
      <c r="IM73" t="s">
        <v>254</v>
      </c>
      <c r="IN73" t="s">
        <v>428</v>
      </c>
      <c r="IP73" t="s">
        <v>431</v>
      </c>
    </row>
    <row r="74" spans="1:250" x14ac:dyDescent="0.35">
      <c r="A74">
        <v>361</v>
      </c>
      <c r="B74">
        <v>11467520</v>
      </c>
      <c r="C74">
        <v>1403</v>
      </c>
      <c r="D74" t="s">
        <v>411</v>
      </c>
      <c r="E74" t="s">
        <v>412</v>
      </c>
      <c r="F74">
        <v>1407</v>
      </c>
      <c r="G74" t="s">
        <v>413</v>
      </c>
      <c r="H74" t="s">
        <v>412</v>
      </c>
      <c r="I74">
        <v>434</v>
      </c>
      <c r="J74" t="s">
        <v>426</v>
      </c>
      <c r="K74" t="s">
        <v>427</v>
      </c>
      <c r="L74">
        <v>22342</v>
      </c>
      <c r="M74" t="s">
        <v>415</v>
      </c>
      <c r="N74" t="s">
        <v>416</v>
      </c>
      <c r="O74">
        <v>22342</v>
      </c>
      <c r="P74" t="s">
        <v>415</v>
      </c>
      <c r="Q74" t="s">
        <v>416</v>
      </c>
      <c r="R74" t="s">
        <v>289</v>
      </c>
      <c r="S74" s="1">
        <v>2110.1799999999998</v>
      </c>
      <c r="U74" s="1">
        <v>5</v>
      </c>
      <c r="IF74">
        <v>22342</v>
      </c>
      <c r="IG74" t="s">
        <v>415</v>
      </c>
      <c r="IH74" t="s">
        <v>252</v>
      </c>
      <c r="IK74">
        <v>-2</v>
      </c>
      <c r="IL74" t="s">
        <v>253</v>
      </c>
      <c r="IM74" t="s">
        <v>254</v>
      </c>
      <c r="IN74" t="s">
        <v>428</v>
      </c>
      <c r="IP74" t="s">
        <v>429</v>
      </c>
    </row>
    <row r="75" spans="1:250" x14ac:dyDescent="0.35">
      <c r="A75">
        <v>362</v>
      </c>
      <c r="B75">
        <v>11467520</v>
      </c>
      <c r="C75">
        <v>1403</v>
      </c>
      <c r="D75" t="s">
        <v>411</v>
      </c>
      <c r="E75" t="s">
        <v>412</v>
      </c>
      <c r="F75">
        <v>1407</v>
      </c>
      <c r="G75" t="s">
        <v>413</v>
      </c>
      <c r="H75" t="s">
        <v>412</v>
      </c>
      <c r="I75">
        <v>430</v>
      </c>
      <c r="J75" t="s">
        <v>422</v>
      </c>
      <c r="K75" t="s">
        <v>423</v>
      </c>
      <c r="L75">
        <v>22342</v>
      </c>
      <c r="M75" t="s">
        <v>415</v>
      </c>
      <c r="N75" t="s">
        <v>416</v>
      </c>
      <c r="O75">
        <v>22342</v>
      </c>
      <c r="P75" t="s">
        <v>415</v>
      </c>
      <c r="Q75" t="s">
        <v>416</v>
      </c>
      <c r="R75" t="s">
        <v>289</v>
      </c>
      <c r="S75" s="1">
        <v>297.43</v>
      </c>
      <c r="U75" s="1">
        <v>5</v>
      </c>
      <c r="IF75">
        <v>22342</v>
      </c>
      <c r="IG75" t="s">
        <v>415</v>
      </c>
      <c r="IH75" t="s">
        <v>252</v>
      </c>
      <c r="IK75">
        <v>-2</v>
      </c>
      <c r="IL75" t="s">
        <v>253</v>
      </c>
      <c r="IM75" t="s">
        <v>254</v>
      </c>
      <c r="IN75" t="s">
        <v>428</v>
      </c>
      <c r="IP75" t="s">
        <v>429</v>
      </c>
    </row>
    <row r="76" spans="1:250" x14ac:dyDescent="0.35">
      <c r="A76">
        <v>363</v>
      </c>
      <c r="B76">
        <v>11467520</v>
      </c>
      <c r="C76">
        <v>1403</v>
      </c>
      <c r="D76" t="s">
        <v>411</v>
      </c>
      <c r="E76" t="s">
        <v>412</v>
      </c>
      <c r="F76">
        <v>1407</v>
      </c>
      <c r="G76" t="s">
        <v>413</v>
      </c>
      <c r="H76" t="s">
        <v>412</v>
      </c>
      <c r="I76">
        <v>428</v>
      </c>
      <c r="J76" t="s">
        <v>403</v>
      </c>
      <c r="K76" t="s">
        <v>414</v>
      </c>
      <c r="L76">
        <v>22342</v>
      </c>
      <c r="M76" t="s">
        <v>415</v>
      </c>
      <c r="N76" t="s">
        <v>416</v>
      </c>
      <c r="O76">
        <v>22342</v>
      </c>
      <c r="P76" t="s">
        <v>415</v>
      </c>
      <c r="Q76" t="s">
        <v>416</v>
      </c>
      <c r="R76" t="s">
        <v>289</v>
      </c>
      <c r="S76" s="1">
        <v>625.16999999999996</v>
      </c>
      <c r="U76" s="1">
        <v>5</v>
      </c>
      <c r="IF76">
        <v>22342</v>
      </c>
      <c r="IG76" t="s">
        <v>415</v>
      </c>
      <c r="IH76" t="s">
        <v>252</v>
      </c>
      <c r="IK76">
        <v>-2</v>
      </c>
      <c r="IL76" t="s">
        <v>253</v>
      </c>
      <c r="IM76" t="s">
        <v>254</v>
      </c>
      <c r="IN76" t="s">
        <v>428</v>
      </c>
      <c r="IP76" t="s">
        <v>429</v>
      </c>
    </row>
    <row r="77" spans="1:250" x14ac:dyDescent="0.35">
      <c r="A77">
        <v>364</v>
      </c>
      <c r="B77">
        <v>11467520</v>
      </c>
      <c r="C77">
        <v>1403</v>
      </c>
      <c r="D77" t="s">
        <v>411</v>
      </c>
      <c r="E77" t="s">
        <v>412</v>
      </c>
      <c r="F77">
        <v>1407</v>
      </c>
      <c r="G77" t="s">
        <v>413</v>
      </c>
      <c r="H77" t="s">
        <v>412</v>
      </c>
      <c r="I77">
        <v>423</v>
      </c>
      <c r="J77" t="s">
        <v>404</v>
      </c>
      <c r="K77" t="s">
        <v>405</v>
      </c>
      <c r="L77">
        <v>22342</v>
      </c>
      <c r="M77" t="s">
        <v>415</v>
      </c>
      <c r="N77" t="s">
        <v>416</v>
      </c>
      <c r="O77">
        <v>22342</v>
      </c>
      <c r="P77" t="s">
        <v>415</v>
      </c>
      <c r="Q77" t="s">
        <v>416</v>
      </c>
      <c r="R77" t="s">
        <v>289</v>
      </c>
      <c r="S77" s="1">
        <v>81.599999999999994</v>
      </c>
      <c r="U77" s="1">
        <v>5</v>
      </c>
      <c r="IF77">
        <v>22342</v>
      </c>
      <c r="IG77" t="s">
        <v>415</v>
      </c>
      <c r="IH77" t="s">
        <v>252</v>
      </c>
      <c r="IK77">
        <v>-2</v>
      </c>
      <c r="IL77" t="s">
        <v>253</v>
      </c>
      <c r="IM77" t="s">
        <v>254</v>
      </c>
      <c r="IN77" t="s">
        <v>428</v>
      </c>
      <c r="IP77" t="s">
        <v>429</v>
      </c>
    </row>
    <row r="78" spans="1:250" x14ac:dyDescent="0.35">
      <c r="A78">
        <v>365</v>
      </c>
      <c r="B78">
        <v>11467520</v>
      </c>
      <c r="C78">
        <v>1403</v>
      </c>
      <c r="D78" t="s">
        <v>411</v>
      </c>
      <c r="E78" t="s">
        <v>412</v>
      </c>
      <c r="F78">
        <v>1407</v>
      </c>
      <c r="G78" t="s">
        <v>413</v>
      </c>
      <c r="H78" t="s">
        <v>412</v>
      </c>
      <c r="I78">
        <v>421</v>
      </c>
      <c r="J78" t="s">
        <v>406</v>
      </c>
      <c r="K78" t="s">
        <v>417</v>
      </c>
      <c r="L78">
        <v>22342</v>
      </c>
      <c r="M78" t="s">
        <v>415</v>
      </c>
      <c r="N78" t="s">
        <v>416</v>
      </c>
      <c r="O78">
        <v>22342</v>
      </c>
      <c r="P78" t="s">
        <v>415</v>
      </c>
      <c r="Q78" t="s">
        <v>416</v>
      </c>
      <c r="R78" t="s">
        <v>289</v>
      </c>
      <c r="S78" s="1">
        <v>201.79</v>
      </c>
      <c r="U78" s="1">
        <v>5</v>
      </c>
      <c r="IF78">
        <v>22342</v>
      </c>
      <c r="IG78" t="s">
        <v>415</v>
      </c>
      <c r="IH78" t="s">
        <v>252</v>
      </c>
      <c r="IK78">
        <v>-2</v>
      </c>
      <c r="IL78" t="s">
        <v>253</v>
      </c>
      <c r="IM78" t="s">
        <v>254</v>
      </c>
      <c r="IN78" t="s">
        <v>428</v>
      </c>
      <c r="IP78" t="s">
        <v>429</v>
      </c>
    </row>
    <row r="79" spans="1:250" x14ac:dyDescent="0.35">
      <c r="A79">
        <v>366</v>
      </c>
      <c r="B79">
        <v>11467520</v>
      </c>
      <c r="C79">
        <v>1403</v>
      </c>
      <c r="D79" t="s">
        <v>411</v>
      </c>
      <c r="E79" t="s">
        <v>412</v>
      </c>
      <c r="F79">
        <v>1407</v>
      </c>
      <c r="G79" t="s">
        <v>413</v>
      </c>
      <c r="H79" t="s">
        <v>412</v>
      </c>
      <c r="I79">
        <v>417</v>
      </c>
      <c r="J79" t="s">
        <v>401</v>
      </c>
      <c r="K79" t="s">
        <v>402</v>
      </c>
      <c r="L79">
        <v>22342</v>
      </c>
      <c r="M79" t="s">
        <v>415</v>
      </c>
      <c r="N79" t="s">
        <v>416</v>
      </c>
      <c r="O79">
        <v>22342</v>
      </c>
      <c r="P79" t="s">
        <v>415</v>
      </c>
      <c r="Q79" t="s">
        <v>416</v>
      </c>
      <c r="R79" t="s">
        <v>289</v>
      </c>
      <c r="S79" s="1">
        <v>23.04</v>
      </c>
      <c r="U79" s="1">
        <v>5</v>
      </c>
      <c r="IF79">
        <v>22342</v>
      </c>
      <c r="IG79" t="s">
        <v>415</v>
      </c>
      <c r="IH79" t="s">
        <v>252</v>
      </c>
      <c r="IK79">
        <v>-2</v>
      </c>
      <c r="IL79" t="s">
        <v>253</v>
      </c>
      <c r="IM79" t="s">
        <v>254</v>
      </c>
      <c r="IN79" t="s">
        <v>428</v>
      </c>
      <c r="IP79" t="s">
        <v>429</v>
      </c>
    </row>
    <row r="80" spans="1:250" x14ac:dyDescent="0.35">
      <c r="A80">
        <v>367</v>
      </c>
      <c r="B80">
        <v>11467520</v>
      </c>
      <c r="C80">
        <v>1403</v>
      </c>
      <c r="D80" t="s">
        <v>411</v>
      </c>
      <c r="E80" t="s">
        <v>412</v>
      </c>
      <c r="F80">
        <v>1407</v>
      </c>
      <c r="G80" t="s">
        <v>413</v>
      </c>
      <c r="H80" t="s">
        <v>412</v>
      </c>
      <c r="I80">
        <v>434</v>
      </c>
      <c r="J80" t="s">
        <v>426</v>
      </c>
      <c r="K80" t="s">
        <v>427</v>
      </c>
      <c r="L80">
        <v>1736</v>
      </c>
      <c r="M80" t="s">
        <v>418</v>
      </c>
      <c r="N80" t="s">
        <v>256</v>
      </c>
      <c r="O80">
        <v>1736</v>
      </c>
      <c r="P80" t="s">
        <v>418</v>
      </c>
      <c r="Q80" t="s">
        <v>256</v>
      </c>
      <c r="R80" t="s">
        <v>289</v>
      </c>
      <c r="S80" s="1">
        <v>2402.79</v>
      </c>
      <c r="U80" s="1">
        <v>5</v>
      </c>
      <c r="IF80">
        <v>1736</v>
      </c>
      <c r="IG80" t="s">
        <v>418</v>
      </c>
      <c r="IH80" t="s">
        <v>252</v>
      </c>
      <c r="IK80">
        <v>-2</v>
      </c>
      <c r="IL80" t="s">
        <v>253</v>
      </c>
      <c r="IM80" t="s">
        <v>254</v>
      </c>
      <c r="IN80" t="s">
        <v>428</v>
      </c>
      <c r="IP80" t="s">
        <v>430</v>
      </c>
    </row>
    <row r="81" spans="1:250" x14ac:dyDescent="0.35">
      <c r="A81">
        <v>368</v>
      </c>
      <c r="B81">
        <v>11467520</v>
      </c>
      <c r="C81">
        <v>1403</v>
      </c>
      <c r="D81" t="s">
        <v>411</v>
      </c>
      <c r="E81" t="s">
        <v>412</v>
      </c>
      <c r="F81">
        <v>1407</v>
      </c>
      <c r="G81" t="s">
        <v>413</v>
      </c>
      <c r="H81" t="s">
        <v>412</v>
      </c>
      <c r="I81">
        <v>430</v>
      </c>
      <c r="J81" t="s">
        <v>422</v>
      </c>
      <c r="K81" t="s">
        <v>423</v>
      </c>
      <c r="L81">
        <v>1736</v>
      </c>
      <c r="M81" t="s">
        <v>418</v>
      </c>
      <c r="N81" t="s">
        <v>256</v>
      </c>
      <c r="O81">
        <v>1736</v>
      </c>
      <c r="P81" t="s">
        <v>418</v>
      </c>
      <c r="Q81" t="s">
        <v>256</v>
      </c>
      <c r="R81" t="s">
        <v>289</v>
      </c>
      <c r="S81" s="1">
        <v>337.46</v>
      </c>
      <c r="U81" s="1">
        <v>5</v>
      </c>
      <c r="IF81">
        <v>1736</v>
      </c>
      <c r="IG81" t="s">
        <v>418</v>
      </c>
      <c r="IH81" t="s">
        <v>252</v>
      </c>
      <c r="IK81">
        <v>-2</v>
      </c>
      <c r="IL81" t="s">
        <v>253</v>
      </c>
      <c r="IM81" t="s">
        <v>254</v>
      </c>
      <c r="IN81" t="s">
        <v>428</v>
      </c>
      <c r="IP81" t="s">
        <v>430</v>
      </c>
    </row>
    <row r="82" spans="1:250" x14ac:dyDescent="0.35">
      <c r="A82">
        <v>369</v>
      </c>
      <c r="B82">
        <v>11467520</v>
      </c>
      <c r="C82">
        <v>1403</v>
      </c>
      <c r="D82" t="s">
        <v>411</v>
      </c>
      <c r="E82" t="s">
        <v>412</v>
      </c>
      <c r="F82">
        <v>1407</v>
      </c>
      <c r="G82" t="s">
        <v>413</v>
      </c>
      <c r="H82" t="s">
        <v>412</v>
      </c>
      <c r="I82">
        <v>428</v>
      </c>
      <c r="J82" t="s">
        <v>403</v>
      </c>
      <c r="K82" t="s">
        <v>414</v>
      </c>
      <c r="L82">
        <v>1736</v>
      </c>
      <c r="M82" t="s">
        <v>418</v>
      </c>
      <c r="N82" t="s">
        <v>256</v>
      </c>
      <c r="O82">
        <v>1736</v>
      </c>
      <c r="P82" t="s">
        <v>418</v>
      </c>
      <c r="Q82" t="s">
        <v>256</v>
      </c>
      <c r="R82" t="s">
        <v>289</v>
      </c>
      <c r="S82" s="1">
        <v>709.29</v>
      </c>
      <c r="U82" s="1">
        <v>5</v>
      </c>
      <c r="IF82">
        <v>1736</v>
      </c>
      <c r="IG82" t="s">
        <v>418</v>
      </c>
      <c r="IH82" t="s">
        <v>252</v>
      </c>
      <c r="IK82">
        <v>-2</v>
      </c>
      <c r="IL82" t="s">
        <v>253</v>
      </c>
      <c r="IM82" t="s">
        <v>254</v>
      </c>
      <c r="IN82" t="s">
        <v>428</v>
      </c>
      <c r="IP82" t="s">
        <v>430</v>
      </c>
    </row>
    <row r="83" spans="1:250" x14ac:dyDescent="0.35">
      <c r="A83">
        <v>370</v>
      </c>
      <c r="B83">
        <v>11467520</v>
      </c>
      <c r="C83">
        <v>1403</v>
      </c>
      <c r="D83" t="s">
        <v>411</v>
      </c>
      <c r="E83" t="s">
        <v>412</v>
      </c>
      <c r="F83">
        <v>1407</v>
      </c>
      <c r="G83" t="s">
        <v>413</v>
      </c>
      <c r="H83" t="s">
        <v>412</v>
      </c>
      <c r="I83">
        <v>423</v>
      </c>
      <c r="J83" t="s">
        <v>404</v>
      </c>
      <c r="K83" t="s">
        <v>405</v>
      </c>
      <c r="L83">
        <v>1736</v>
      </c>
      <c r="M83" t="s">
        <v>418</v>
      </c>
      <c r="N83" t="s">
        <v>256</v>
      </c>
      <c r="O83">
        <v>1736</v>
      </c>
      <c r="P83" t="s">
        <v>418</v>
      </c>
      <c r="Q83" t="s">
        <v>256</v>
      </c>
      <c r="R83" t="s">
        <v>289</v>
      </c>
      <c r="S83" s="1">
        <v>92.27</v>
      </c>
      <c r="U83" s="1">
        <v>5</v>
      </c>
      <c r="IF83">
        <v>1736</v>
      </c>
      <c r="IG83" t="s">
        <v>418</v>
      </c>
      <c r="IH83" t="s">
        <v>252</v>
      </c>
      <c r="IK83">
        <v>-2</v>
      </c>
      <c r="IL83" t="s">
        <v>253</v>
      </c>
      <c r="IM83" t="s">
        <v>254</v>
      </c>
      <c r="IN83" t="s">
        <v>428</v>
      </c>
      <c r="IP83" t="s">
        <v>430</v>
      </c>
    </row>
    <row r="84" spans="1:250" x14ac:dyDescent="0.35">
      <c r="A84">
        <v>371</v>
      </c>
      <c r="B84">
        <v>11467520</v>
      </c>
      <c r="C84">
        <v>1403</v>
      </c>
      <c r="D84" t="s">
        <v>411</v>
      </c>
      <c r="E84" t="s">
        <v>412</v>
      </c>
      <c r="F84">
        <v>1407</v>
      </c>
      <c r="G84" t="s">
        <v>413</v>
      </c>
      <c r="H84" t="s">
        <v>412</v>
      </c>
      <c r="I84">
        <v>421</v>
      </c>
      <c r="J84" t="s">
        <v>406</v>
      </c>
      <c r="K84" t="s">
        <v>417</v>
      </c>
      <c r="L84">
        <v>1736</v>
      </c>
      <c r="M84" t="s">
        <v>418</v>
      </c>
      <c r="N84" t="s">
        <v>256</v>
      </c>
      <c r="O84">
        <v>1736</v>
      </c>
      <c r="P84" t="s">
        <v>418</v>
      </c>
      <c r="Q84" t="s">
        <v>256</v>
      </c>
      <c r="R84" t="s">
        <v>289</v>
      </c>
      <c r="S84" s="1">
        <v>228.17</v>
      </c>
      <c r="U84" s="1">
        <v>5</v>
      </c>
      <c r="IF84">
        <v>1736</v>
      </c>
      <c r="IG84" t="s">
        <v>418</v>
      </c>
      <c r="IH84" t="s">
        <v>252</v>
      </c>
      <c r="IK84">
        <v>-2</v>
      </c>
      <c r="IL84" t="s">
        <v>253</v>
      </c>
      <c r="IM84" t="s">
        <v>254</v>
      </c>
      <c r="IN84" t="s">
        <v>428</v>
      </c>
      <c r="IP84" t="s">
        <v>430</v>
      </c>
    </row>
    <row r="85" spans="1:250" x14ac:dyDescent="0.35">
      <c r="A85">
        <v>372</v>
      </c>
      <c r="B85">
        <v>11467520</v>
      </c>
      <c r="C85">
        <v>1403</v>
      </c>
      <c r="D85" t="s">
        <v>411</v>
      </c>
      <c r="E85" t="s">
        <v>412</v>
      </c>
      <c r="F85">
        <v>1407</v>
      </c>
      <c r="G85" t="s">
        <v>413</v>
      </c>
      <c r="H85" t="s">
        <v>412</v>
      </c>
      <c r="I85">
        <v>417</v>
      </c>
      <c r="J85" t="s">
        <v>401</v>
      </c>
      <c r="K85" t="s">
        <v>402</v>
      </c>
      <c r="L85">
        <v>1736</v>
      </c>
      <c r="M85" t="s">
        <v>418</v>
      </c>
      <c r="N85" t="s">
        <v>256</v>
      </c>
      <c r="O85">
        <v>1736</v>
      </c>
      <c r="P85" t="s">
        <v>418</v>
      </c>
      <c r="Q85" t="s">
        <v>256</v>
      </c>
      <c r="R85" t="s">
        <v>289</v>
      </c>
      <c r="S85" s="1">
        <v>25.95</v>
      </c>
      <c r="U85" s="1">
        <v>5</v>
      </c>
      <c r="IF85">
        <v>1736</v>
      </c>
      <c r="IG85" t="s">
        <v>418</v>
      </c>
      <c r="IH85" t="s">
        <v>252</v>
      </c>
      <c r="IK85">
        <v>-2</v>
      </c>
      <c r="IL85" t="s">
        <v>253</v>
      </c>
      <c r="IM85" t="s">
        <v>254</v>
      </c>
      <c r="IN85" t="s">
        <v>428</v>
      </c>
      <c r="IP85" t="s">
        <v>430</v>
      </c>
    </row>
    <row r="86" spans="1:250" x14ac:dyDescent="0.35">
      <c r="A86">
        <v>373</v>
      </c>
      <c r="B86">
        <v>11467520</v>
      </c>
      <c r="C86">
        <v>1403</v>
      </c>
      <c r="D86" t="s">
        <v>411</v>
      </c>
      <c r="E86" t="s">
        <v>412</v>
      </c>
      <c r="F86">
        <v>1407</v>
      </c>
      <c r="G86" t="s">
        <v>413</v>
      </c>
      <c r="H86" t="s">
        <v>412</v>
      </c>
      <c r="I86">
        <v>434</v>
      </c>
      <c r="J86" t="s">
        <v>426</v>
      </c>
      <c r="K86" t="s">
        <v>427</v>
      </c>
      <c r="L86">
        <v>1471</v>
      </c>
      <c r="M86" t="s">
        <v>419</v>
      </c>
      <c r="N86" t="s">
        <v>420</v>
      </c>
      <c r="O86">
        <v>1471</v>
      </c>
      <c r="P86" t="s">
        <v>419</v>
      </c>
      <c r="Q86" t="s">
        <v>420</v>
      </c>
      <c r="R86" t="s">
        <v>289</v>
      </c>
      <c r="S86" s="1">
        <v>10.47</v>
      </c>
      <c r="U86" s="1">
        <v>5</v>
      </c>
      <c r="IF86">
        <v>1471</v>
      </c>
      <c r="IG86" t="s">
        <v>419</v>
      </c>
      <c r="IH86" t="s">
        <v>252</v>
      </c>
      <c r="IK86">
        <v>-2</v>
      </c>
      <c r="IL86" t="s">
        <v>253</v>
      </c>
      <c r="IM86" t="s">
        <v>254</v>
      </c>
      <c r="IN86" t="s">
        <v>428</v>
      </c>
      <c r="IP86" t="s">
        <v>431</v>
      </c>
    </row>
    <row r="87" spans="1:250" x14ac:dyDescent="0.35">
      <c r="A87">
        <v>374</v>
      </c>
      <c r="B87">
        <v>11467520</v>
      </c>
      <c r="C87">
        <v>1403</v>
      </c>
      <c r="D87" t="s">
        <v>411</v>
      </c>
      <c r="E87" t="s">
        <v>412</v>
      </c>
      <c r="F87">
        <v>1407</v>
      </c>
      <c r="G87" t="s">
        <v>413</v>
      </c>
      <c r="H87" t="s">
        <v>412</v>
      </c>
      <c r="I87">
        <v>430</v>
      </c>
      <c r="J87" t="s">
        <v>422</v>
      </c>
      <c r="K87" t="s">
        <v>423</v>
      </c>
      <c r="L87">
        <v>1471</v>
      </c>
      <c r="M87" t="s">
        <v>419</v>
      </c>
      <c r="N87" t="s">
        <v>420</v>
      </c>
      <c r="O87">
        <v>1471</v>
      </c>
      <c r="P87" t="s">
        <v>419</v>
      </c>
      <c r="Q87" t="s">
        <v>420</v>
      </c>
      <c r="R87" t="s">
        <v>289</v>
      </c>
      <c r="S87" s="1">
        <v>2.54</v>
      </c>
      <c r="U87" s="1">
        <v>5</v>
      </c>
      <c r="IF87">
        <v>1471</v>
      </c>
      <c r="IG87" t="s">
        <v>419</v>
      </c>
      <c r="IH87" t="s">
        <v>252</v>
      </c>
      <c r="IK87">
        <v>-2</v>
      </c>
      <c r="IL87" t="s">
        <v>253</v>
      </c>
      <c r="IM87" t="s">
        <v>254</v>
      </c>
      <c r="IN87" t="s">
        <v>428</v>
      </c>
      <c r="IP87" t="s">
        <v>431</v>
      </c>
    </row>
    <row r="88" spans="1:250" x14ac:dyDescent="0.35">
      <c r="A88">
        <v>375</v>
      </c>
      <c r="B88">
        <v>11467520</v>
      </c>
      <c r="C88">
        <v>1403</v>
      </c>
      <c r="D88" t="s">
        <v>411</v>
      </c>
      <c r="E88" t="s">
        <v>412</v>
      </c>
      <c r="F88">
        <v>1407</v>
      </c>
      <c r="G88" t="s">
        <v>413</v>
      </c>
      <c r="H88" t="s">
        <v>412</v>
      </c>
      <c r="I88">
        <v>428</v>
      </c>
      <c r="J88" t="s">
        <v>403</v>
      </c>
      <c r="K88" t="s">
        <v>414</v>
      </c>
      <c r="L88">
        <v>1471</v>
      </c>
      <c r="M88" t="s">
        <v>419</v>
      </c>
      <c r="N88" t="s">
        <v>420</v>
      </c>
      <c r="O88">
        <v>1471</v>
      </c>
      <c r="P88" t="s">
        <v>419</v>
      </c>
      <c r="Q88" t="s">
        <v>420</v>
      </c>
      <c r="R88" t="s">
        <v>289</v>
      </c>
      <c r="S88" s="1">
        <v>5.35</v>
      </c>
      <c r="U88" s="1">
        <v>5</v>
      </c>
      <c r="IF88">
        <v>1471</v>
      </c>
      <c r="IG88" t="s">
        <v>419</v>
      </c>
      <c r="IH88" t="s">
        <v>252</v>
      </c>
      <c r="IK88">
        <v>-2</v>
      </c>
      <c r="IL88" t="s">
        <v>253</v>
      </c>
      <c r="IM88" t="s">
        <v>254</v>
      </c>
      <c r="IN88" t="s">
        <v>428</v>
      </c>
      <c r="IP88" t="s">
        <v>431</v>
      </c>
    </row>
    <row r="89" spans="1:250" x14ac:dyDescent="0.35">
      <c r="A89">
        <v>376</v>
      </c>
      <c r="B89">
        <v>11467520</v>
      </c>
      <c r="C89">
        <v>1403</v>
      </c>
      <c r="D89" t="s">
        <v>411</v>
      </c>
      <c r="E89" t="s">
        <v>412</v>
      </c>
      <c r="F89">
        <v>1407</v>
      </c>
      <c r="G89" t="s">
        <v>413</v>
      </c>
      <c r="H89" t="s">
        <v>412</v>
      </c>
      <c r="I89">
        <v>423</v>
      </c>
      <c r="J89" t="s">
        <v>404</v>
      </c>
      <c r="K89" t="s">
        <v>405</v>
      </c>
      <c r="L89">
        <v>1471</v>
      </c>
      <c r="M89" t="s">
        <v>419</v>
      </c>
      <c r="N89" t="s">
        <v>420</v>
      </c>
      <c r="O89">
        <v>1471</v>
      </c>
      <c r="P89" t="s">
        <v>419</v>
      </c>
      <c r="Q89" t="s">
        <v>420</v>
      </c>
      <c r="R89" t="s">
        <v>289</v>
      </c>
      <c r="S89" s="1">
        <v>0.7</v>
      </c>
      <c r="U89" s="1">
        <v>5</v>
      </c>
      <c r="IF89">
        <v>1471</v>
      </c>
      <c r="IG89" t="s">
        <v>419</v>
      </c>
      <c r="IH89" t="s">
        <v>252</v>
      </c>
      <c r="IK89">
        <v>-2</v>
      </c>
      <c r="IL89" t="s">
        <v>253</v>
      </c>
      <c r="IM89" t="s">
        <v>254</v>
      </c>
      <c r="IN89" t="s">
        <v>428</v>
      </c>
      <c r="IP89" t="s">
        <v>431</v>
      </c>
    </row>
    <row r="90" spans="1:250" x14ac:dyDescent="0.35">
      <c r="A90">
        <v>377</v>
      </c>
      <c r="B90">
        <v>11467520</v>
      </c>
      <c r="C90">
        <v>1403</v>
      </c>
      <c r="D90" t="s">
        <v>411</v>
      </c>
      <c r="E90" t="s">
        <v>412</v>
      </c>
      <c r="F90">
        <v>1407</v>
      </c>
      <c r="G90" t="s">
        <v>413</v>
      </c>
      <c r="H90" t="s">
        <v>412</v>
      </c>
      <c r="I90">
        <v>421</v>
      </c>
      <c r="J90" t="s">
        <v>406</v>
      </c>
      <c r="K90" t="s">
        <v>417</v>
      </c>
      <c r="L90">
        <v>1471</v>
      </c>
      <c r="M90" t="s">
        <v>419</v>
      </c>
      <c r="N90" t="s">
        <v>420</v>
      </c>
      <c r="O90">
        <v>1471</v>
      </c>
      <c r="P90" t="s">
        <v>419</v>
      </c>
      <c r="Q90" t="s">
        <v>420</v>
      </c>
      <c r="R90" t="s">
        <v>289</v>
      </c>
      <c r="S90" s="1">
        <v>1.72</v>
      </c>
      <c r="U90" s="1">
        <v>5</v>
      </c>
      <c r="IF90">
        <v>1471</v>
      </c>
      <c r="IG90" t="s">
        <v>419</v>
      </c>
      <c r="IH90" t="s">
        <v>252</v>
      </c>
      <c r="IK90">
        <v>-2</v>
      </c>
      <c r="IL90" t="s">
        <v>253</v>
      </c>
      <c r="IM90" t="s">
        <v>254</v>
      </c>
      <c r="IN90" t="s">
        <v>428</v>
      </c>
      <c r="IP90" t="s">
        <v>431</v>
      </c>
    </row>
    <row r="91" spans="1:250" x14ac:dyDescent="0.35">
      <c r="A91">
        <v>378</v>
      </c>
      <c r="B91">
        <v>11467520</v>
      </c>
      <c r="C91">
        <v>1403</v>
      </c>
      <c r="D91" t="s">
        <v>411</v>
      </c>
      <c r="E91" t="s">
        <v>412</v>
      </c>
      <c r="F91">
        <v>1407</v>
      </c>
      <c r="G91" t="s">
        <v>413</v>
      </c>
      <c r="H91" t="s">
        <v>412</v>
      </c>
      <c r="I91">
        <v>417</v>
      </c>
      <c r="J91" t="s">
        <v>401</v>
      </c>
      <c r="K91" t="s">
        <v>402</v>
      </c>
      <c r="L91">
        <v>1471</v>
      </c>
      <c r="M91" t="s">
        <v>419</v>
      </c>
      <c r="N91" t="s">
        <v>420</v>
      </c>
      <c r="O91">
        <v>1471</v>
      </c>
      <c r="P91" t="s">
        <v>419</v>
      </c>
      <c r="Q91" t="s">
        <v>420</v>
      </c>
      <c r="R91" t="s">
        <v>289</v>
      </c>
      <c r="S91" s="1">
        <v>0.2</v>
      </c>
      <c r="U91" s="1">
        <v>5</v>
      </c>
      <c r="IF91">
        <v>1471</v>
      </c>
      <c r="IG91" t="s">
        <v>419</v>
      </c>
      <c r="IH91" t="s">
        <v>252</v>
      </c>
      <c r="IK91">
        <v>-2</v>
      </c>
      <c r="IL91" t="s">
        <v>253</v>
      </c>
      <c r="IM91" t="s">
        <v>254</v>
      </c>
      <c r="IN91" t="s">
        <v>428</v>
      </c>
      <c r="IP91" t="s">
        <v>431</v>
      </c>
    </row>
    <row r="92" spans="1:250" x14ac:dyDescent="0.35">
      <c r="A92">
        <v>379</v>
      </c>
      <c r="B92">
        <v>11467520</v>
      </c>
      <c r="C92">
        <v>1403</v>
      </c>
      <c r="D92" t="s">
        <v>411</v>
      </c>
      <c r="E92" t="s">
        <v>412</v>
      </c>
      <c r="F92">
        <v>1407</v>
      </c>
      <c r="G92" t="s">
        <v>413</v>
      </c>
      <c r="H92" t="s">
        <v>412</v>
      </c>
      <c r="I92">
        <v>434</v>
      </c>
      <c r="J92" t="s">
        <v>426</v>
      </c>
      <c r="K92" t="s">
        <v>427</v>
      </c>
      <c r="L92">
        <v>22342</v>
      </c>
      <c r="M92" t="s">
        <v>415</v>
      </c>
      <c r="N92" t="s">
        <v>416</v>
      </c>
      <c r="O92">
        <v>22342</v>
      </c>
      <c r="P92" t="s">
        <v>415</v>
      </c>
      <c r="Q92" t="s">
        <v>416</v>
      </c>
      <c r="R92" t="s">
        <v>290</v>
      </c>
      <c r="S92" s="1">
        <v>70.11</v>
      </c>
      <c r="U92" s="1">
        <v>6</v>
      </c>
      <c r="IF92">
        <v>22342</v>
      </c>
      <c r="IG92" t="s">
        <v>415</v>
      </c>
      <c r="IH92" t="s">
        <v>252</v>
      </c>
      <c r="IK92">
        <v>-2</v>
      </c>
      <c r="IL92" t="s">
        <v>253</v>
      </c>
      <c r="IM92" t="s">
        <v>254</v>
      </c>
      <c r="IN92" t="s">
        <v>428</v>
      </c>
      <c r="IP92" t="s">
        <v>429</v>
      </c>
    </row>
    <row r="93" spans="1:250" x14ac:dyDescent="0.35">
      <c r="A93">
        <v>380</v>
      </c>
      <c r="B93">
        <v>11467520</v>
      </c>
      <c r="C93">
        <v>1403</v>
      </c>
      <c r="D93" t="s">
        <v>411</v>
      </c>
      <c r="E93" t="s">
        <v>412</v>
      </c>
      <c r="F93">
        <v>1407</v>
      </c>
      <c r="G93" t="s">
        <v>413</v>
      </c>
      <c r="H93" t="s">
        <v>412</v>
      </c>
      <c r="I93">
        <v>430</v>
      </c>
      <c r="J93" t="s">
        <v>422</v>
      </c>
      <c r="K93" t="s">
        <v>423</v>
      </c>
      <c r="L93">
        <v>22342</v>
      </c>
      <c r="M93" t="s">
        <v>415</v>
      </c>
      <c r="N93" t="s">
        <v>416</v>
      </c>
      <c r="O93">
        <v>22342</v>
      </c>
      <c r="P93" t="s">
        <v>415</v>
      </c>
      <c r="Q93" t="s">
        <v>416</v>
      </c>
      <c r="R93" t="s">
        <v>290</v>
      </c>
      <c r="S93" s="1">
        <v>33.71</v>
      </c>
      <c r="U93" s="1">
        <v>6</v>
      </c>
      <c r="IF93">
        <v>22342</v>
      </c>
      <c r="IG93" t="s">
        <v>415</v>
      </c>
      <c r="IH93" t="s">
        <v>252</v>
      </c>
      <c r="IK93">
        <v>-2</v>
      </c>
      <c r="IL93" t="s">
        <v>253</v>
      </c>
      <c r="IM93" t="s">
        <v>254</v>
      </c>
      <c r="IN93" t="s">
        <v>428</v>
      </c>
      <c r="IP93" t="s">
        <v>429</v>
      </c>
    </row>
    <row r="94" spans="1:250" x14ac:dyDescent="0.35">
      <c r="A94">
        <v>381</v>
      </c>
      <c r="B94">
        <v>11467520</v>
      </c>
      <c r="C94">
        <v>1403</v>
      </c>
      <c r="D94" t="s">
        <v>411</v>
      </c>
      <c r="E94" t="s">
        <v>412</v>
      </c>
      <c r="F94">
        <v>1407</v>
      </c>
      <c r="G94" t="s">
        <v>413</v>
      </c>
      <c r="H94" t="s">
        <v>412</v>
      </c>
      <c r="I94">
        <v>428</v>
      </c>
      <c r="J94" t="s">
        <v>403</v>
      </c>
      <c r="K94" t="s">
        <v>414</v>
      </c>
      <c r="L94">
        <v>22342</v>
      </c>
      <c r="M94" t="s">
        <v>415</v>
      </c>
      <c r="N94" t="s">
        <v>416</v>
      </c>
      <c r="O94">
        <v>22342</v>
      </c>
      <c r="P94" t="s">
        <v>415</v>
      </c>
      <c r="Q94" t="s">
        <v>416</v>
      </c>
      <c r="R94" t="s">
        <v>290</v>
      </c>
      <c r="S94" s="1">
        <v>78.069999999999993</v>
      </c>
      <c r="U94" s="1">
        <v>6</v>
      </c>
      <c r="IF94">
        <v>22342</v>
      </c>
      <c r="IG94" t="s">
        <v>415</v>
      </c>
      <c r="IH94" t="s">
        <v>252</v>
      </c>
      <c r="IK94">
        <v>-2</v>
      </c>
      <c r="IL94" t="s">
        <v>253</v>
      </c>
      <c r="IM94" t="s">
        <v>254</v>
      </c>
      <c r="IN94" t="s">
        <v>428</v>
      </c>
      <c r="IP94" t="s">
        <v>429</v>
      </c>
    </row>
    <row r="95" spans="1:250" x14ac:dyDescent="0.35">
      <c r="A95">
        <v>382</v>
      </c>
      <c r="B95">
        <v>11467520</v>
      </c>
      <c r="C95">
        <v>1403</v>
      </c>
      <c r="D95" t="s">
        <v>411</v>
      </c>
      <c r="E95" t="s">
        <v>412</v>
      </c>
      <c r="F95">
        <v>1407</v>
      </c>
      <c r="G95" t="s">
        <v>413</v>
      </c>
      <c r="H95" t="s">
        <v>412</v>
      </c>
      <c r="I95">
        <v>423</v>
      </c>
      <c r="J95" t="s">
        <v>404</v>
      </c>
      <c r="K95" t="s">
        <v>405</v>
      </c>
      <c r="L95">
        <v>22342</v>
      </c>
      <c r="M95" t="s">
        <v>415</v>
      </c>
      <c r="N95" t="s">
        <v>416</v>
      </c>
      <c r="O95">
        <v>22342</v>
      </c>
      <c r="P95" t="s">
        <v>415</v>
      </c>
      <c r="Q95" t="s">
        <v>416</v>
      </c>
      <c r="R95" t="s">
        <v>290</v>
      </c>
      <c r="S95" s="1">
        <v>33.53</v>
      </c>
      <c r="U95" s="1">
        <v>6</v>
      </c>
      <c r="IF95">
        <v>22342</v>
      </c>
      <c r="IG95" t="s">
        <v>415</v>
      </c>
      <c r="IH95" t="s">
        <v>252</v>
      </c>
      <c r="IK95">
        <v>-2</v>
      </c>
      <c r="IL95" t="s">
        <v>253</v>
      </c>
      <c r="IM95" t="s">
        <v>254</v>
      </c>
      <c r="IN95" t="s">
        <v>428</v>
      </c>
      <c r="IP95" t="s">
        <v>429</v>
      </c>
    </row>
    <row r="96" spans="1:250" x14ac:dyDescent="0.35">
      <c r="A96">
        <v>383</v>
      </c>
      <c r="B96">
        <v>11467520</v>
      </c>
      <c r="C96">
        <v>1403</v>
      </c>
      <c r="D96" t="s">
        <v>411</v>
      </c>
      <c r="E96" t="s">
        <v>412</v>
      </c>
      <c r="F96">
        <v>1407</v>
      </c>
      <c r="G96" t="s">
        <v>413</v>
      </c>
      <c r="H96" t="s">
        <v>412</v>
      </c>
      <c r="I96">
        <v>421</v>
      </c>
      <c r="J96" t="s">
        <v>406</v>
      </c>
      <c r="K96" t="s">
        <v>417</v>
      </c>
      <c r="L96">
        <v>22342</v>
      </c>
      <c r="M96" t="s">
        <v>415</v>
      </c>
      <c r="N96" t="s">
        <v>416</v>
      </c>
      <c r="O96">
        <v>22342</v>
      </c>
      <c r="P96" t="s">
        <v>415</v>
      </c>
      <c r="Q96" t="s">
        <v>416</v>
      </c>
      <c r="R96" t="s">
        <v>290</v>
      </c>
      <c r="S96" s="1">
        <v>67.91</v>
      </c>
      <c r="U96" s="1">
        <v>6</v>
      </c>
      <c r="IF96">
        <v>22342</v>
      </c>
      <c r="IG96" t="s">
        <v>415</v>
      </c>
      <c r="IH96" t="s">
        <v>252</v>
      </c>
      <c r="IK96">
        <v>-2</v>
      </c>
      <c r="IL96" t="s">
        <v>253</v>
      </c>
      <c r="IM96" t="s">
        <v>254</v>
      </c>
      <c r="IN96" t="s">
        <v>428</v>
      </c>
      <c r="IP96" t="s">
        <v>429</v>
      </c>
    </row>
    <row r="97" spans="1:250" x14ac:dyDescent="0.35">
      <c r="A97">
        <v>384</v>
      </c>
      <c r="B97">
        <v>11467520</v>
      </c>
      <c r="C97">
        <v>1403</v>
      </c>
      <c r="D97" t="s">
        <v>411</v>
      </c>
      <c r="E97" t="s">
        <v>412</v>
      </c>
      <c r="F97">
        <v>1407</v>
      </c>
      <c r="G97" t="s">
        <v>413</v>
      </c>
      <c r="H97" t="s">
        <v>412</v>
      </c>
      <c r="I97">
        <v>417</v>
      </c>
      <c r="J97" t="s">
        <v>401</v>
      </c>
      <c r="K97" t="s">
        <v>402</v>
      </c>
      <c r="L97">
        <v>22342</v>
      </c>
      <c r="M97" t="s">
        <v>415</v>
      </c>
      <c r="N97" t="s">
        <v>416</v>
      </c>
      <c r="O97">
        <v>22342</v>
      </c>
      <c r="P97" t="s">
        <v>415</v>
      </c>
      <c r="Q97" t="s">
        <v>416</v>
      </c>
      <c r="R97" t="s">
        <v>290</v>
      </c>
      <c r="S97" s="1">
        <v>44.5</v>
      </c>
      <c r="U97" s="1">
        <v>6</v>
      </c>
      <c r="IF97">
        <v>22342</v>
      </c>
      <c r="IG97" t="s">
        <v>415</v>
      </c>
      <c r="IH97" t="s">
        <v>252</v>
      </c>
      <c r="IK97">
        <v>-2</v>
      </c>
      <c r="IL97" t="s">
        <v>253</v>
      </c>
      <c r="IM97" t="s">
        <v>254</v>
      </c>
      <c r="IN97" t="s">
        <v>428</v>
      </c>
      <c r="IP97" t="s">
        <v>429</v>
      </c>
    </row>
    <row r="98" spans="1:250" x14ac:dyDescent="0.35">
      <c r="A98">
        <v>385</v>
      </c>
      <c r="B98">
        <v>11467520</v>
      </c>
      <c r="C98">
        <v>1403</v>
      </c>
      <c r="D98" t="s">
        <v>411</v>
      </c>
      <c r="E98" t="s">
        <v>412</v>
      </c>
      <c r="F98">
        <v>1407</v>
      </c>
      <c r="G98" t="s">
        <v>413</v>
      </c>
      <c r="H98" t="s">
        <v>412</v>
      </c>
      <c r="I98">
        <v>434</v>
      </c>
      <c r="J98" t="s">
        <v>426</v>
      </c>
      <c r="K98" t="s">
        <v>427</v>
      </c>
      <c r="L98">
        <v>1736</v>
      </c>
      <c r="M98" t="s">
        <v>418</v>
      </c>
      <c r="N98" t="s">
        <v>256</v>
      </c>
      <c r="O98">
        <v>1736</v>
      </c>
      <c r="P98" t="s">
        <v>418</v>
      </c>
      <c r="Q98" t="s">
        <v>256</v>
      </c>
      <c r="R98" t="s">
        <v>290</v>
      </c>
      <c r="S98" s="1">
        <v>79.84</v>
      </c>
      <c r="U98" s="1">
        <v>6</v>
      </c>
      <c r="IF98">
        <v>1736</v>
      </c>
      <c r="IG98" t="s">
        <v>418</v>
      </c>
      <c r="IH98" t="s">
        <v>252</v>
      </c>
      <c r="IK98">
        <v>-2</v>
      </c>
      <c r="IL98" t="s">
        <v>253</v>
      </c>
      <c r="IM98" t="s">
        <v>254</v>
      </c>
      <c r="IN98" t="s">
        <v>428</v>
      </c>
      <c r="IP98" t="s">
        <v>430</v>
      </c>
    </row>
    <row r="99" spans="1:250" x14ac:dyDescent="0.35">
      <c r="A99">
        <v>386</v>
      </c>
      <c r="B99">
        <v>11467520</v>
      </c>
      <c r="C99">
        <v>1403</v>
      </c>
      <c r="D99" t="s">
        <v>411</v>
      </c>
      <c r="E99" t="s">
        <v>412</v>
      </c>
      <c r="F99">
        <v>1407</v>
      </c>
      <c r="G99" t="s">
        <v>413</v>
      </c>
      <c r="H99" t="s">
        <v>412</v>
      </c>
      <c r="I99">
        <v>430</v>
      </c>
      <c r="J99" t="s">
        <v>422</v>
      </c>
      <c r="K99" t="s">
        <v>423</v>
      </c>
      <c r="L99">
        <v>1736</v>
      </c>
      <c r="M99" t="s">
        <v>418</v>
      </c>
      <c r="N99" t="s">
        <v>256</v>
      </c>
      <c r="O99">
        <v>1736</v>
      </c>
      <c r="P99" t="s">
        <v>418</v>
      </c>
      <c r="Q99" t="s">
        <v>256</v>
      </c>
      <c r="R99" t="s">
        <v>290</v>
      </c>
      <c r="S99" s="1">
        <v>38.24</v>
      </c>
      <c r="U99" s="1">
        <v>6</v>
      </c>
      <c r="IF99">
        <v>1736</v>
      </c>
      <c r="IG99" t="s">
        <v>418</v>
      </c>
      <c r="IH99" t="s">
        <v>252</v>
      </c>
      <c r="IK99">
        <v>-2</v>
      </c>
      <c r="IL99" t="s">
        <v>253</v>
      </c>
      <c r="IM99" t="s">
        <v>254</v>
      </c>
      <c r="IN99" t="s">
        <v>428</v>
      </c>
      <c r="IP99" t="s">
        <v>430</v>
      </c>
    </row>
    <row r="100" spans="1:250" x14ac:dyDescent="0.35">
      <c r="A100">
        <v>387</v>
      </c>
      <c r="B100">
        <v>11467520</v>
      </c>
      <c r="C100">
        <v>1403</v>
      </c>
      <c r="D100" t="s">
        <v>411</v>
      </c>
      <c r="E100" t="s">
        <v>412</v>
      </c>
      <c r="F100">
        <v>1407</v>
      </c>
      <c r="G100" t="s">
        <v>413</v>
      </c>
      <c r="H100" t="s">
        <v>412</v>
      </c>
      <c r="I100">
        <v>428</v>
      </c>
      <c r="J100" t="s">
        <v>403</v>
      </c>
      <c r="K100" t="s">
        <v>414</v>
      </c>
      <c r="L100">
        <v>1736</v>
      </c>
      <c r="M100" t="s">
        <v>418</v>
      </c>
      <c r="N100" t="s">
        <v>256</v>
      </c>
      <c r="O100">
        <v>1736</v>
      </c>
      <c r="P100" t="s">
        <v>418</v>
      </c>
      <c r="Q100" t="s">
        <v>256</v>
      </c>
      <c r="R100" t="s">
        <v>290</v>
      </c>
      <c r="S100" s="1">
        <v>88.58</v>
      </c>
      <c r="U100" s="1">
        <v>6</v>
      </c>
      <c r="IF100">
        <v>1736</v>
      </c>
      <c r="IG100" t="s">
        <v>418</v>
      </c>
      <c r="IH100" t="s">
        <v>252</v>
      </c>
      <c r="IK100">
        <v>-2</v>
      </c>
      <c r="IL100" t="s">
        <v>253</v>
      </c>
      <c r="IM100" t="s">
        <v>254</v>
      </c>
      <c r="IN100" t="s">
        <v>428</v>
      </c>
      <c r="IP100" t="s">
        <v>430</v>
      </c>
    </row>
    <row r="101" spans="1:250" x14ac:dyDescent="0.35">
      <c r="A101">
        <v>388</v>
      </c>
      <c r="B101">
        <v>11467520</v>
      </c>
      <c r="C101">
        <v>1403</v>
      </c>
      <c r="D101" t="s">
        <v>411</v>
      </c>
      <c r="E101" t="s">
        <v>412</v>
      </c>
      <c r="F101">
        <v>1407</v>
      </c>
      <c r="G101" t="s">
        <v>413</v>
      </c>
      <c r="H101" t="s">
        <v>412</v>
      </c>
      <c r="I101">
        <v>423</v>
      </c>
      <c r="J101" t="s">
        <v>404</v>
      </c>
      <c r="K101" t="s">
        <v>405</v>
      </c>
      <c r="L101">
        <v>1736</v>
      </c>
      <c r="M101" t="s">
        <v>418</v>
      </c>
      <c r="N101" t="s">
        <v>256</v>
      </c>
      <c r="O101">
        <v>1736</v>
      </c>
      <c r="P101" t="s">
        <v>418</v>
      </c>
      <c r="Q101" t="s">
        <v>256</v>
      </c>
      <c r="R101" t="s">
        <v>290</v>
      </c>
      <c r="S101" s="1">
        <v>37.909999999999997</v>
      </c>
      <c r="U101" s="1">
        <v>6</v>
      </c>
      <c r="IF101">
        <v>1736</v>
      </c>
      <c r="IG101" t="s">
        <v>418</v>
      </c>
      <c r="IH101" t="s">
        <v>252</v>
      </c>
      <c r="IK101">
        <v>-2</v>
      </c>
      <c r="IL101" t="s">
        <v>253</v>
      </c>
      <c r="IM101" t="s">
        <v>254</v>
      </c>
      <c r="IN101" t="s">
        <v>428</v>
      </c>
      <c r="IP101" t="s">
        <v>430</v>
      </c>
    </row>
    <row r="102" spans="1:250" x14ac:dyDescent="0.35">
      <c r="A102">
        <v>389</v>
      </c>
      <c r="B102">
        <v>11467520</v>
      </c>
      <c r="C102">
        <v>1403</v>
      </c>
      <c r="D102" t="s">
        <v>411</v>
      </c>
      <c r="E102" t="s">
        <v>412</v>
      </c>
      <c r="F102">
        <v>1407</v>
      </c>
      <c r="G102" t="s">
        <v>413</v>
      </c>
      <c r="H102" t="s">
        <v>412</v>
      </c>
      <c r="I102">
        <v>421</v>
      </c>
      <c r="J102" t="s">
        <v>406</v>
      </c>
      <c r="K102" t="s">
        <v>417</v>
      </c>
      <c r="L102">
        <v>1736</v>
      </c>
      <c r="M102" t="s">
        <v>418</v>
      </c>
      <c r="N102" t="s">
        <v>256</v>
      </c>
      <c r="O102">
        <v>1736</v>
      </c>
      <c r="P102" t="s">
        <v>418</v>
      </c>
      <c r="Q102" t="s">
        <v>256</v>
      </c>
      <c r="R102" t="s">
        <v>290</v>
      </c>
      <c r="S102" s="1">
        <v>76.78</v>
      </c>
      <c r="U102" s="1">
        <v>6</v>
      </c>
      <c r="IF102">
        <v>1736</v>
      </c>
      <c r="IG102" t="s">
        <v>418</v>
      </c>
      <c r="IH102" t="s">
        <v>252</v>
      </c>
      <c r="IK102">
        <v>-2</v>
      </c>
      <c r="IL102" t="s">
        <v>253</v>
      </c>
      <c r="IM102" t="s">
        <v>254</v>
      </c>
      <c r="IN102" t="s">
        <v>428</v>
      </c>
      <c r="IP102" t="s">
        <v>430</v>
      </c>
    </row>
    <row r="103" spans="1:250" x14ac:dyDescent="0.35">
      <c r="A103">
        <v>390</v>
      </c>
      <c r="B103">
        <v>11467520</v>
      </c>
      <c r="C103">
        <v>1403</v>
      </c>
      <c r="D103" t="s">
        <v>411</v>
      </c>
      <c r="E103" t="s">
        <v>412</v>
      </c>
      <c r="F103">
        <v>1407</v>
      </c>
      <c r="G103" t="s">
        <v>413</v>
      </c>
      <c r="H103" t="s">
        <v>412</v>
      </c>
      <c r="I103">
        <v>417</v>
      </c>
      <c r="J103" t="s">
        <v>401</v>
      </c>
      <c r="K103" t="s">
        <v>402</v>
      </c>
      <c r="L103">
        <v>1736</v>
      </c>
      <c r="M103" t="s">
        <v>418</v>
      </c>
      <c r="N103" t="s">
        <v>256</v>
      </c>
      <c r="O103">
        <v>1736</v>
      </c>
      <c r="P103" t="s">
        <v>418</v>
      </c>
      <c r="Q103" t="s">
        <v>256</v>
      </c>
      <c r="R103" t="s">
        <v>290</v>
      </c>
      <c r="S103" s="1">
        <v>50.1</v>
      </c>
      <c r="U103" s="1">
        <v>6</v>
      </c>
      <c r="IF103">
        <v>1736</v>
      </c>
      <c r="IG103" t="s">
        <v>418</v>
      </c>
      <c r="IH103" t="s">
        <v>252</v>
      </c>
      <c r="IK103">
        <v>-2</v>
      </c>
      <c r="IL103" t="s">
        <v>253</v>
      </c>
      <c r="IM103" t="s">
        <v>254</v>
      </c>
      <c r="IN103" t="s">
        <v>428</v>
      </c>
      <c r="IP103" t="s">
        <v>430</v>
      </c>
    </row>
    <row r="104" spans="1:250" x14ac:dyDescent="0.35">
      <c r="A104">
        <v>391</v>
      </c>
      <c r="B104">
        <v>11467520</v>
      </c>
      <c r="C104">
        <v>1403</v>
      </c>
      <c r="D104" t="s">
        <v>411</v>
      </c>
      <c r="E104" t="s">
        <v>412</v>
      </c>
      <c r="F104">
        <v>1407</v>
      </c>
      <c r="G104" t="s">
        <v>413</v>
      </c>
      <c r="H104" t="s">
        <v>412</v>
      </c>
      <c r="I104">
        <v>434</v>
      </c>
      <c r="J104" t="s">
        <v>426</v>
      </c>
      <c r="K104" t="s">
        <v>427</v>
      </c>
      <c r="L104">
        <v>1471</v>
      </c>
      <c r="M104" t="s">
        <v>419</v>
      </c>
      <c r="N104" t="s">
        <v>420</v>
      </c>
      <c r="O104">
        <v>1471</v>
      </c>
      <c r="P104" t="s">
        <v>419</v>
      </c>
      <c r="Q104" t="s">
        <v>420</v>
      </c>
      <c r="R104" t="s">
        <v>290</v>
      </c>
      <c r="S104" s="1">
        <v>0.35</v>
      </c>
      <c r="U104" s="1">
        <v>6</v>
      </c>
      <c r="IF104">
        <v>1471</v>
      </c>
      <c r="IG104" t="s">
        <v>419</v>
      </c>
      <c r="IH104" t="s">
        <v>252</v>
      </c>
      <c r="IK104">
        <v>-2</v>
      </c>
      <c r="IL104" t="s">
        <v>253</v>
      </c>
      <c r="IM104" t="s">
        <v>254</v>
      </c>
      <c r="IN104" t="s">
        <v>428</v>
      </c>
      <c r="IP104" t="s">
        <v>431</v>
      </c>
    </row>
    <row r="105" spans="1:250" x14ac:dyDescent="0.35">
      <c r="A105">
        <v>392</v>
      </c>
      <c r="B105">
        <v>11467520</v>
      </c>
      <c r="C105">
        <v>1403</v>
      </c>
      <c r="D105" t="s">
        <v>411</v>
      </c>
      <c r="E105" t="s">
        <v>412</v>
      </c>
      <c r="F105">
        <v>1407</v>
      </c>
      <c r="G105" t="s">
        <v>413</v>
      </c>
      <c r="H105" t="s">
        <v>412</v>
      </c>
      <c r="I105">
        <v>430</v>
      </c>
      <c r="J105" t="s">
        <v>422</v>
      </c>
      <c r="K105" t="s">
        <v>423</v>
      </c>
      <c r="L105">
        <v>1471</v>
      </c>
      <c r="M105" t="s">
        <v>419</v>
      </c>
      <c r="N105" t="s">
        <v>420</v>
      </c>
      <c r="O105">
        <v>1471</v>
      </c>
      <c r="P105" t="s">
        <v>419</v>
      </c>
      <c r="Q105" t="s">
        <v>420</v>
      </c>
      <c r="R105" t="s">
        <v>290</v>
      </c>
      <c r="S105" s="1">
        <v>0.28999999999999998</v>
      </c>
      <c r="U105" s="1">
        <v>6</v>
      </c>
      <c r="IF105">
        <v>1471</v>
      </c>
      <c r="IG105" t="s">
        <v>419</v>
      </c>
      <c r="IH105" t="s">
        <v>252</v>
      </c>
      <c r="IK105">
        <v>-2</v>
      </c>
      <c r="IL105" t="s">
        <v>253</v>
      </c>
      <c r="IM105" t="s">
        <v>254</v>
      </c>
      <c r="IN105" t="s">
        <v>428</v>
      </c>
      <c r="IP105" t="s">
        <v>431</v>
      </c>
    </row>
    <row r="106" spans="1:250" x14ac:dyDescent="0.35">
      <c r="A106">
        <v>393</v>
      </c>
      <c r="B106">
        <v>11467520</v>
      </c>
      <c r="C106">
        <v>1403</v>
      </c>
      <c r="D106" t="s">
        <v>411</v>
      </c>
      <c r="E106" t="s">
        <v>412</v>
      </c>
      <c r="F106">
        <v>1407</v>
      </c>
      <c r="G106" t="s">
        <v>413</v>
      </c>
      <c r="H106" t="s">
        <v>412</v>
      </c>
      <c r="I106">
        <v>428</v>
      </c>
      <c r="J106" t="s">
        <v>403</v>
      </c>
      <c r="K106" t="s">
        <v>414</v>
      </c>
      <c r="L106">
        <v>1471</v>
      </c>
      <c r="M106" t="s">
        <v>419</v>
      </c>
      <c r="N106" t="s">
        <v>420</v>
      </c>
      <c r="O106">
        <v>1471</v>
      </c>
      <c r="P106" t="s">
        <v>419</v>
      </c>
      <c r="Q106" t="s">
        <v>420</v>
      </c>
      <c r="R106" t="s">
        <v>290</v>
      </c>
      <c r="S106" s="1">
        <v>0.67</v>
      </c>
      <c r="U106" s="1">
        <v>6</v>
      </c>
      <c r="IF106">
        <v>1471</v>
      </c>
      <c r="IG106" t="s">
        <v>419</v>
      </c>
      <c r="IH106" t="s">
        <v>252</v>
      </c>
      <c r="IK106">
        <v>-2</v>
      </c>
      <c r="IL106" t="s">
        <v>253</v>
      </c>
      <c r="IM106" t="s">
        <v>254</v>
      </c>
      <c r="IN106" t="s">
        <v>428</v>
      </c>
      <c r="IP106" t="s">
        <v>431</v>
      </c>
    </row>
    <row r="107" spans="1:250" x14ac:dyDescent="0.35">
      <c r="A107">
        <v>394</v>
      </c>
      <c r="B107">
        <v>11467520</v>
      </c>
      <c r="C107">
        <v>1403</v>
      </c>
      <c r="D107" t="s">
        <v>411</v>
      </c>
      <c r="E107" t="s">
        <v>412</v>
      </c>
      <c r="F107">
        <v>1407</v>
      </c>
      <c r="G107" t="s">
        <v>413</v>
      </c>
      <c r="H107" t="s">
        <v>412</v>
      </c>
      <c r="I107">
        <v>423</v>
      </c>
      <c r="J107" t="s">
        <v>404</v>
      </c>
      <c r="K107" t="s">
        <v>405</v>
      </c>
      <c r="L107">
        <v>1471</v>
      </c>
      <c r="M107" t="s">
        <v>419</v>
      </c>
      <c r="N107" t="s">
        <v>420</v>
      </c>
      <c r="O107">
        <v>1471</v>
      </c>
      <c r="P107" t="s">
        <v>419</v>
      </c>
      <c r="Q107" t="s">
        <v>420</v>
      </c>
      <c r="R107" t="s">
        <v>290</v>
      </c>
      <c r="S107" s="1">
        <v>0.28999999999999998</v>
      </c>
      <c r="U107" s="1">
        <v>6</v>
      </c>
      <c r="IF107">
        <v>1471</v>
      </c>
      <c r="IG107" t="s">
        <v>419</v>
      </c>
      <c r="IH107" t="s">
        <v>252</v>
      </c>
      <c r="IK107">
        <v>-2</v>
      </c>
      <c r="IL107" t="s">
        <v>253</v>
      </c>
      <c r="IM107" t="s">
        <v>254</v>
      </c>
      <c r="IN107" t="s">
        <v>428</v>
      </c>
      <c r="IP107" t="s">
        <v>431</v>
      </c>
    </row>
    <row r="108" spans="1:250" x14ac:dyDescent="0.35">
      <c r="A108">
        <v>395</v>
      </c>
      <c r="B108">
        <v>11467520</v>
      </c>
      <c r="C108">
        <v>1403</v>
      </c>
      <c r="D108" t="s">
        <v>411</v>
      </c>
      <c r="E108" t="s">
        <v>412</v>
      </c>
      <c r="F108">
        <v>1407</v>
      </c>
      <c r="G108" t="s">
        <v>413</v>
      </c>
      <c r="H108" t="s">
        <v>412</v>
      </c>
      <c r="I108">
        <v>421</v>
      </c>
      <c r="J108" t="s">
        <v>406</v>
      </c>
      <c r="K108" t="s">
        <v>417</v>
      </c>
      <c r="L108">
        <v>1471</v>
      </c>
      <c r="M108" t="s">
        <v>419</v>
      </c>
      <c r="N108" t="s">
        <v>420</v>
      </c>
      <c r="O108">
        <v>1471</v>
      </c>
      <c r="P108" t="s">
        <v>419</v>
      </c>
      <c r="Q108" t="s">
        <v>420</v>
      </c>
      <c r="R108" t="s">
        <v>290</v>
      </c>
      <c r="S108" s="1">
        <v>0.57999999999999996</v>
      </c>
      <c r="U108" s="1">
        <v>6</v>
      </c>
      <c r="IF108">
        <v>1471</v>
      </c>
      <c r="IG108" t="s">
        <v>419</v>
      </c>
      <c r="IH108" t="s">
        <v>252</v>
      </c>
      <c r="IK108">
        <v>-2</v>
      </c>
      <c r="IL108" t="s">
        <v>253</v>
      </c>
      <c r="IM108" t="s">
        <v>254</v>
      </c>
      <c r="IN108" t="s">
        <v>428</v>
      </c>
      <c r="IP108" t="s">
        <v>431</v>
      </c>
    </row>
    <row r="109" spans="1:250" x14ac:dyDescent="0.35">
      <c r="A109">
        <v>396</v>
      </c>
      <c r="B109">
        <v>11467520</v>
      </c>
      <c r="C109">
        <v>1403</v>
      </c>
      <c r="D109" t="s">
        <v>411</v>
      </c>
      <c r="E109" t="s">
        <v>412</v>
      </c>
      <c r="F109">
        <v>1407</v>
      </c>
      <c r="G109" t="s">
        <v>413</v>
      </c>
      <c r="H109" t="s">
        <v>412</v>
      </c>
      <c r="I109">
        <v>417</v>
      </c>
      <c r="J109" t="s">
        <v>401</v>
      </c>
      <c r="K109" t="s">
        <v>402</v>
      </c>
      <c r="L109">
        <v>1471</v>
      </c>
      <c r="M109" t="s">
        <v>419</v>
      </c>
      <c r="N109" t="s">
        <v>420</v>
      </c>
      <c r="O109">
        <v>1471</v>
      </c>
      <c r="P109" t="s">
        <v>419</v>
      </c>
      <c r="Q109" t="s">
        <v>420</v>
      </c>
      <c r="R109" t="s">
        <v>290</v>
      </c>
      <c r="S109" s="1">
        <v>0.38</v>
      </c>
      <c r="U109" s="1">
        <v>6</v>
      </c>
      <c r="IF109">
        <v>1471</v>
      </c>
      <c r="IG109" t="s">
        <v>419</v>
      </c>
      <c r="IH109" t="s">
        <v>252</v>
      </c>
      <c r="IK109">
        <v>-2</v>
      </c>
      <c r="IL109" t="s">
        <v>253</v>
      </c>
      <c r="IM109" t="s">
        <v>254</v>
      </c>
      <c r="IN109" t="s">
        <v>428</v>
      </c>
      <c r="IP109" t="s">
        <v>431</v>
      </c>
    </row>
    <row r="110" spans="1:250" x14ac:dyDescent="0.35">
      <c r="A110">
        <v>397</v>
      </c>
      <c r="B110">
        <v>11467520</v>
      </c>
      <c r="C110">
        <v>1403</v>
      </c>
      <c r="D110" t="s">
        <v>411</v>
      </c>
      <c r="E110" t="s">
        <v>412</v>
      </c>
      <c r="F110">
        <v>1407</v>
      </c>
      <c r="G110" t="s">
        <v>413</v>
      </c>
      <c r="H110" t="s">
        <v>412</v>
      </c>
      <c r="I110">
        <v>434</v>
      </c>
      <c r="J110" t="s">
        <v>426</v>
      </c>
      <c r="K110" t="s">
        <v>427</v>
      </c>
      <c r="L110">
        <v>22342</v>
      </c>
      <c r="M110" t="s">
        <v>415</v>
      </c>
      <c r="N110" t="s">
        <v>416</v>
      </c>
      <c r="O110">
        <v>22342</v>
      </c>
      <c r="P110" t="s">
        <v>415</v>
      </c>
      <c r="Q110" t="s">
        <v>416</v>
      </c>
      <c r="R110" t="s">
        <v>291</v>
      </c>
      <c r="S110" s="1">
        <v>99.07</v>
      </c>
      <c r="U110" s="1">
        <v>7</v>
      </c>
      <c r="IF110">
        <v>22342</v>
      </c>
      <c r="IG110" t="s">
        <v>415</v>
      </c>
      <c r="IH110" t="s">
        <v>252</v>
      </c>
      <c r="IK110">
        <v>-2</v>
      </c>
      <c r="IL110" t="s">
        <v>253</v>
      </c>
      <c r="IM110" t="s">
        <v>254</v>
      </c>
      <c r="IN110" t="s">
        <v>428</v>
      </c>
      <c r="IP110" t="s">
        <v>429</v>
      </c>
    </row>
    <row r="111" spans="1:250" x14ac:dyDescent="0.35">
      <c r="A111">
        <v>398</v>
      </c>
      <c r="B111">
        <v>11467520</v>
      </c>
      <c r="C111">
        <v>1403</v>
      </c>
      <c r="D111" t="s">
        <v>411</v>
      </c>
      <c r="E111" t="s">
        <v>412</v>
      </c>
      <c r="F111">
        <v>1407</v>
      </c>
      <c r="G111" t="s">
        <v>413</v>
      </c>
      <c r="H111" t="s">
        <v>412</v>
      </c>
      <c r="I111">
        <v>430</v>
      </c>
      <c r="J111" t="s">
        <v>422</v>
      </c>
      <c r="K111" t="s">
        <v>423</v>
      </c>
      <c r="L111">
        <v>22342</v>
      </c>
      <c r="M111" t="s">
        <v>415</v>
      </c>
      <c r="N111" t="s">
        <v>416</v>
      </c>
      <c r="O111">
        <v>22342</v>
      </c>
      <c r="P111" t="s">
        <v>415</v>
      </c>
      <c r="Q111" t="s">
        <v>416</v>
      </c>
      <c r="R111" t="s">
        <v>291</v>
      </c>
      <c r="S111" s="1">
        <v>510.82</v>
      </c>
      <c r="U111" s="1">
        <v>7</v>
      </c>
      <c r="IF111">
        <v>22342</v>
      </c>
      <c r="IG111" t="s">
        <v>415</v>
      </c>
      <c r="IH111" t="s">
        <v>252</v>
      </c>
      <c r="IK111">
        <v>-2</v>
      </c>
      <c r="IL111" t="s">
        <v>253</v>
      </c>
      <c r="IM111" t="s">
        <v>254</v>
      </c>
      <c r="IN111" t="s">
        <v>428</v>
      </c>
      <c r="IP111" t="s">
        <v>429</v>
      </c>
    </row>
    <row r="112" spans="1:250" x14ac:dyDescent="0.35">
      <c r="A112">
        <v>399</v>
      </c>
      <c r="B112">
        <v>11467520</v>
      </c>
      <c r="C112">
        <v>1403</v>
      </c>
      <c r="D112" t="s">
        <v>411</v>
      </c>
      <c r="E112" t="s">
        <v>412</v>
      </c>
      <c r="F112">
        <v>1407</v>
      </c>
      <c r="G112" t="s">
        <v>413</v>
      </c>
      <c r="H112" t="s">
        <v>412</v>
      </c>
      <c r="I112">
        <v>428</v>
      </c>
      <c r="J112" t="s">
        <v>403</v>
      </c>
      <c r="K112" t="s">
        <v>414</v>
      </c>
      <c r="L112">
        <v>22342</v>
      </c>
      <c r="M112" t="s">
        <v>415</v>
      </c>
      <c r="N112" t="s">
        <v>416</v>
      </c>
      <c r="O112">
        <v>22342</v>
      </c>
      <c r="P112" t="s">
        <v>415</v>
      </c>
      <c r="Q112" t="s">
        <v>416</v>
      </c>
      <c r="R112" t="s">
        <v>291</v>
      </c>
      <c r="S112" s="1">
        <v>322.72000000000003</v>
      </c>
      <c r="U112" s="1">
        <v>7</v>
      </c>
      <c r="IF112">
        <v>22342</v>
      </c>
      <c r="IG112" t="s">
        <v>415</v>
      </c>
      <c r="IH112" t="s">
        <v>252</v>
      </c>
      <c r="IK112">
        <v>-2</v>
      </c>
      <c r="IL112" t="s">
        <v>253</v>
      </c>
      <c r="IM112" t="s">
        <v>254</v>
      </c>
      <c r="IN112" t="s">
        <v>428</v>
      </c>
      <c r="IP112" t="s">
        <v>429</v>
      </c>
    </row>
    <row r="113" spans="1:250" x14ac:dyDescent="0.35">
      <c r="A113">
        <v>400</v>
      </c>
      <c r="B113">
        <v>11467520</v>
      </c>
      <c r="C113">
        <v>1403</v>
      </c>
      <c r="D113" t="s">
        <v>411</v>
      </c>
      <c r="E113" t="s">
        <v>412</v>
      </c>
      <c r="F113">
        <v>1407</v>
      </c>
      <c r="G113" t="s">
        <v>413</v>
      </c>
      <c r="H113" t="s">
        <v>412</v>
      </c>
      <c r="I113">
        <v>423</v>
      </c>
      <c r="J113" t="s">
        <v>404</v>
      </c>
      <c r="K113" t="s">
        <v>405</v>
      </c>
      <c r="L113">
        <v>22342</v>
      </c>
      <c r="M113" t="s">
        <v>415</v>
      </c>
      <c r="N113" t="s">
        <v>416</v>
      </c>
      <c r="O113">
        <v>22342</v>
      </c>
      <c r="P113" t="s">
        <v>415</v>
      </c>
      <c r="Q113" t="s">
        <v>416</v>
      </c>
      <c r="R113" t="s">
        <v>291</v>
      </c>
      <c r="S113" s="1">
        <v>9.69</v>
      </c>
      <c r="U113" s="1">
        <v>7</v>
      </c>
      <c r="IF113">
        <v>22342</v>
      </c>
      <c r="IG113" t="s">
        <v>415</v>
      </c>
      <c r="IH113" t="s">
        <v>252</v>
      </c>
      <c r="IK113">
        <v>-2</v>
      </c>
      <c r="IL113" t="s">
        <v>253</v>
      </c>
      <c r="IM113" t="s">
        <v>254</v>
      </c>
      <c r="IN113" t="s">
        <v>428</v>
      </c>
      <c r="IP113" t="s">
        <v>429</v>
      </c>
    </row>
    <row r="114" spans="1:250" x14ac:dyDescent="0.35">
      <c r="A114">
        <v>401</v>
      </c>
      <c r="B114">
        <v>11467520</v>
      </c>
      <c r="C114">
        <v>1403</v>
      </c>
      <c r="D114" t="s">
        <v>411</v>
      </c>
      <c r="E114" t="s">
        <v>412</v>
      </c>
      <c r="F114">
        <v>1407</v>
      </c>
      <c r="G114" t="s">
        <v>413</v>
      </c>
      <c r="H114" t="s">
        <v>412</v>
      </c>
      <c r="I114">
        <v>421</v>
      </c>
      <c r="J114" t="s">
        <v>406</v>
      </c>
      <c r="K114" t="s">
        <v>417</v>
      </c>
      <c r="L114">
        <v>22342</v>
      </c>
      <c r="M114" t="s">
        <v>415</v>
      </c>
      <c r="N114" t="s">
        <v>416</v>
      </c>
      <c r="O114">
        <v>22342</v>
      </c>
      <c r="P114" t="s">
        <v>415</v>
      </c>
      <c r="Q114" t="s">
        <v>416</v>
      </c>
      <c r="R114" t="s">
        <v>291</v>
      </c>
      <c r="S114" s="1">
        <v>0</v>
      </c>
      <c r="U114" s="1">
        <v>7</v>
      </c>
      <c r="IF114">
        <v>22342</v>
      </c>
      <c r="IG114" t="s">
        <v>415</v>
      </c>
      <c r="IH114" t="s">
        <v>252</v>
      </c>
      <c r="IK114">
        <v>-2</v>
      </c>
      <c r="IL114" t="s">
        <v>253</v>
      </c>
      <c r="IM114" t="s">
        <v>254</v>
      </c>
      <c r="IN114" t="s">
        <v>428</v>
      </c>
      <c r="IP114" t="s">
        <v>429</v>
      </c>
    </row>
    <row r="115" spans="1:250" x14ac:dyDescent="0.35">
      <c r="A115">
        <v>402</v>
      </c>
      <c r="B115">
        <v>11467520</v>
      </c>
      <c r="C115">
        <v>1403</v>
      </c>
      <c r="D115" t="s">
        <v>411</v>
      </c>
      <c r="E115" t="s">
        <v>412</v>
      </c>
      <c r="F115">
        <v>1407</v>
      </c>
      <c r="G115" t="s">
        <v>413</v>
      </c>
      <c r="H115" t="s">
        <v>412</v>
      </c>
      <c r="I115">
        <v>417</v>
      </c>
      <c r="J115" t="s">
        <v>401</v>
      </c>
      <c r="K115" t="s">
        <v>402</v>
      </c>
      <c r="L115">
        <v>22342</v>
      </c>
      <c r="M115" t="s">
        <v>415</v>
      </c>
      <c r="N115" t="s">
        <v>416</v>
      </c>
      <c r="O115">
        <v>22342</v>
      </c>
      <c r="P115" t="s">
        <v>415</v>
      </c>
      <c r="Q115" t="s">
        <v>416</v>
      </c>
      <c r="R115" t="s">
        <v>291</v>
      </c>
      <c r="S115" s="1">
        <v>228.92</v>
      </c>
      <c r="U115" s="1">
        <v>7</v>
      </c>
      <c r="IF115">
        <v>22342</v>
      </c>
      <c r="IG115" t="s">
        <v>415</v>
      </c>
      <c r="IH115" t="s">
        <v>252</v>
      </c>
      <c r="IK115">
        <v>-2</v>
      </c>
      <c r="IL115" t="s">
        <v>253</v>
      </c>
      <c r="IM115" t="s">
        <v>254</v>
      </c>
      <c r="IN115" t="s">
        <v>428</v>
      </c>
      <c r="IP115" t="s">
        <v>429</v>
      </c>
    </row>
    <row r="116" spans="1:250" x14ac:dyDescent="0.35">
      <c r="A116">
        <v>403</v>
      </c>
      <c r="B116">
        <v>11467520</v>
      </c>
      <c r="C116">
        <v>1403</v>
      </c>
      <c r="D116" t="s">
        <v>411</v>
      </c>
      <c r="E116" t="s">
        <v>412</v>
      </c>
      <c r="F116">
        <v>1407</v>
      </c>
      <c r="G116" t="s">
        <v>413</v>
      </c>
      <c r="H116" t="s">
        <v>412</v>
      </c>
      <c r="I116">
        <v>434</v>
      </c>
      <c r="J116" t="s">
        <v>426</v>
      </c>
      <c r="K116" t="s">
        <v>427</v>
      </c>
      <c r="L116">
        <v>1736</v>
      </c>
      <c r="M116" t="s">
        <v>418</v>
      </c>
      <c r="N116" t="s">
        <v>256</v>
      </c>
      <c r="O116">
        <v>1736</v>
      </c>
      <c r="P116" t="s">
        <v>418</v>
      </c>
      <c r="Q116" t="s">
        <v>256</v>
      </c>
      <c r="R116" t="s">
        <v>291</v>
      </c>
      <c r="S116" s="1">
        <v>112.82</v>
      </c>
      <c r="U116" s="1">
        <v>7</v>
      </c>
      <c r="IF116">
        <v>1736</v>
      </c>
      <c r="IG116" t="s">
        <v>418</v>
      </c>
      <c r="IH116" t="s">
        <v>252</v>
      </c>
      <c r="IK116">
        <v>-2</v>
      </c>
      <c r="IL116" t="s">
        <v>253</v>
      </c>
      <c r="IM116" t="s">
        <v>254</v>
      </c>
      <c r="IN116" t="s">
        <v>428</v>
      </c>
      <c r="IP116" t="s">
        <v>430</v>
      </c>
    </row>
    <row r="117" spans="1:250" x14ac:dyDescent="0.35">
      <c r="A117">
        <v>404</v>
      </c>
      <c r="B117">
        <v>11467520</v>
      </c>
      <c r="C117">
        <v>1403</v>
      </c>
      <c r="D117" t="s">
        <v>411</v>
      </c>
      <c r="E117" t="s">
        <v>412</v>
      </c>
      <c r="F117">
        <v>1407</v>
      </c>
      <c r="G117" t="s">
        <v>413</v>
      </c>
      <c r="H117" t="s">
        <v>412</v>
      </c>
      <c r="I117">
        <v>430</v>
      </c>
      <c r="J117" t="s">
        <v>422</v>
      </c>
      <c r="K117" t="s">
        <v>423</v>
      </c>
      <c r="L117">
        <v>1736</v>
      </c>
      <c r="M117" t="s">
        <v>418</v>
      </c>
      <c r="N117" t="s">
        <v>256</v>
      </c>
      <c r="O117">
        <v>1736</v>
      </c>
      <c r="P117" t="s">
        <v>418</v>
      </c>
      <c r="Q117" t="s">
        <v>256</v>
      </c>
      <c r="R117" t="s">
        <v>291</v>
      </c>
      <c r="S117" s="1">
        <v>579.55999999999995</v>
      </c>
      <c r="U117" s="1">
        <v>7</v>
      </c>
      <c r="IF117">
        <v>1736</v>
      </c>
      <c r="IG117" t="s">
        <v>418</v>
      </c>
      <c r="IH117" t="s">
        <v>252</v>
      </c>
      <c r="IK117">
        <v>-2</v>
      </c>
      <c r="IL117" t="s">
        <v>253</v>
      </c>
      <c r="IM117" t="s">
        <v>254</v>
      </c>
      <c r="IN117" t="s">
        <v>428</v>
      </c>
      <c r="IP117" t="s">
        <v>430</v>
      </c>
    </row>
    <row r="118" spans="1:250" x14ac:dyDescent="0.35">
      <c r="A118">
        <v>405</v>
      </c>
      <c r="B118">
        <v>11467520</v>
      </c>
      <c r="C118">
        <v>1403</v>
      </c>
      <c r="D118" t="s">
        <v>411</v>
      </c>
      <c r="E118" t="s">
        <v>412</v>
      </c>
      <c r="F118">
        <v>1407</v>
      </c>
      <c r="G118" t="s">
        <v>413</v>
      </c>
      <c r="H118" t="s">
        <v>412</v>
      </c>
      <c r="I118">
        <v>428</v>
      </c>
      <c r="J118" t="s">
        <v>403</v>
      </c>
      <c r="K118" t="s">
        <v>414</v>
      </c>
      <c r="L118">
        <v>1736</v>
      </c>
      <c r="M118" t="s">
        <v>418</v>
      </c>
      <c r="N118" t="s">
        <v>256</v>
      </c>
      <c r="O118">
        <v>1736</v>
      </c>
      <c r="P118" t="s">
        <v>418</v>
      </c>
      <c r="Q118" t="s">
        <v>256</v>
      </c>
      <c r="R118" t="s">
        <v>291</v>
      </c>
      <c r="S118" s="1">
        <v>366.15</v>
      </c>
      <c r="U118" s="1">
        <v>7</v>
      </c>
      <c r="IF118">
        <v>1736</v>
      </c>
      <c r="IG118" t="s">
        <v>418</v>
      </c>
      <c r="IH118" t="s">
        <v>252</v>
      </c>
      <c r="IK118">
        <v>-2</v>
      </c>
      <c r="IL118" t="s">
        <v>253</v>
      </c>
      <c r="IM118" t="s">
        <v>254</v>
      </c>
      <c r="IN118" t="s">
        <v>428</v>
      </c>
      <c r="IP118" t="s">
        <v>430</v>
      </c>
    </row>
    <row r="119" spans="1:250" x14ac:dyDescent="0.35">
      <c r="A119">
        <v>406</v>
      </c>
      <c r="B119">
        <v>11467520</v>
      </c>
      <c r="C119">
        <v>1403</v>
      </c>
      <c r="D119" t="s">
        <v>411</v>
      </c>
      <c r="E119" t="s">
        <v>412</v>
      </c>
      <c r="F119">
        <v>1407</v>
      </c>
      <c r="G119" t="s">
        <v>413</v>
      </c>
      <c r="H119" t="s">
        <v>412</v>
      </c>
      <c r="I119">
        <v>423</v>
      </c>
      <c r="J119" t="s">
        <v>404</v>
      </c>
      <c r="K119" t="s">
        <v>405</v>
      </c>
      <c r="L119">
        <v>1736</v>
      </c>
      <c r="M119" t="s">
        <v>418</v>
      </c>
      <c r="N119" t="s">
        <v>256</v>
      </c>
      <c r="O119">
        <v>1736</v>
      </c>
      <c r="P119" t="s">
        <v>418</v>
      </c>
      <c r="Q119" t="s">
        <v>256</v>
      </c>
      <c r="R119" t="s">
        <v>291</v>
      </c>
      <c r="S119" s="1">
        <v>10.96</v>
      </c>
      <c r="U119" s="1">
        <v>7</v>
      </c>
      <c r="IF119">
        <v>1736</v>
      </c>
      <c r="IG119" t="s">
        <v>418</v>
      </c>
      <c r="IH119" t="s">
        <v>252</v>
      </c>
      <c r="IK119">
        <v>-2</v>
      </c>
      <c r="IL119" t="s">
        <v>253</v>
      </c>
      <c r="IM119" t="s">
        <v>254</v>
      </c>
      <c r="IN119" t="s">
        <v>428</v>
      </c>
      <c r="IP119" t="s">
        <v>430</v>
      </c>
    </row>
    <row r="120" spans="1:250" x14ac:dyDescent="0.35">
      <c r="A120">
        <v>407</v>
      </c>
      <c r="B120">
        <v>11467520</v>
      </c>
      <c r="C120">
        <v>1403</v>
      </c>
      <c r="D120" t="s">
        <v>411</v>
      </c>
      <c r="E120" t="s">
        <v>412</v>
      </c>
      <c r="F120">
        <v>1407</v>
      </c>
      <c r="G120" t="s">
        <v>413</v>
      </c>
      <c r="H120" t="s">
        <v>412</v>
      </c>
      <c r="I120">
        <v>421</v>
      </c>
      <c r="J120" t="s">
        <v>406</v>
      </c>
      <c r="K120" t="s">
        <v>417</v>
      </c>
      <c r="L120">
        <v>1736</v>
      </c>
      <c r="M120" t="s">
        <v>418</v>
      </c>
      <c r="N120" t="s">
        <v>256</v>
      </c>
      <c r="O120">
        <v>1736</v>
      </c>
      <c r="P120" t="s">
        <v>418</v>
      </c>
      <c r="Q120" t="s">
        <v>256</v>
      </c>
      <c r="R120" t="s">
        <v>291</v>
      </c>
      <c r="S120" s="1">
        <v>0</v>
      </c>
      <c r="U120" s="1">
        <v>7</v>
      </c>
      <c r="IF120">
        <v>1736</v>
      </c>
      <c r="IG120" t="s">
        <v>418</v>
      </c>
      <c r="IH120" t="s">
        <v>252</v>
      </c>
      <c r="IK120">
        <v>-2</v>
      </c>
      <c r="IL120" t="s">
        <v>253</v>
      </c>
      <c r="IM120" t="s">
        <v>254</v>
      </c>
      <c r="IN120" t="s">
        <v>428</v>
      </c>
      <c r="IP120" t="s">
        <v>430</v>
      </c>
    </row>
    <row r="121" spans="1:250" x14ac:dyDescent="0.35">
      <c r="A121">
        <v>408</v>
      </c>
      <c r="B121">
        <v>11467520</v>
      </c>
      <c r="C121">
        <v>1403</v>
      </c>
      <c r="D121" t="s">
        <v>411</v>
      </c>
      <c r="E121" t="s">
        <v>412</v>
      </c>
      <c r="F121">
        <v>1407</v>
      </c>
      <c r="G121" t="s">
        <v>413</v>
      </c>
      <c r="H121" t="s">
        <v>412</v>
      </c>
      <c r="I121">
        <v>417</v>
      </c>
      <c r="J121" t="s">
        <v>401</v>
      </c>
      <c r="K121" t="s">
        <v>402</v>
      </c>
      <c r="L121">
        <v>1736</v>
      </c>
      <c r="M121" t="s">
        <v>418</v>
      </c>
      <c r="N121" t="s">
        <v>256</v>
      </c>
      <c r="O121">
        <v>1736</v>
      </c>
      <c r="P121" t="s">
        <v>418</v>
      </c>
      <c r="Q121" t="s">
        <v>256</v>
      </c>
      <c r="R121" t="s">
        <v>291</v>
      </c>
      <c r="S121" s="1">
        <v>257.8</v>
      </c>
      <c r="U121" s="1">
        <v>7</v>
      </c>
      <c r="IF121">
        <v>1736</v>
      </c>
      <c r="IG121" t="s">
        <v>418</v>
      </c>
      <c r="IH121" t="s">
        <v>252</v>
      </c>
      <c r="IK121">
        <v>-2</v>
      </c>
      <c r="IL121" t="s">
        <v>253</v>
      </c>
      <c r="IM121" t="s">
        <v>254</v>
      </c>
      <c r="IN121" t="s">
        <v>428</v>
      </c>
      <c r="IP121" t="s">
        <v>430</v>
      </c>
    </row>
    <row r="122" spans="1:250" x14ac:dyDescent="0.35">
      <c r="A122">
        <v>409</v>
      </c>
      <c r="B122">
        <v>11467520</v>
      </c>
      <c r="C122">
        <v>1403</v>
      </c>
      <c r="D122" t="s">
        <v>411</v>
      </c>
      <c r="E122" t="s">
        <v>412</v>
      </c>
      <c r="F122">
        <v>1407</v>
      </c>
      <c r="G122" t="s">
        <v>413</v>
      </c>
      <c r="H122" t="s">
        <v>412</v>
      </c>
      <c r="I122">
        <v>434</v>
      </c>
      <c r="J122" t="s">
        <v>426</v>
      </c>
      <c r="K122" t="s">
        <v>427</v>
      </c>
      <c r="L122">
        <v>1471</v>
      </c>
      <c r="M122" t="s">
        <v>419</v>
      </c>
      <c r="N122" t="s">
        <v>420</v>
      </c>
      <c r="O122">
        <v>1471</v>
      </c>
      <c r="P122" t="s">
        <v>419</v>
      </c>
      <c r="Q122" t="s">
        <v>420</v>
      </c>
      <c r="R122" t="s">
        <v>291</v>
      </c>
      <c r="S122" s="1">
        <v>0.49</v>
      </c>
      <c r="U122" s="1">
        <v>7</v>
      </c>
      <c r="IF122">
        <v>1471</v>
      </c>
      <c r="IG122" t="s">
        <v>419</v>
      </c>
      <c r="IH122" t="s">
        <v>252</v>
      </c>
      <c r="IK122">
        <v>-2</v>
      </c>
      <c r="IL122" t="s">
        <v>253</v>
      </c>
      <c r="IM122" t="s">
        <v>254</v>
      </c>
      <c r="IN122" t="s">
        <v>428</v>
      </c>
      <c r="IP122" t="s">
        <v>431</v>
      </c>
    </row>
    <row r="123" spans="1:250" x14ac:dyDescent="0.35">
      <c r="A123">
        <v>410</v>
      </c>
      <c r="B123">
        <v>11467520</v>
      </c>
      <c r="C123">
        <v>1403</v>
      </c>
      <c r="D123" t="s">
        <v>411</v>
      </c>
      <c r="E123" t="s">
        <v>412</v>
      </c>
      <c r="F123">
        <v>1407</v>
      </c>
      <c r="G123" t="s">
        <v>413</v>
      </c>
      <c r="H123" t="s">
        <v>412</v>
      </c>
      <c r="I123">
        <v>430</v>
      </c>
      <c r="J123" t="s">
        <v>422</v>
      </c>
      <c r="K123" t="s">
        <v>423</v>
      </c>
      <c r="L123">
        <v>1471</v>
      </c>
      <c r="M123" t="s">
        <v>419</v>
      </c>
      <c r="N123" t="s">
        <v>420</v>
      </c>
      <c r="O123">
        <v>1471</v>
      </c>
      <c r="P123" t="s">
        <v>419</v>
      </c>
      <c r="Q123" t="s">
        <v>420</v>
      </c>
      <c r="R123" t="s">
        <v>291</v>
      </c>
      <c r="S123" s="1">
        <v>4.37</v>
      </c>
      <c r="U123" s="1">
        <v>7</v>
      </c>
      <c r="IF123">
        <v>1471</v>
      </c>
      <c r="IG123" t="s">
        <v>419</v>
      </c>
      <c r="IH123" t="s">
        <v>252</v>
      </c>
      <c r="IK123">
        <v>-2</v>
      </c>
      <c r="IL123" t="s">
        <v>253</v>
      </c>
      <c r="IM123" t="s">
        <v>254</v>
      </c>
      <c r="IN123" t="s">
        <v>428</v>
      </c>
      <c r="IP123" t="s">
        <v>431</v>
      </c>
    </row>
    <row r="124" spans="1:250" x14ac:dyDescent="0.35">
      <c r="A124">
        <v>411</v>
      </c>
      <c r="B124">
        <v>11467520</v>
      </c>
      <c r="C124">
        <v>1403</v>
      </c>
      <c r="D124" t="s">
        <v>411</v>
      </c>
      <c r="E124" t="s">
        <v>412</v>
      </c>
      <c r="F124">
        <v>1407</v>
      </c>
      <c r="G124" t="s">
        <v>413</v>
      </c>
      <c r="H124" t="s">
        <v>412</v>
      </c>
      <c r="I124">
        <v>428</v>
      </c>
      <c r="J124" t="s">
        <v>403</v>
      </c>
      <c r="K124" t="s">
        <v>414</v>
      </c>
      <c r="L124">
        <v>1471</v>
      </c>
      <c r="M124" t="s">
        <v>419</v>
      </c>
      <c r="N124" t="s">
        <v>420</v>
      </c>
      <c r="O124">
        <v>1471</v>
      </c>
      <c r="P124" t="s">
        <v>419</v>
      </c>
      <c r="Q124" t="s">
        <v>420</v>
      </c>
      <c r="R124" t="s">
        <v>291</v>
      </c>
      <c r="S124" s="1">
        <v>2.76</v>
      </c>
      <c r="U124" s="1">
        <v>7</v>
      </c>
      <c r="IF124">
        <v>1471</v>
      </c>
      <c r="IG124" t="s">
        <v>419</v>
      </c>
      <c r="IH124" t="s">
        <v>252</v>
      </c>
      <c r="IK124">
        <v>-2</v>
      </c>
      <c r="IL124" t="s">
        <v>253</v>
      </c>
      <c r="IM124" t="s">
        <v>254</v>
      </c>
      <c r="IN124" t="s">
        <v>428</v>
      </c>
      <c r="IP124" t="s">
        <v>431</v>
      </c>
    </row>
    <row r="125" spans="1:250" x14ac:dyDescent="0.35">
      <c r="A125">
        <v>412</v>
      </c>
      <c r="B125">
        <v>11467520</v>
      </c>
      <c r="C125">
        <v>1403</v>
      </c>
      <c r="D125" t="s">
        <v>411</v>
      </c>
      <c r="E125" t="s">
        <v>412</v>
      </c>
      <c r="F125">
        <v>1407</v>
      </c>
      <c r="G125" t="s">
        <v>413</v>
      </c>
      <c r="H125" t="s">
        <v>412</v>
      </c>
      <c r="I125">
        <v>423</v>
      </c>
      <c r="J125" t="s">
        <v>404</v>
      </c>
      <c r="K125" t="s">
        <v>405</v>
      </c>
      <c r="L125">
        <v>1471</v>
      </c>
      <c r="M125" t="s">
        <v>419</v>
      </c>
      <c r="N125" t="s">
        <v>420</v>
      </c>
      <c r="O125">
        <v>1471</v>
      </c>
      <c r="P125" t="s">
        <v>419</v>
      </c>
      <c r="Q125" t="s">
        <v>420</v>
      </c>
      <c r="R125" t="s">
        <v>291</v>
      </c>
      <c r="S125" s="1">
        <v>0.08</v>
      </c>
      <c r="U125" s="1">
        <v>7</v>
      </c>
      <c r="IF125">
        <v>1471</v>
      </c>
      <c r="IG125" t="s">
        <v>419</v>
      </c>
      <c r="IH125" t="s">
        <v>252</v>
      </c>
      <c r="IK125">
        <v>-2</v>
      </c>
      <c r="IL125" t="s">
        <v>253</v>
      </c>
      <c r="IM125" t="s">
        <v>254</v>
      </c>
      <c r="IN125" t="s">
        <v>428</v>
      </c>
      <c r="IP125" t="s">
        <v>431</v>
      </c>
    </row>
    <row r="126" spans="1:250" x14ac:dyDescent="0.35">
      <c r="A126">
        <v>413</v>
      </c>
      <c r="B126">
        <v>11467520</v>
      </c>
      <c r="C126">
        <v>1403</v>
      </c>
      <c r="D126" t="s">
        <v>411</v>
      </c>
      <c r="E126" t="s">
        <v>412</v>
      </c>
      <c r="F126">
        <v>1407</v>
      </c>
      <c r="G126" t="s">
        <v>413</v>
      </c>
      <c r="H126" t="s">
        <v>412</v>
      </c>
      <c r="I126">
        <v>421</v>
      </c>
      <c r="J126" t="s">
        <v>406</v>
      </c>
      <c r="K126" t="s">
        <v>417</v>
      </c>
      <c r="L126">
        <v>1471</v>
      </c>
      <c r="M126" t="s">
        <v>419</v>
      </c>
      <c r="N126" t="s">
        <v>420</v>
      </c>
      <c r="O126">
        <v>1471</v>
      </c>
      <c r="P126" t="s">
        <v>419</v>
      </c>
      <c r="Q126" t="s">
        <v>420</v>
      </c>
      <c r="R126" t="s">
        <v>291</v>
      </c>
      <c r="S126" s="1">
        <v>0</v>
      </c>
      <c r="U126" s="1">
        <v>7</v>
      </c>
      <c r="IF126">
        <v>1471</v>
      </c>
      <c r="IG126" t="s">
        <v>419</v>
      </c>
      <c r="IH126" t="s">
        <v>252</v>
      </c>
      <c r="IK126">
        <v>-2</v>
      </c>
      <c r="IL126" t="s">
        <v>253</v>
      </c>
      <c r="IM126" t="s">
        <v>254</v>
      </c>
      <c r="IN126" t="s">
        <v>428</v>
      </c>
      <c r="IP126" t="s">
        <v>431</v>
      </c>
    </row>
    <row r="127" spans="1:250" x14ac:dyDescent="0.35">
      <c r="A127">
        <v>414</v>
      </c>
      <c r="B127">
        <v>11467520</v>
      </c>
      <c r="C127">
        <v>1403</v>
      </c>
      <c r="D127" t="s">
        <v>411</v>
      </c>
      <c r="E127" t="s">
        <v>412</v>
      </c>
      <c r="F127">
        <v>1407</v>
      </c>
      <c r="G127" t="s">
        <v>413</v>
      </c>
      <c r="H127" t="s">
        <v>412</v>
      </c>
      <c r="I127">
        <v>417</v>
      </c>
      <c r="J127" t="s">
        <v>401</v>
      </c>
      <c r="K127" t="s">
        <v>402</v>
      </c>
      <c r="L127">
        <v>1471</v>
      </c>
      <c r="M127" t="s">
        <v>419</v>
      </c>
      <c r="N127" t="s">
        <v>420</v>
      </c>
      <c r="O127">
        <v>1471</v>
      </c>
      <c r="P127" t="s">
        <v>419</v>
      </c>
      <c r="Q127" t="s">
        <v>420</v>
      </c>
      <c r="R127" t="s">
        <v>291</v>
      </c>
      <c r="S127" s="1">
        <v>1.94</v>
      </c>
      <c r="U127" s="1">
        <v>7</v>
      </c>
      <c r="IF127">
        <v>1471</v>
      </c>
      <c r="IG127" t="s">
        <v>419</v>
      </c>
      <c r="IH127" t="s">
        <v>252</v>
      </c>
      <c r="IK127">
        <v>-2</v>
      </c>
      <c r="IL127" t="s">
        <v>253</v>
      </c>
      <c r="IM127" t="s">
        <v>254</v>
      </c>
      <c r="IN127" t="s">
        <v>428</v>
      </c>
      <c r="IP127" t="s">
        <v>431</v>
      </c>
    </row>
    <row r="128" spans="1:250" x14ac:dyDescent="0.35">
      <c r="A128">
        <v>415</v>
      </c>
      <c r="B128">
        <v>11467520</v>
      </c>
      <c r="C128">
        <v>1403</v>
      </c>
      <c r="D128" t="s">
        <v>411</v>
      </c>
      <c r="E128" t="s">
        <v>412</v>
      </c>
      <c r="F128">
        <v>1407</v>
      </c>
      <c r="G128" t="s">
        <v>413</v>
      </c>
      <c r="H128" t="s">
        <v>412</v>
      </c>
      <c r="I128">
        <v>434</v>
      </c>
      <c r="J128" t="s">
        <v>426</v>
      </c>
      <c r="K128" t="s">
        <v>427</v>
      </c>
      <c r="L128">
        <v>22342</v>
      </c>
      <c r="M128" t="s">
        <v>415</v>
      </c>
      <c r="N128" t="s">
        <v>416</v>
      </c>
      <c r="O128">
        <v>22342</v>
      </c>
      <c r="P128" t="s">
        <v>415</v>
      </c>
      <c r="Q128" t="s">
        <v>416</v>
      </c>
      <c r="R128" t="s">
        <v>292</v>
      </c>
      <c r="S128" s="1">
        <v>3.32</v>
      </c>
      <c r="U128" s="1">
        <v>8</v>
      </c>
      <c r="IF128">
        <v>22342</v>
      </c>
      <c r="IG128" t="s">
        <v>415</v>
      </c>
      <c r="IH128" t="s">
        <v>252</v>
      </c>
      <c r="IK128">
        <v>-2</v>
      </c>
      <c r="IL128" t="s">
        <v>253</v>
      </c>
      <c r="IM128" t="s">
        <v>254</v>
      </c>
      <c r="IN128" t="s">
        <v>428</v>
      </c>
      <c r="IP128" t="s">
        <v>429</v>
      </c>
    </row>
    <row r="129" spans="1:250" x14ac:dyDescent="0.35">
      <c r="A129">
        <v>416</v>
      </c>
      <c r="B129">
        <v>11467520</v>
      </c>
      <c r="C129">
        <v>1403</v>
      </c>
      <c r="D129" t="s">
        <v>411</v>
      </c>
      <c r="E129" t="s">
        <v>412</v>
      </c>
      <c r="F129">
        <v>1407</v>
      </c>
      <c r="G129" t="s">
        <v>413</v>
      </c>
      <c r="H129" t="s">
        <v>412</v>
      </c>
      <c r="I129">
        <v>430</v>
      </c>
      <c r="J129" t="s">
        <v>422</v>
      </c>
      <c r="K129" t="s">
        <v>423</v>
      </c>
      <c r="L129">
        <v>22342</v>
      </c>
      <c r="M129" t="s">
        <v>415</v>
      </c>
      <c r="N129" t="s">
        <v>416</v>
      </c>
      <c r="O129">
        <v>22342</v>
      </c>
      <c r="P129" t="s">
        <v>415</v>
      </c>
      <c r="Q129" t="s">
        <v>416</v>
      </c>
      <c r="R129" t="s">
        <v>292</v>
      </c>
      <c r="S129" s="1">
        <v>0.37</v>
      </c>
      <c r="U129" s="1">
        <v>8</v>
      </c>
      <c r="IF129">
        <v>22342</v>
      </c>
      <c r="IG129" t="s">
        <v>415</v>
      </c>
      <c r="IH129" t="s">
        <v>252</v>
      </c>
      <c r="IK129">
        <v>-2</v>
      </c>
      <c r="IL129" t="s">
        <v>253</v>
      </c>
      <c r="IM129" t="s">
        <v>254</v>
      </c>
      <c r="IN129" t="s">
        <v>428</v>
      </c>
      <c r="IP129" t="s">
        <v>429</v>
      </c>
    </row>
    <row r="130" spans="1:250" x14ac:dyDescent="0.35">
      <c r="A130">
        <v>417</v>
      </c>
      <c r="B130">
        <v>11467520</v>
      </c>
      <c r="C130">
        <v>1403</v>
      </c>
      <c r="D130" t="s">
        <v>411</v>
      </c>
      <c r="E130" t="s">
        <v>412</v>
      </c>
      <c r="F130">
        <v>1407</v>
      </c>
      <c r="G130" t="s">
        <v>413</v>
      </c>
      <c r="H130" t="s">
        <v>412</v>
      </c>
      <c r="I130">
        <v>428</v>
      </c>
      <c r="J130" t="s">
        <v>403</v>
      </c>
      <c r="K130" t="s">
        <v>414</v>
      </c>
      <c r="L130">
        <v>22342</v>
      </c>
      <c r="M130" t="s">
        <v>415</v>
      </c>
      <c r="N130" t="s">
        <v>416</v>
      </c>
      <c r="O130">
        <v>22342</v>
      </c>
      <c r="P130" t="s">
        <v>415</v>
      </c>
      <c r="Q130" t="s">
        <v>416</v>
      </c>
      <c r="R130" t="s">
        <v>292</v>
      </c>
      <c r="S130" s="1">
        <v>0.78</v>
      </c>
      <c r="U130" s="1">
        <v>8</v>
      </c>
      <c r="IF130">
        <v>22342</v>
      </c>
      <c r="IG130" t="s">
        <v>415</v>
      </c>
      <c r="IH130" t="s">
        <v>252</v>
      </c>
      <c r="IK130">
        <v>-2</v>
      </c>
      <c r="IL130" t="s">
        <v>253</v>
      </c>
      <c r="IM130" t="s">
        <v>254</v>
      </c>
      <c r="IN130" t="s">
        <v>428</v>
      </c>
      <c r="IP130" t="s">
        <v>429</v>
      </c>
    </row>
    <row r="131" spans="1:250" x14ac:dyDescent="0.35">
      <c r="A131">
        <v>418</v>
      </c>
      <c r="B131">
        <v>11467520</v>
      </c>
      <c r="C131">
        <v>1403</v>
      </c>
      <c r="D131" t="s">
        <v>411</v>
      </c>
      <c r="E131" t="s">
        <v>412</v>
      </c>
      <c r="F131">
        <v>1407</v>
      </c>
      <c r="G131" t="s">
        <v>413</v>
      </c>
      <c r="H131" t="s">
        <v>412</v>
      </c>
      <c r="I131">
        <v>423</v>
      </c>
      <c r="J131" t="s">
        <v>404</v>
      </c>
      <c r="K131" t="s">
        <v>405</v>
      </c>
      <c r="L131">
        <v>22342</v>
      </c>
      <c r="M131" t="s">
        <v>415</v>
      </c>
      <c r="N131" t="s">
        <v>416</v>
      </c>
      <c r="O131">
        <v>22342</v>
      </c>
      <c r="P131" t="s">
        <v>415</v>
      </c>
      <c r="Q131" t="s">
        <v>416</v>
      </c>
      <c r="R131" t="s">
        <v>292</v>
      </c>
      <c r="S131" s="1">
        <v>0</v>
      </c>
      <c r="U131" s="1">
        <v>8</v>
      </c>
      <c r="IF131">
        <v>22342</v>
      </c>
      <c r="IG131" t="s">
        <v>415</v>
      </c>
      <c r="IH131" t="s">
        <v>252</v>
      </c>
      <c r="IK131">
        <v>-2</v>
      </c>
      <c r="IL131" t="s">
        <v>253</v>
      </c>
      <c r="IM131" t="s">
        <v>254</v>
      </c>
      <c r="IN131" t="s">
        <v>428</v>
      </c>
      <c r="IP131" t="s">
        <v>429</v>
      </c>
    </row>
    <row r="132" spans="1:250" x14ac:dyDescent="0.35">
      <c r="A132">
        <v>419</v>
      </c>
      <c r="B132">
        <v>11467520</v>
      </c>
      <c r="C132">
        <v>1403</v>
      </c>
      <c r="D132" t="s">
        <v>411</v>
      </c>
      <c r="E132" t="s">
        <v>412</v>
      </c>
      <c r="F132">
        <v>1407</v>
      </c>
      <c r="G132" t="s">
        <v>413</v>
      </c>
      <c r="H132" t="s">
        <v>412</v>
      </c>
      <c r="I132">
        <v>421</v>
      </c>
      <c r="J132" t="s">
        <v>406</v>
      </c>
      <c r="K132" t="s">
        <v>417</v>
      </c>
      <c r="L132">
        <v>22342</v>
      </c>
      <c r="M132" t="s">
        <v>415</v>
      </c>
      <c r="N132" t="s">
        <v>416</v>
      </c>
      <c r="O132">
        <v>22342</v>
      </c>
      <c r="P132" t="s">
        <v>415</v>
      </c>
      <c r="Q132" t="s">
        <v>416</v>
      </c>
      <c r="R132" t="s">
        <v>292</v>
      </c>
      <c r="S132" s="1">
        <v>0</v>
      </c>
      <c r="U132" s="1">
        <v>8</v>
      </c>
      <c r="IF132">
        <v>22342</v>
      </c>
      <c r="IG132" t="s">
        <v>415</v>
      </c>
      <c r="IH132" t="s">
        <v>252</v>
      </c>
      <c r="IK132">
        <v>-2</v>
      </c>
      <c r="IL132" t="s">
        <v>253</v>
      </c>
      <c r="IM132" t="s">
        <v>254</v>
      </c>
      <c r="IN132" t="s">
        <v>428</v>
      </c>
      <c r="IP132" t="s">
        <v>429</v>
      </c>
    </row>
    <row r="133" spans="1:250" x14ac:dyDescent="0.35">
      <c r="A133">
        <v>420</v>
      </c>
      <c r="B133">
        <v>11467520</v>
      </c>
      <c r="C133">
        <v>1403</v>
      </c>
      <c r="D133" t="s">
        <v>411</v>
      </c>
      <c r="E133" t="s">
        <v>412</v>
      </c>
      <c r="F133">
        <v>1407</v>
      </c>
      <c r="G133" t="s">
        <v>413</v>
      </c>
      <c r="H133" t="s">
        <v>412</v>
      </c>
      <c r="I133">
        <v>417</v>
      </c>
      <c r="J133" t="s">
        <v>401</v>
      </c>
      <c r="K133" t="s">
        <v>402</v>
      </c>
      <c r="L133">
        <v>22342</v>
      </c>
      <c r="M133" t="s">
        <v>415</v>
      </c>
      <c r="N133" t="s">
        <v>416</v>
      </c>
      <c r="O133">
        <v>22342</v>
      </c>
      <c r="P133" t="s">
        <v>415</v>
      </c>
      <c r="Q133" t="s">
        <v>416</v>
      </c>
      <c r="R133" t="s">
        <v>292</v>
      </c>
      <c r="S133" s="1">
        <v>1.17</v>
      </c>
      <c r="U133" s="1">
        <v>8</v>
      </c>
      <c r="IF133">
        <v>22342</v>
      </c>
      <c r="IG133" t="s">
        <v>415</v>
      </c>
      <c r="IH133" t="s">
        <v>252</v>
      </c>
      <c r="IK133">
        <v>-2</v>
      </c>
      <c r="IL133" t="s">
        <v>253</v>
      </c>
      <c r="IM133" t="s">
        <v>254</v>
      </c>
      <c r="IN133" t="s">
        <v>428</v>
      </c>
      <c r="IP133" t="s">
        <v>429</v>
      </c>
    </row>
    <row r="134" spans="1:250" x14ac:dyDescent="0.35">
      <c r="A134">
        <v>421</v>
      </c>
      <c r="B134">
        <v>11467520</v>
      </c>
      <c r="C134">
        <v>1403</v>
      </c>
      <c r="D134" t="s">
        <v>411</v>
      </c>
      <c r="E134" t="s">
        <v>412</v>
      </c>
      <c r="F134">
        <v>1407</v>
      </c>
      <c r="G134" t="s">
        <v>413</v>
      </c>
      <c r="H134" t="s">
        <v>412</v>
      </c>
      <c r="I134">
        <v>434</v>
      </c>
      <c r="J134" t="s">
        <v>426</v>
      </c>
      <c r="K134" t="s">
        <v>427</v>
      </c>
      <c r="L134">
        <v>1736</v>
      </c>
      <c r="M134" t="s">
        <v>418</v>
      </c>
      <c r="N134" t="s">
        <v>256</v>
      </c>
      <c r="O134">
        <v>1736</v>
      </c>
      <c r="P134" t="s">
        <v>418</v>
      </c>
      <c r="Q134" t="s">
        <v>256</v>
      </c>
      <c r="R134" t="s">
        <v>292</v>
      </c>
      <c r="S134" s="1">
        <v>3.78</v>
      </c>
      <c r="U134" s="1">
        <v>8</v>
      </c>
      <c r="IF134">
        <v>1736</v>
      </c>
      <c r="IG134" t="s">
        <v>418</v>
      </c>
      <c r="IH134" t="s">
        <v>252</v>
      </c>
      <c r="IK134">
        <v>-2</v>
      </c>
      <c r="IL134" t="s">
        <v>253</v>
      </c>
      <c r="IM134" t="s">
        <v>254</v>
      </c>
      <c r="IN134" t="s">
        <v>428</v>
      </c>
      <c r="IP134" t="s">
        <v>430</v>
      </c>
    </row>
    <row r="135" spans="1:250" x14ac:dyDescent="0.35">
      <c r="A135">
        <v>422</v>
      </c>
      <c r="B135">
        <v>11467520</v>
      </c>
      <c r="C135">
        <v>1403</v>
      </c>
      <c r="D135" t="s">
        <v>411</v>
      </c>
      <c r="E135" t="s">
        <v>412</v>
      </c>
      <c r="F135">
        <v>1407</v>
      </c>
      <c r="G135" t="s">
        <v>413</v>
      </c>
      <c r="H135" t="s">
        <v>412</v>
      </c>
      <c r="I135">
        <v>430</v>
      </c>
      <c r="J135" t="s">
        <v>422</v>
      </c>
      <c r="K135" t="s">
        <v>423</v>
      </c>
      <c r="L135">
        <v>1736</v>
      </c>
      <c r="M135" t="s">
        <v>418</v>
      </c>
      <c r="N135" t="s">
        <v>256</v>
      </c>
      <c r="O135">
        <v>1736</v>
      </c>
      <c r="P135" t="s">
        <v>418</v>
      </c>
      <c r="Q135" t="s">
        <v>256</v>
      </c>
      <c r="R135" t="s">
        <v>292</v>
      </c>
      <c r="S135" s="1">
        <v>0.43</v>
      </c>
      <c r="U135" s="1">
        <v>8</v>
      </c>
      <c r="IF135">
        <v>1736</v>
      </c>
      <c r="IG135" t="s">
        <v>418</v>
      </c>
      <c r="IH135" t="s">
        <v>252</v>
      </c>
      <c r="IK135">
        <v>-2</v>
      </c>
      <c r="IL135" t="s">
        <v>253</v>
      </c>
      <c r="IM135" t="s">
        <v>254</v>
      </c>
      <c r="IN135" t="s">
        <v>428</v>
      </c>
      <c r="IP135" t="s">
        <v>430</v>
      </c>
    </row>
    <row r="136" spans="1:250" x14ac:dyDescent="0.35">
      <c r="A136">
        <v>423</v>
      </c>
      <c r="B136">
        <v>11467520</v>
      </c>
      <c r="C136">
        <v>1403</v>
      </c>
      <c r="D136" t="s">
        <v>411</v>
      </c>
      <c r="E136" t="s">
        <v>412</v>
      </c>
      <c r="F136">
        <v>1407</v>
      </c>
      <c r="G136" t="s">
        <v>413</v>
      </c>
      <c r="H136" t="s">
        <v>412</v>
      </c>
      <c r="I136">
        <v>428</v>
      </c>
      <c r="J136" t="s">
        <v>403</v>
      </c>
      <c r="K136" t="s">
        <v>414</v>
      </c>
      <c r="L136">
        <v>1736</v>
      </c>
      <c r="M136" t="s">
        <v>418</v>
      </c>
      <c r="N136" t="s">
        <v>256</v>
      </c>
      <c r="O136">
        <v>1736</v>
      </c>
      <c r="P136" t="s">
        <v>418</v>
      </c>
      <c r="Q136" t="s">
        <v>256</v>
      </c>
      <c r="R136" t="s">
        <v>292</v>
      </c>
      <c r="S136" s="1">
        <v>0.88</v>
      </c>
      <c r="U136" s="1">
        <v>8</v>
      </c>
      <c r="IF136">
        <v>1736</v>
      </c>
      <c r="IG136" t="s">
        <v>418</v>
      </c>
      <c r="IH136" t="s">
        <v>252</v>
      </c>
      <c r="IK136">
        <v>-2</v>
      </c>
      <c r="IL136" t="s">
        <v>253</v>
      </c>
      <c r="IM136" t="s">
        <v>254</v>
      </c>
      <c r="IN136" t="s">
        <v>428</v>
      </c>
      <c r="IP136" t="s">
        <v>430</v>
      </c>
    </row>
    <row r="137" spans="1:250" x14ac:dyDescent="0.35">
      <c r="A137">
        <v>424</v>
      </c>
      <c r="B137">
        <v>11467520</v>
      </c>
      <c r="C137">
        <v>1403</v>
      </c>
      <c r="D137" t="s">
        <v>411</v>
      </c>
      <c r="E137" t="s">
        <v>412</v>
      </c>
      <c r="F137">
        <v>1407</v>
      </c>
      <c r="G137" t="s">
        <v>413</v>
      </c>
      <c r="H137" t="s">
        <v>412</v>
      </c>
      <c r="I137">
        <v>423</v>
      </c>
      <c r="J137" t="s">
        <v>404</v>
      </c>
      <c r="K137" t="s">
        <v>405</v>
      </c>
      <c r="L137">
        <v>1736</v>
      </c>
      <c r="M137" t="s">
        <v>418</v>
      </c>
      <c r="N137" t="s">
        <v>256</v>
      </c>
      <c r="O137">
        <v>1736</v>
      </c>
      <c r="P137" t="s">
        <v>418</v>
      </c>
      <c r="Q137" t="s">
        <v>256</v>
      </c>
      <c r="R137" t="s">
        <v>292</v>
      </c>
      <c r="S137" s="1">
        <v>0</v>
      </c>
      <c r="U137" s="1">
        <v>8</v>
      </c>
      <c r="IF137">
        <v>1736</v>
      </c>
      <c r="IG137" t="s">
        <v>418</v>
      </c>
      <c r="IH137" t="s">
        <v>252</v>
      </c>
      <c r="IK137">
        <v>-2</v>
      </c>
      <c r="IL137" t="s">
        <v>253</v>
      </c>
      <c r="IM137" t="s">
        <v>254</v>
      </c>
      <c r="IN137" t="s">
        <v>428</v>
      </c>
      <c r="IP137" t="s">
        <v>430</v>
      </c>
    </row>
    <row r="138" spans="1:250" x14ac:dyDescent="0.35">
      <c r="A138">
        <v>425</v>
      </c>
      <c r="B138">
        <v>11467520</v>
      </c>
      <c r="C138">
        <v>1403</v>
      </c>
      <c r="D138" t="s">
        <v>411</v>
      </c>
      <c r="E138" t="s">
        <v>412</v>
      </c>
      <c r="F138">
        <v>1407</v>
      </c>
      <c r="G138" t="s">
        <v>413</v>
      </c>
      <c r="H138" t="s">
        <v>412</v>
      </c>
      <c r="I138">
        <v>421</v>
      </c>
      <c r="J138" t="s">
        <v>406</v>
      </c>
      <c r="K138" t="s">
        <v>417</v>
      </c>
      <c r="L138">
        <v>1736</v>
      </c>
      <c r="M138" t="s">
        <v>418</v>
      </c>
      <c r="N138" t="s">
        <v>256</v>
      </c>
      <c r="O138">
        <v>1736</v>
      </c>
      <c r="P138" t="s">
        <v>418</v>
      </c>
      <c r="Q138" t="s">
        <v>256</v>
      </c>
      <c r="R138" t="s">
        <v>292</v>
      </c>
      <c r="S138" s="1">
        <v>0</v>
      </c>
      <c r="U138" s="1">
        <v>8</v>
      </c>
      <c r="IF138">
        <v>1736</v>
      </c>
      <c r="IG138" t="s">
        <v>418</v>
      </c>
      <c r="IH138" t="s">
        <v>252</v>
      </c>
      <c r="IK138">
        <v>-2</v>
      </c>
      <c r="IL138" t="s">
        <v>253</v>
      </c>
      <c r="IM138" t="s">
        <v>254</v>
      </c>
      <c r="IN138" t="s">
        <v>428</v>
      </c>
      <c r="IP138" t="s">
        <v>430</v>
      </c>
    </row>
    <row r="139" spans="1:250" x14ac:dyDescent="0.35">
      <c r="A139">
        <v>426</v>
      </c>
      <c r="B139">
        <v>11467520</v>
      </c>
      <c r="C139">
        <v>1403</v>
      </c>
      <c r="D139" t="s">
        <v>411</v>
      </c>
      <c r="E139" t="s">
        <v>412</v>
      </c>
      <c r="F139">
        <v>1407</v>
      </c>
      <c r="G139" t="s">
        <v>413</v>
      </c>
      <c r="H139" t="s">
        <v>412</v>
      </c>
      <c r="I139">
        <v>417</v>
      </c>
      <c r="J139" t="s">
        <v>401</v>
      </c>
      <c r="K139" t="s">
        <v>402</v>
      </c>
      <c r="L139">
        <v>1736</v>
      </c>
      <c r="M139" t="s">
        <v>418</v>
      </c>
      <c r="N139" t="s">
        <v>256</v>
      </c>
      <c r="O139">
        <v>1736</v>
      </c>
      <c r="P139" t="s">
        <v>418</v>
      </c>
      <c r="Q139" t="s">
        <v>256</v>
      </c>
      <c r="R139" t="s">
        <v>292</v>
      </c>
      <c r="S139" s="1">
        <v>1.32</v>
      </c>
      <c r="U139" s="1">
        <v>8</v>
      </c>
      <c r="IF139">
        <v>1736</v>
      </c>
      <c r="IG139" t="s">
        <v>418</v>
      </c>
      <c r="IH139" t="s">
        <v>252</v>
      </c>
      <c r="IK139">
        <v>-2</v>
      </c>
      <c r="IL139" t="s">
        <v>253</v>
      </c>
      <c r="IM139" t="s">
        <v>254</v>
      </c>
      <c r="IN139" t="s">
        <v>428</v>
      </c>
      <c r="IP139" t="s">
        <v>430</v>
      </c>
    </row>
    <row r="140" spans="1:250" x14ac:dyDescent="0.35">
      <c r="A140">
        <v>427</v>
      </c>
      <c r="B140">
        <v>11467520</v>
      </c>
      <c r="C140">
        <v>1403</v>
      </c>
      <c r="D140" t="s">
        <v>411</v>
      </c>
      <c r="E140" t="s">
        <v>412</v>
      </c>
      <c r="F140">
        <v>1407</v>
      </c>
      <c r="G140" t="s">
        <v>413</v>
      </c>
      <c r="H140" t="s">
        <v>412</v>
      </c>
      <c r="I140">
        <v>434</v>
      </c>
      <c r="J140" t="s">
        <v>426</v>
      </c>
      <c r="K140" t="s">
        <v>427</v>
      </c>
      <c r="L140">
        <v>1471</v>
      </c>
      <c r="M140" t="s">
        <v>419</v>
      </c>
      <c r="N140" t="s">
        <v>420</v>
      </c>
      <c r="O140">
        <v>1471</v>
      </c>
      <c r="P140" t="s">
        <v>419</v>
      </c>
      <c r="Q140" t="s">
        <v>420</v>
      </c>
      <c r="R140" t="s">
        <v>292</v>
      </c>
      <c r="S140" s="1">
        <v>0.02</v>
      </c>
      <c r="U140" s="1">
        <v>8</v>
      </c>
      <c r="IF140">
        <v>1471</v>
      </c>
      <c r="IG140" t="s">
        <v>419</v>
      </c>
      <c r="IH140" t="s">
        <v>252</v>
      </c>
      <c r="IK140">
        <v>-2</v>
      </c>
      <c r="IL140" t="s">
        <v>253</v>
      </c>
      <c r="IM140" t="s">
        <v>254</v>
      </c>
      <c r="IN140" t="s">
        <v>428</v>
      </c>
      <c r="IP140" t="s">
        <v>431</v>
      </c>
    </row>
    <row r="141" spans="1:250" x14ac:dyDescent="0.35">
      <c r="A141">
        <v>428</v>
      </c>
      <c r="B141">
        <v>11467520</v>
      </c>
      <c r="C141">
        <v>1403</v>
      </c>
      <c r="D141" t="s">
        <v>411</v>
      </c>
      <c r="E141" t="s">
        <v>412</v>
      </c>
      <c r="F141">
        <v>1407</v>
      </c>
      <c r="G141" t="s">
        <v>413</v>
      </c>
      <c r="H141" t="s">
        <v>412</v>
      </c>
      <c r="I141">
        <v>430</v>
      </c>
      <c r="J141" t="s">
        <v>422</v>
      </c>
      <c r="K141" t="s">
        <v>423</v>
      </c>
      <c r="L141">
        <v>1471</v>
      </c>
      <c r="M141" t="s">
        <v>419</v>
      </c>
      <c r="N141" t="s">
        <v>420</v>
      </c>
      <c r="O141">
        <v>1471</v>
      </c>
      <c r="P141" t="s">
        <v>419</v>
      </c>
      <c r="Q141" t="s">
        <v>420</v>
      </c>
      <c r="R141" t="s">
        <v>292</v>
      </c>
      <c r="S141" s="1">
        <v>0</v>
      </c>
      <c r="U141" s="1">
        <v>8</v>
      </c>
      <c r="IF141">
        <v>1471</v>
      </c>
      <c r="IG141" t="s">
        <v>419</v>
      </c>
      <c r="IH141" t="s">
        <v>252</v>
      </c>
      <c r="IK141">
        <v>-2</v>
      </c>
      <c r="IL141" t="s">
        <v>253</v>
      </c>
      <c r="IM141" t="s">
        <v>254</v>
      </c>
      <c r="IN141" t="s">
        <v>428</v>
      </c>
      <c r="IP141" t="s">
        <v>431</v>
      </c>
    </row>
    <row r="142" spans="1:250" x14ac:dyDescent="0.35">
      <c r="A142">
        <v>429</v>
      </c>
      <c r="B142">
        <v>11467520</v>
      </c>
      <c r="C142">
        <v>1403</v>
      </c>
      <c r="D142" t="s">
        <v>411</v>
      </c>
      <c r="E142" t="s">
        <v>412</v>
      </c>
      <c r="F142">
        <v>1407</v>
      </c>
      <c r="G142" t="s">
        <v>413</v>
      </c>
      <c r="H142" t="s">
        <v>412</v>
      </c>
      <c r="I142">
        <v>428</v>
      </c>
      <c r="J142" t="s">
        <v>403</v>
      </c>
      <c r="K142" t="s">
        <v>414</v>
      </c>
      <c r="L142">
        <v>1471</v>
      </c>
      <c r="M142" t="s">
        <v>419</v>
      </c>
      <c r="N142" t="s">
        <v>420</v>
      </c>
      <c r="O142">
        <v>1471</v>
      </c>
      <c r="P142" t="s">
        <v>419</v>
      </c>
      <c r="Q142" t="s">
        <v>420</v>
      </c>
      <c r="R142" t="s">
        <v>292</v>
      </c>
      <c r="S142" s="1">
        <v>0.01</v>
      </c>
      <c r="U142" s="1">
        <v>8</v>
      </c>
      <c r="IF142">
        <v>1471</v>
      </c>
      <c r="IG142" t="s">
        <v>419</v>
      </c>
      <c r="IH142" t="s">
        <v>252</v>
      </c>
      <c r="IK142">
        <v>-2</v>
      </c>
      <c r="IL142" t="s">
        <v>253</v>
      </c>
      <c r="IM142" t="s">
        <v>254</v>
      </c>
      <c r="IN142" t="s">
        <v>428</v>
      </c>
      <c r="IP142" t="s">
        <v>431</v>
      </c>
    </row>
    <row r="143" spans="1:250" x14ac:dyDescent="0.35">
      <c r="A143">
        <v>430</v>
      </c>
      <c r="B143">
        <v>11467520</v>
      </c>
      <c r="C143">
        <v>1403</v>
      </c>
      <c r="D143" t="s">
        <v>411</v>
      </c>
      <c r="E143" t="s">
        <v>412</v>
      </c>
      <c r="F143">
        <v>1407</v>
      </c>
      <c r="G143" t="s">
        <v>413</v>
      </c>
      <c r="H143" t="s">
        <v>412</v>
      </c>
      <c r="I143">
        <v>423</v>
      </c>
      <c r="J143" t="s">
        <v>404</v>
      </c>
      <c r="K143" t="s">
        <v>405</v>
      </c>
      <c r="L143">
        <v>1471</v>
      </c>
      <c r="M143" t="s">
        <v>419</v>
      </c>
      <c r="N143" t="s">
        <v>420</v>
      </c>
      <c r="O143">
        <v>1471</v>
      </c>
      <c r="P143" t="s">
        <v>419</v>
      </c>
      <c r="Q143" t="s">
        <v>420</v>
      </c>
      <c r="R143" t="s">
        <v>292</v>
      </c>
      <c r="S143" s="1">
        <v>0</v>
      </c>
      <c r="U143" s="1">
        <v>8</v>
      </c>
      <c r="IF143">
        <v>1471</v>
      </c>
      <c r="IG143" t="s">
        <v>419</v>
      </c>
      <c r="IH143" t="s">
        <v>252</v>
      </c>
      <c r="IK143">
        <v>-2</v>
      </c>
      <c r="IL143" t="s">
        <v>253</v>
      </c>
      <c r="IM143" t="s">
        <v>254</v>
      </c>
      <c r="IN143" t="s">
        <v>428</v>
      </c>
      <c r="IP143" t="s">
        <v>431</v>
      </c>
    </row>
    <row r="144" spans="1:250" x14ac:dyDescent="0.35">
      <c r="A144">
        <v>431</v>
      </c>
      <c r="B144">
        <v>11467520</v>
      </c>
      <c r="C144">
        <v>1403</v>
      </c>
      <c r="D144" t="s">
        <v>411</v>
      </c>
      <c r="E144" t="s">
        <v>412</v>
      </c>
      <c r="F144">
        <v>1407</v>
      </c>
      <c r="G144" t="s">
        <v>413</v>
      </c>
      <c r="H144" t="s">
        <v>412</v>
      </c>
      <c r="I144">
        <v>421</v>
      </c>
      <c r="J144" t="s">
        <v>406</v>
      </c>
      <c r="K144" t="s">
        <v>417</v>
      </c>
      <c r="L144">
        <v>1471</v>
      </c>
      <c r="M144" t="s">
        <v>419</v>
      </c>
      <c r="N144" t="s">
        <v>420</v>
      </c>
      <c r="O144">
        <v>1471</v>
      </c>
      <c r="P144" t="s">
        <v>419</v>
      </c>
      <c r="Q144" t="s">
        <v>420</v>
      </c>
      <c r="R144" t="s">
        <v>292</v>
      </c>
      <c r="S144" s="1">
        <v>0</v>
      </c>
      <c r="U144" s="1">
        <v>8</v>
      </c>
      <c r="IF144">
        <v>1471</v>
      </c>
      <c r="IG144" t="s">
        <v>419</v>
      </c>
      <c r="IH144" t="s">
        <v>252</v>
      </c>
      <c r="IK144">
        <v>-2</v>
      </c>
      <c r="IL144" t="s">
        <v>253</v>
      </c>
      <c r="IM144" t="s">
        <v>254</v>
      </c>
      <c r="IN144" t="s">
        <v>428</v>
      </c>
      <c r="IP144" t="s">
        <v>431</v>
      </c>
    </row>
    <row r="145" spans="1:250" x14ac:dyDescent="0.35">
      <c r="A145">
        <v>432</v>
      </c>
      <c r="B145">
        <v>11467520</v>
      </c>
      <c r="C145">
        <v>1403</v>
      </c>
      <c r="D145" t="s">
        <v>411</v>
      </c>
      <c r="E145" t="s">
        <v>412</v>
      </c>
      <c r="F145">
        <v>1407</v>
      </c>
      <c r="G145" t="s">
        <v>413</v>
      </c>
      <c r="H145" t="s">
        <v>412</v>
      </c>
      <c r="I145">
        <v>417</v>
      </c>
      <c r="J145" t="s">
        <v>401</v>
      </c>
      <c r="K145" t="s">
        <v>402</v>
      </c>
      <c r="L145">
        <v>1471</v>
      </c>
      <c r="M145" t="s">
        <v>419</v>
      </c>
      <c r="N145" t="s">
        <v>420</v>
      </c>
      <c r="O145">
        <v>1471</v>
      </c>
      <c r="P145" t="s">
        <v>419</v>
      </c>
      <c r="Q145" t="s">
        <v>420</v>
      </c>
      <c r="R145" t="s">
        <v>292</v>
      </c>
      <c r="S145" s="1">
        <v>0.01</v>
      </c>
      <c r="U145" s="1">
        <v>8</v>
      </c>
      <c r="IF145">
        <v>1471</v>
      </c>
      <c r="IG145" t="s">
        <v>419</v>
      </c>
      <c r="IH145" t="s">
        <v>252</v>
      </c>
      <c r="IK145">
        <v>-2</v>
      </c>
      <c r="IL145" t="s">
        <v>253</v>
      </c>
      <c r="IM145" t="s">
        <v>254</v>
      </c>
      <c r="IN145" t="s">
        <v>428</v>
      </c>
      <c r="IP145" t="s">
        <v>431</v>
      </c>
    </row>
    <row r="146" spans="1:250" x14ac:dyDescent="0.35">
      <c r="A146">
        <v>433</v>
      </c>
      <c r="B146">
        <v>11467520</v>
      </c>
      <c r="C146">
        <v>1403</v>
      </c>
      <c r="D146" t="s">
        <v>411</v>
      </c>
      <c r="E146" t="s">
        <v>412</v>
      </c>
      <c r="F146">
        <v>1407</v>
      </c>
      <c r="G146" t="s">
        <v>413</v>
      </c>
      <c r="H146" t="s">
        <v>412</v>
      </c>
      <c r="I146">
        <v>434</v>
      </c>
      <c r="J146" t="s">
        <v>426</v>
      </c>
      <c r="K146" t="s">
        <v>427</v>
      </c>
      <c r="L146">
        <v>22342</v>
      </c>
      <c r="M146" t="s">
        <v>415</v>
      </c>
      <c r="N146" t="s">
        <v>416</v>
      </c>
      <c r="O146">
        <v>22342</v>
      </c>
      <c r="P146" t="s">
        <v>415</v>
      </c>
      <c r="Q146" t="s">
        <v>416</v>
      </c>
      <c r="R146" t="s">
        <v>293</v>
      </c>
      <c r="S146" s="1">
        <v>-303.89</v>
      </c>
      <c r="U146" s="1">
        <v>9</v>
      </c>
      <c r="IF146">
        <v>22342</v>
      </c>
      <c r="IG146" t="s">
        <v>415</v>
      </c>
      <c r="IH146" t="s">
        <v>252</v>
      </c>
      <c r="IK146">
        <v>-2</v>
      </c>
      <c r="IL146" t="s">
        <v>253</v>
      </c>
      <c r="IM146" t="s">
        <v>254</v>
      </c>
      <c r="IN146" t="s">
        <v>428</v>
      </c>
      <c r="IP146" t="s">
        <v>429</v>
      </c>
    </row>
    <row r="147" spans="1:250" x14ac:dyDescent="0.35">
      <c r="A147">
        <v>434</v>
      </c>
      <c r="B147">
        <v>11467520</v>
      </c>
      <c r="C147">
        <v>1403</v>
      </c>
      <c r="D147" t="s">
        <v>411</v>
      </c>
      <c r="E147" t="s">
        <v>412</v>
      </c>
      <c r="F147">
        <v>1407</v>
      </c>
      <c r="G147" t="s">
        <v>413</v>
      </c>
      <c r="H147" t="s">
        <v>412</v>
      </c>
      <c r="I147">
        <v>430</v>
      </c>
      <c r="J147" t="s">
        <v>422</v>
      </c>
      <c r="K147" t="s">
        <v>423</v>
      </c>
      <c r="L147">
        <v>22342</v>
      </c>
      <c r="M147" t="s">
        <v>415</v>
      </c>
      <c r="N147" t="s">
        <v>416</v>
      </c>
      <c r="O147">
        <v>22342</v>
      </c>
      <c r="P147" t="s">
        <v>415</v>
      </c>
      <c r="Q147" t="s">
        <v>416</v>
      </c>
      <c r="R147" t="s">
        <v>293</v>
      </c>
      <c r="S147" s="1">
        <v>-140.05000000000001</v>
      </c>
      <c r="U147" s="1">
        <v>9</v>
      </c>
      <c r="IF147">
        <v>22342</v>
      </c>
      <c r="IG147" t="s">
        <v>415</v>
      </c>
      <c r="IH147" t="s">
        <v>252</v>
      </c>
      <c r="IK147">
        <v>-2</v>
      </c>
      <c r="IL147" t="s">
        <v>253</v>
      </c>
      <c r="IM147" t="s">
        <v>254</v>
      </c>
      <c r="IN147" t="s">
        <v>428</v>
      </c>
      <c r="IP147" t="s">
        <v>429</v>
      </c>
    </row>
    <row r="148" spans="1:250" x14ac:dyDescent="0.35">
      <c r="A148">
        <v>435</v>
      </c>
      <c r="B148">
        <v>11467520</v>
      </c>
      <c r="C148">
        <v>1403</v>
      </c>
      <c r="D148" t="s">
        <v>411</v>
      </c>
      <c r="E148" t="s">
        <v>412</v>
      </c>
      <c r="F148">
        <v>1407</v>
      </c>
      <c r="G148" t="s">
        <v>413</v>
      </c>
      <c r="H148" t="s">
        <v>412</v>
      </c>
      <c r="I148">
        <v>428</v>
      </c>
      <c r="J148" t="s">
        <v>403</v>
      </c>
      <c r="K148" t="s">
        <v>414</v>
      </c>
      <c r="L148">
        <v>22342</v>
      </c>
      <c r="M148" t="s">
        <v>415</v>
      </c>
      <c r="N148" t="s">
        <v>416</v>
      </c>
      <c r="O148">
        <v>22342</v>
      </c>
      <c r="P148" t="s">
        <v>415</v>
      </c>
      <c r="Q148" t="s">
        <v>416</v>
      </c>
      <c r="R148" t="s">
        <v>293</v>
      </c>
      <c r="S148" s="1">
        <v>-295.67</v>
      </c>
      <c r="U148" s="1">
        <v>9</v>
      </c>
      <c r="IF148">
        <v>22342</v>
      </c>
      <c r="IG148" t="s">
        <v>415</v>
      </c>
      <c r="IH148" t="s">
        <v>252</v>
      </c>
      <c r="IK148">
        <v>-2</v>
      </c>
      <c r="IL148" t="s">
        <v>253</v>
      </c>
      <c r="IM148" t="s">
        <v>254</v>
      </c>
      <c r="IN148" t="s">
        <v>428</v>
      </c>
      <c r="IP148" t="s">
        <v>429</v>
      </c>
    </row>
    <row r="149" spans="1:250" x14ac:dyDescent="0.35">
      <c r="A149">
        <v>436</v>
      </c>
      <c r="B149">
        <v>11467520</v>
      </c>
      <c r="C149">
        <v>1403</v>
      </c>
      <c r="D149" t="s">
        <v>411</v>
      </c>
      <c r="E149" t="s">
        <v>412</v>
      </c>
      <c r="F149">
        <v>1407</v>
      </c>
      <c r="G149" t="s">
        <v>413</v>
      </c>
      <c r="H149" t="s">
        <v>412</v>
      </c>
      <c r="I149">
        <v>423</v>
      </c>
      <c r="J149" t="s">
        <v>404</v>
      </c>
      <c r="K149" t="s">
        <v>405</v>
      </c>
      <c r="L149">
        <v>22342</v>
      </c>
      <c r="M149" t="s">
        <v>415</v>
      </c>
      <c r="N149" t="s">
        <v>416</v>
      </c>
      <c r="O149">
        <v>22342</v>
      </c>
      <c r="P149" t="s">
        <v>415</v>
      </c>
      <c r="Q149" t="s">
        <v>416</v>
      </c>
      <c r="R149" t="s">
        <v>293</v>
      </c>
      <c r="S149" s="1">
        <v>-236.9</v>
      </c>
      <c r="U149" s="1">
        <v>9</v>
      </c>
      <c r="IF149">
        <v>22342</v>
      </c>
      <c r="IG149" t="s">
        <v>415</v>
      </c>
      <c r="IH149" t="s">
        <v>252</v>
      </c>
      <c r="IK149">
        <v>-2</v>
      </c>
      <c r="IL149" t="s">
        <v>253</v>
      </c>
      <c r="IM149" t="s">
        <v>254</v>
      </c>
      <c r="IN149" t="s">
        <v>428</v>
      </c>
      <c r="IP149" t="s">
        <v>429</v>
      </c>
    </row>
    <row r="150" spans="1:250" x14ac:dyDescent="0.35">
      <c r="A150">
        <v>437</v>
      </c>
      <c r="B150">
        <v>11467520</v>
      </c>
      <c r="C150">
        <v>1403</v>
      </c>
      <c r="D150" t="s">
        <v>411</v>
      </c>
      <c r="E150" t="s">
        <v>412</v>
      </c>
      <c r="F150">
        <v>1407</v>
      </c>
      <c r="G150" t="s">
        <v>413</v>
      </c>
      <c r="H150" t="s">
        <v>412</v>
      </c>
      <c r="I150">
        <v>421</v>
      </c>
      <c r="J150" t="s">
        <v>406</v>
      </c>
      <c r="K150" t="s">
        <v>417</v>
      </c>
      <c r="L150">
        <v>22342</v>
      </c>
      <c r="M150" t="s">
        <v>415</v>
      </c>
      <c r="N150" t="s">
        <v>416</v>
      </c>
      <c r="O150">
        <v>22342</v>
      </c>
      <c r="P150" t="s">
        <v>415</v>
      </c>
      <c r="Q150" t="s">
        <v>416</v>
      </c>
      <c r="R150" t="s">
        <v>293</v>
      </c>
      <c r="S150" s="1">
        <v>-500.13</v>
      </c>
      <c r="U150" s="1">
        <v>9</v>
      </c>
      <c r="IF150">
        <v>22342</v>
      </c>
      <c r="IG150" t="s">
        <v>415</v>
      </c>
      <c r="IH150" t="s">
        <v>252</v>
      </c>
      <c r="IK150">
        <v>-2</v>
      </c>
      <c r="IL150" t="s">
        <v>253</v>
      </c>
      <c r="IM150" t="s">
        <v>254</v>
      </c>
      <c r="IN150" t="s">
        <v>428</v>
      </c>
      <c r="IP150" t="s">
        <v>429</v>
      </c>
    </row>
    <row r="151" spans="1:250" x14ac:dyDescent="0.35">
      <c r="A151">
        <v>438</v>
      </c>
      <c r="B151">
        <v>11467520</v>
      </c>
      <c r="C151">
        <v>1403</v>
      </c>
      <c r="D151" t="s">
        <v>411</v>
      </c>
      <c r="E151" t="s">
        <v>412</v>
      </c>
      <c r="F151">
        <v>1407</v>
      </c>
      <c r="G151" t="s">
        <v>413</v>
      </c>
      <c r="H151" t="s">
        <v>412</v>
      </c>
      <c r="I151">
        <v>417</v>
      </c>
      <c r="J151" t="s">
        <v>401</v>
      </c>
      <c r="K151" t="s">
        <v>402</v>
      </c>
      <c r="L151">
        <v>22342</v>
      </c>
      <c r="M151" t="s">
        <v>415</v>
      </c>
      <c r="N151" t="s">
        <v>416</v>
      </c>
      <c r="O151">
        <v>22342</v>
      </c>
      <c r="P151" t="s">
        <v>415</v>
      </c>
      <c r="Q151" t="s">
        <v>416</v>
      </c>
      <c r="R151" t="s">
        <v>293</v>
      </c>
      <c r="S151" s="1">
        <v>-310.77</v>
      </c>
      <c r="U151" s="1">
        <v>9</v>
      </c>
      <c r="IF151">
        <v>22342</v>
      </c>
      <c r="IG151" t="s">
        <v>415</v>
      </c>
      <c r="IH151" t="s">
        <v>252</v>
      </c>
      <c r="IK151">
        <v>-2</v>
      </c>
      <c r="IL151" t="s">
        <v>253</v>
      </c>
      <c r="IM151" t="s">
        <v>254</v>
      </c>
      <c r="IN151" t="s">
        <v>428</v>
      </c>
      <c r="IP151" t="s">
        <v>429</v>
      </c>
    </row>
    <row r="152" spans="1:250" x14ac:dyDescent="0.35">
      <c r="A152">
        <v>439</v>
      </c>
      <c r="B152">
        <v>11467520</v>
      </c>
      <c r="C152">
        <v>1403</v>
      </c>
      <c r="D152" t="s">
        <v>411</v>
      </c>
      <c r="E152" t="s">
        <v>412</v>
      </c>
      <c r="F152">
        <v>1407</v>
      </c>
      <c r="G152" t="s">
        <v>413</v>
      </c>
      <c r="H152" t="s">
        <v>412</v>
      </c>
      <c r="I152">
        <v>434</v>
      </c>
      <c r="J152" t="s">
        <v>426</v>
      </c>
      <c r="K152" t="s">
        <v>427</v>
      </c>
      <c r="L152">
        <v>1736</v>
      </c>
      <c r="M152" t="s">
        <v>418</v>
      </c>
      <c r="N152" t="s">
        <v>256</v>
      </c>
      <c r="O152">
        <v>1736</v>
      </c>
      <c r="P152" t="s">
        <v>418</v>
      </c>
      <c r="Q152" t="s">
        <v>256</v>
      </c>
      <c r="R152" t="s">
        <v>293</v>
      </c>
      <c r="S152" s="1">
        <v>-346.02</v>
      </c>
      <c r="U152" s="1">
        <v>9</v>
      </c>
      <c r="IF152">
        <v>1736</v>
      </c>
      <c r="IG152" t="s">
        <v>418</v>
      </c>
      <c r="IH152" t="s">
        <v>252</v>
      </c>
      <c r="IK152">
        <v>-2</v>
      </c>
      <c r="IL152" t="s">
        <v>253</v>
      </c>
      <c r="IM152" t="s">
        <v>254</v>
      </c>
      <c r="IN152" t="s">
        <v>428</v>
      </c>
      <c r="IP152" t="s">
        <v>430</v>
      </c>
    </row>
    <row r="153" spans="1:250" x14ac:dyDescent="0.35">
      <c r="A153">
        <v>440</v>
      </c>
      <c r="B153">
        <v>11467520</v>
      </c>
      <c r="C153">
        <v>1403</v>
      </c>
      <c r="D153" t="s">
        <v>411</v>
      </c>
      <c r="E153" t="s">
        <v>412</v>
      </c>
      <c r="F153">
        <v>1407</v>
      </c>
      <c r="G153" t="s">
        <v>413</v>
      </c>
      <c r="H153" t="s">
        <v>412</v>
      </c>
      <c r="I153">
        <v>430</v>
      </c>
      <c r="J153" t="s">
        <v>422</v>
      </c>
      <c r="K153" t="s">
        <v>423</v>
      </c>
      <c r="L153">
        <v>1736</v>
      </c>
      <c r="M153" t="s">
        <v>418</v>
      </c>
      <c r="N153" t="s">
        <v>256</v>
      </c>
      <c r="O153">
        <v>1736</v>
      </c>
      <c r="P153" t="s">
        <v>418</v>
      </c>
      <c r="Q153" t="s">
        <v>256</v>
      </c>
      <c r="R153" t="s">
        <v>293</v>
      </c>
      <c r="S153" s="1">
        <v>-158.9</v>
      </c>
      <c r="U153" s="1">
        <v>9</v>
      </c>
      <c r="IF153">
        <v>1736</v>
      </c>
      <c r="IG153" t="s">
        <v>418</v>
      </c>
      <c r="IH153" t="s">
        <v>252</v>
      </c>
      <c r="IK153">
        <v>-2</v>
      </c>
      <c r="IL153" t="s">
        <v>253</v>
      </c>
      <c r="IM153" t="s">
        <v>254</v>
      </c>
      <c r="IN153" t="s">
        <v>428</v>
      </c>
      <c r="IP153" t="s">
        <v>430</v>
      </c>
    </row>
    <row r="154" spans="1:250" x14ac:dyDescent="0.35">
      <c r="A154">
        <v>441</v>
      </c>
      <c r="B154">
        <v>11467520</v>
      </c>
      <c r="C154">
        <v>1403</v>
      </c>
      <c r="D154" t="s">
        <v>411</v>
      </c>
      <c r="E154" t="s">
        <v>412</v>
      </c>
      <c r="F154">
        <v>1407</v>
      </c>
      <c r="G154" t="s">
        <v>413</v>
      </c>
      <c r="H154" t="s">
        <v>412</v>
      </c>
      <c r="I154">
        <v>428</v>
      </c>
      <c r="J154" t="s">
        <v>403</v>
      </c>
      <c r="K154" t="s">
        <v>414</v>
      </c>
      <c r="L154">
        <v>1736</v>
      </c>
      <c r="M154" t="s">
        <v>418</v>
      </c>
      <c r="N154" t="s">
        <v>256</v>
      </c>
      <c r="O154">
        <v>1736</v>
      </c>
      <c r="P154" t="s">
        <v>418</v>
      </c>
      <c r="Q154" t="s">
        <v>256</v>
      </c>
      <c r="R154" t="s">
        <v>293</v>
      </c>
      <c r="S154" s="1">
        <v>-335.45</v>
      </c>
      <c r="U154" s="1">
        <v>9</v>
      </c>
      <c r="IF154">
        <v>1736</v>
      </c>
      <c r="IG154" t="s">
        <v>418</v>
      </c>
      <c r="IH154" t="s">
        <v>252</v>
      </c>
      <c r="IK154">
        <v>-2</v>
      </c>
      <c r="IL154" t="s">
        <v>253</v>
      </c>
      <c r="IM154" t="s">
        <v>254</v>
      </c>
      <c r="IN154" t="s">
        <v>428</v>
      </c>
      <c r="IP154" t="s">
        <v>430</v>
      </c>
    </row>
    <row r="155" spans="1:250" x14ac:dyDescent="0.35">
      <c r="A155">
        <v>442</v>
      </c>
      <c r="B155">
        <v>11467520</v>
      </c>
      <c r="C155">
        <v>1403</v>
      </c>
      <c r="D155" t="s">
        <v>411</v>
      </c>
      <c r="E155" t="s">
        <v>412</v>
      </c>
      <c r="F155">
        <v>1407</v>
      </c>
      <c r="G155" t="s">
        <v>413</v>
      </c>
      <c r="H155" t="s">
        <v>412</v>
      </c>
      <c r="I155">
        <v>423</v>
      </c>
      <c r="J155" t="s">
        <v>404</v>
      </c>
      <c r="K155" t="s">
        <v>405</v>
      </c>
      <c r="L155">
        <v>1736</v>
      </c>
      <c r="M155" t="s">
        <v>418</v>
      </c>
      <c r="N155" t="s">
        <v>256</v>
      </c>
      <c r="O155">
        <v>1736</v>
      </c>
      <c r="P155" t="s">
        <v>418</v>
      </c>
      <c r="Q155" t="s">
        <v>256</v>
      </c>
      <c r="R155" t="s">
        <v>293</v>
      </c>
      <c r="S155" s="1">
        <v>-267.87</v>
      </c>
      <c r="U155" s="1">
        <v>9</v>
      </c>
      <c r="IF155">
        <v>1736</v>
      </c>
      <c r="IG155" t="s">
        <v>418</v>
      </c>
      <c r="IH155" t="s">
        <v>252</v>
      </c>
      <c r="IK155">
        <v>-2</v>
      </c>
      <c r="IL155" t="s">
        <v>253</v>
      </c>
      <c r="IM155" t="s">
        <v>254</v>
      </c>
      <c r="IN155" t="s">
        <v>428</v>
      </c>
      <c r="IP155" t="s">
        <v>430</v>
      </c>
    </row>
    <row r="156" spans="1:250" x14ac:dyDescent="0.35">
      <c r="A156">
        <v>443</v>
      </c>
      <c r="B156">
        <v>11467520</v>
      </c>
      <c r="C156">
        <v>1403</v>
      </c>
      <c r="D156" t="s">
        <v>411</v>
      </c>
      <c r="E156" t="s">
        <v>412</v>
      </c>
      <c r="F156">
        <v>1407</v>
      </c>
      <c r="G156" t="s">
        <v>413</v>
      </c>
      <c r="H156" t="s">
        <v>412</v>
      </c>
      <c r="I156">
        <v>421</v>
      </c>
      <c r="J156" t="s">
        <v>406</v>
      </c>
      <c r="K156" t="s">
        <v>417</v>
      </c>
      <c r="L156">
        <v>1736</v>
      </c>
      <c r="M156" t="s">
        <v>418</v>
      </c>
      <c r="N156" t="s">
        <v>256</v>
      </c>
      <c r="O156">
        <v>1736</v>
      </c>
      <c r="P156" t="s">
        <v>418</v>
      </c>
      <c r="Q156" t="s">
        <v>256</v>
      </c>
      <c r="R156" t="s">
        <v>293</v>
      </c>
      <c r="S156" s="1">
        <v>-565.5</v>
      </c>
      <c r="U156" s="1">
        <v>9</v>
      </c>
      <c r="IF156">
        <v>1736</v>
      </c>
      <c r="IG156" t="s">
        <v>418</v>
      </c>
      <c r="IH156" t="s">
        <v>252</v>
      </c>
      <c r="IK156">
        <v>-2</v>
      </c>
      <c r="IL156" t="s">
        <v>253</v>
      </c>
      <c r="IM156" t="s">
        <v>254</v>
      </c>
      <c r="IN156" t="s">
        <v>428</v>
      </c>
      <c r="IP156" t="s">
        <v>430</v>
      </c>
    </row>
    <row r="157" spans="1:250" x14ac:dyDescent="0.35">
      <c r="A157">
        <v>444</v>
      </c>
      <c r="B157">
        <v>11467520</v>
      </c>
      <c r="C157">
        <v>1403</v>
      </c>
      <c r="D157" t="s">
        <v>411</v>
      </c>
      <c r="E157" t="s">
        <v>412</v>
      </c>
      <c r="F157">
        <v>1407</v>
      </c>
      <c r="G157" t="s">
        <v>413</v>
      </c>
      <c r="H157" t="s">
        <v>412</v>
      </c>
      <c r="I157">
        <v>417</v>
      </c>
      <c r="J157" t="s">
        <v>401</v>
      </c>
      <c r="K157" t="s">
        <v>402</v>
      </c>
      <c r="L157">
        <v>1736</v>
      </c>
      <c r="M157" t="s">
        <v>418</v>
      </c>
      <c r="N157" t="s">
        <v>256</v>
      </c>
      <c r="O157">
        <v>1736</v>
      </c>
      <c r="P157" t="s">
        <v>418</v>
      </c>
      <c r="Q157" t="s">
        <v>256</v>
      </c>
      <c r="R157" t="s">
        <v>293</v>
      </c>
      <c r="S157" s="1">
        <v>-349.95</v>
      </c>
      <c r="U157" s="1">
        <v>9</v>
      </c>
      <c r="IF157">
        <v>1736</v>
      </c>
      <c r="IG157" t="s">
        <v>418</v>
      </c>
      <c r="IH157" t="s">
        <v>252</v>
      </c>
      <c r="IK157">
        <v>-2</v>
      </c>
      <c r="IL157" t="s">
        <v>253</v>
      </c>
      <c r="IM157" t="s">
        <v>254</v>
      </c>
      <c r="IN157" t="s">
        <v>428</v>
      </c>
      <c r="IP157" t="s">
        <v>430</v>
      </c>
    </row>
    <row r="158" spans="1:250" x14ac:dyDescent="0.35">
      <c r="A158">
        <v>445</v>
      </c>
      <c r="B158">
        <v>11467520</v>
      </c>
      <c r="C158">
        <v>1403</v>
      </c>
      <c r="D158" t="s">
        <v>411</v>
      </c>
      <c r="E158" t="s">
        <v>412</v>
      </c>
      <c r="F158">
        <v>1407</v>
      </c>
      <c r="G158" t="s">
        <v>413</v>
      </c>
      <c r="H158" t="s">
        <v>412</v>
      </c>
      <c r="I158">
        <v>434</v>
      </c>
      <c r="J158" t="s">
        <v>426</v>
      </c>
      <c r="K158" t="s">
        <v>427</v>
      </c>
      <c r="L158">
        <v>1471</v>
      </c>
      <c r="M158" t="s">
        <v>419</v>
      </c>
      <c r="N158" t="s">
        <v>420</v>
      </c>
      <c r="O158">
        <v>1471</v>
      </c>
      <c r="P158" t="s">
        <v>419</v>
      </c>
      <c r="Q158" t="s">
        <v>420</v>
      </c>
      <c r="R158" t="s">
        <v>293</v>
      </c>
      <c r="S158" s="1">
        <v>-1.51</v>
      </c>
      <c r="U158" s="1">
        <v>9</v>
      </c>
      <c r="IF158">
        <v>1471</v>
      </c>
      <c r="IG158" t="s">
        <v>419</v>
      </c>
      <c r="IH158" t="s">
        <v>252</v>
      </c>
      <c r="IK158">
        <v>-2</v>
      </c>
      <c r="IL158" t="s">
        <v>253</v>
      </c>
      <c r="IM158" t="s">
        <v>254</v>
      </c>
      <c r="IN158" t="s">
        <v>428</v>
      </c>
      <c r="IP158" t="s">
        <v>431</v>
      </c>
    </row>
    <row r="159" spans="1:250" x14ac:dyDescent="0.35">
      <c r="A159">
        <v>446</v>
      </c>
      <c r="B159">
        <v>11467520</v>
      </c>
      <c r="C159">
        <v>1403</v>
      </c>
      <c r="D159" t="s">
        <v>411</v>
      </c>
      <c r="E159" t="s">
        <v>412</v>
      </c>
      <c r="F159">
        <v>1407</v>
      </c>
      <c r="G159" t="s">
        <v>413</v>
      </c>
      <c r="H159" t="s">
        <v>412</v>
      </c>
      <c r="I159">
        <v>430</v>
      </c>
      <c r="J159" t="s">
        <v>422</v>
      </c>
      <c r="K159" t="s">
        <v>423</v>
      </c>
      <c r="L159">
        <v>1471</v>
      </c>
      <c r="M159" t="s">
        <v>419</v>
      </c>
      <c r="N159" t="s">
        <v>420</v>
      </c>
      <c r="O159">
        <v>1471</v>
      </c>
      <c r="P159" t="s">
        <v>419</v>
      </c>
      <c r="Q159" t="s">
        <v>420</v>
      </c>
      <c r="R159" t="s">
        <v>293</v>
      </c>
      <c r="S159" s="1">
        <v>-1.2</v>
      </c>
      <c r="U159" s="1">
        <v>9</v>
      </c>
      <c r="IF159">
        <v>1471</v>
      </c>
      <c r="IG159" t="s">
        <v>419</v>
      </c>
      <c r="IH159" t="s">
        <v>252</v>
      </c>
      <c r="IK159">
        <v>-2</v>
      </c>
      <c r="IL159" t="s">
        <v>253</v>
      </c>
      <c r="IM159" t="s">
        <v>254</v>
      </c>
      <c r="IN159" t="s">
        <v>428</v>
      </c>
      <c r="IP159" t="s">
        <v>431</v>
      </c>
    </row>
    <row r="160" spans="1:250" x14ac:dyDescent="0.35">
      <c r="A160">
        <v>447</v>
      </c>
      <c r="B160">
        <v>11467520</v>
      </c>
      <c r="C160">
        <v>1403</v>
      </c>
      <c r="D160" t="s">
        <v>411</v>
      </c>
      <c r="E160" t="s">
        <v>412</v>
      </c>
      <c r="F160">
        <v>1407</v>
      </c>
      <c r="G160" t="s">
        <v>413</v>
      </c>
      <c r="H160" t="s">
        <v>412</v>
      </c>
      <c r="I160">
        <v>428</v>
      </c>
      <c r="J160" t="s">
        <v>403</v>
      </c>
      <c r="K160" t="s">
        <v>414</v>
      </c>
      <c r="L160">
        <v>1471</v>
      </c>
      <c r="M160" t="s">
        <v>419</v>
      </c>
      <c r="N160" t="s">
        <v>420</v>
      </c>
      <c r="O160">
        <v>1471</v>
      </c>
      <c r="P160" t="s">
        <v>419</v>
      </c>
      <c r="Q160" t="s">
        <v>420</v>
      </c>
      <c r="R160" t="s">
        <v>293</v>
      </c>
      <c r="S160" s="1">
        <v>-2.5299999999999998</v>
      </c>
      <c r="U160" s="1">
        <v>9</v>
      </c>
      <c r="IF160">
        <v>1471</v>
      </c>
      <c r="IG160" t="s">
        <v>419</v>
      </c>
      <c r="IH160" t="s">
        <v>252</v>
      </c>
      <c r="IK160">
        <v>-2</v>
      </c>
      <c r="IL160" t="s">
        <v>253</v>
      </c>
      <c r="IM160" t="s">
        <v>254</v>
      </c>
      <c r="IN160" t="s">
        <v>428</v>
      </c>
      <c r="IP160" t="s">
        <v>431</v>
      </c>
    </row>
    <row r="161" spans="1:250" x14ac:dyDescent="0.35">
      <c r="A161">
        <v>448</v>
      </c>
      <c r="B161">
        <v>11467520</v>
      </c>
      <c r="C161">
        <v>1403</v>
      </c>
      <c r="D161" t="s">
        <v>411</v>
      </c>
      <c r="E161" t="s">
        <v>412</v>
      </c>
      <c r="F161">
        <v>1407</v>
      </c>
      <c r="G161" t="s">
        <v>413</v>
      </c>
      <c r="H161" t="s">
        <v>412</v>
      </c>
      <c r="I161">
        <v>423</v>
      </c>
      <c r="J161" t="s">
        <v>404</v>
      </c>
      <c r="K161" t="s">
        <v>405</v>
      </c>
      <c r="L161">
        <v>1471</v>
      </c>
      <c r="M161" t="s">
        <v>419</v>
      </c>
      <c r="N161" t="s">
        <v>420</v>
      </c>
      <c r="O161">
        <v>1471</v>
      </c>
      <c r="P161" t="s">
        <v>419</v>
      </c>
      <c r="Q161" t="s">
        <v>420</v>
      </c>
      <c r="R161" t="s">
        <v>293</v>
      </c>
      <c r="S161" s="1">
        <v>-2.02</v>
      </c>
      <c r="U161" s="1">
        <v>9</v>
      </c>
      <c r="IF161">
        <v>1471</v>
      </c>
      <c r="IG161" t="s">
        <v>419</v>
      </c>
      <c r="IH161" t="s">
        <v>252</v>
      </c>
      <c r="IK161">
        <v>-2</v>
      </c>
      <c r="IL161" t="s">
        <v>253</v>
      </c>
      <c r="IM161" t="s">
        <v>254</v>
      </c>
      <c r="IN161" t="s">
        <v>428</v>
      </c>
      <c r="IP161" t="s">
        <v>431</v>
      </c>
    </row>
    <row r="162" spans="1:250" x14ac:dyDescent="0.35">
      <c r="A162">
        <v>449</v>
      </c>
      <c r="B162">
        <v>11467520</v>
      </c>
      <c r="C162">
        <v>1403</v>
      </c>
      <c r="D162" t="s">
        <v>411</v>
      </c>
      <c r="E162" t="s">
        <v>412</v>
      </c>
      <c r="F162">
        <v>1407</v>
      </c>
      <c r="G162" t="s">
        <v>413</v>
      </c>
      <c r="H162" t="s">
        <v>412</v>
      </c>
      <c r="I162">
        <v>421</v>
      </c>
      <c r="J162" t="s">
        <v>406</v>
      </c>
      <c r="K162" t="s">
        <v>417</v>
      </c>
      <c r="L162">
        <v>1471</v>
      </c>
      <c r="M162" t="s">
        <v>419</v>
      </c>
      <c r="N162" t="s">
        <v>420</v>
      </c>
      <c r="O162">
        <v>1471</v>
      </c>
      <c r="P162" t="s">
        <v>419</v>
      </c>
      <c r="Q162" t="s">
        <v>420</v>
      </c>
      <c r="R162" t="s">
        <v>293</v>
      </c>
      <c r="S162" s="1">
        <v>-4.26</v>
      </c>
      <c r="U162" s="1">
        <v>9</v>
      </c>
      <c r="IF162">
        <v>1471</v>
      </c>
      <c r="IG162" t="s">
        <v>419</v>
      </c>
      <c r="IH162" t="s">
        <v>252</v>
      </c>
      <c r="IK162">
        <v>-2</v>
      </c>
      <c r="IL162" t="s">
        <v>253</v>
      </c>
      <c r="IM162" t="s">
        <v>254</v>
      </c>
      <c r="IN162" t="s">
        <v>428</v>
      </c>
      <c r="IP162" t="s">
        <v>431</v>
      </c>
    </row>
    <row r="163" spans="1:250" x14ac:dyDescent="0.35">
      <c r="A163">
        <v>450</v>
      </c>
      <c r="B163">
        <v>11467520</v>
      </c>
      <c r="C163">
        <v>1403</v>
      </c>
      <c r="D163" t="s">
        <v>411</v>
      </c>
      <c r="E163" t="s">
        <v>412</v>
      </c>
      <c r="F163">
        <v>1407</v>
      </c>
      <c r="G163" t="s">
        <v>413</v>
      </c>
      <c r="H163" t="s">
        <v>412</v>
      </c>
      <c r="I163">
        <v>417</v>
      </c>
      <c r="J163" t="s">
        <v>401</v>
      </c>
      <c r="K163" t="s">
        <v>402</v>
      </c>
      <c r="L163">
        <v>1471</v>
      </c>
      <c r="M163" t="s">
        <v>419</v>
      </c>
      <c r="N163" t="s">
        <v>420</v>
      </c>
      <c r="O163">
        <v>1471</v>
      </c>
      <c r="P163" t="s">
        <v>419</v>
      </c>
      <c r="Q163" t="s">
        <v>420</v>
      </c>
      <c r="R163" t="s">
        <v>293</v>
      </c>
      <c r="S163" s="1">
        <v>-2.64</v>
      </c>
      <c r="U163" s="1">
        <v>9</v>
      </c>
      <c r="IF163">
        <v>1471</v>
      </c>
      <c r="IG163" t="s">
        <v>419</v>
      </c>
      <c r="IH163" t="s">
        <v>252</v>
      </c>
      <c r="IK163">
        <v>-2</v>
      </c>
      <c r="IL163" t="s">
        <v>253</v>
      </c>
      <c r="IM163" t="s">
        <v>254</v>
      </c>
      <c r="IN163" t="s">
        <v>428</v>
      </c>
      <c r="IP163" t="s">
        <v>431</v>
      </c>
    </row>
    <row r="164" spans="1:250" x14ac:dyDescent="0.35">
      <c r="A164">
        <v>451</v>
      </c>
      <c r="B164">
        <v>11467520</v>
      </c>
      <c r="C164">
        <v>1403</v>
      </c>
      <c r="D164" t="s">
        <v>411</v>
      </c>
      <c r="E164" t="s">
        <v>412</v>
      </c>
      <c r="F164">
        <v>1407</v>
      </c>
      <c r="G164" t="s">
        <v>413</v>
      </c>
      <c r="H164" t="s">
        <v>412</v>
      </c>
      <c r="I164">
        <v>434</v>
      </c>
      <c r="J164" t="s">
        <v>426</v>
      </c>
      <c r="K164" t="s">
        <v>427</v>
      </c>
      <c r="L164">
        <v>22342</v>
      </c>
      <c r="M164" t="s">
        <v>415</v>
      </c>
      <c r="N164" t="s">
        <v>416</v>
      </c>
      <c r="O164">
        <v>22342</v>
      </c>
      <c r="P164" t="s">
        <v>415</v>
      </c>
      <c r="Q164" t="s">
        <v>416</v>
      </c>
      <c r="R164" t="s">
        <v>294</v>
      </c>
      <c r="S164" s="1">
        <v>-505.96</v>
      </c>
      <c r="U164" s="1">
        <v>10</v>
      </c>
      <c r="IF164">
        <v>22342</v>
      </c>
      <c r="IG164" t="s">
        <v>415</v>
      </c>
      <c r="IH164" t="s">
        <v>252</v>
      </c>
      <c r="IK164">
        <v>-2</v>
      </c>
      <c r="IL164" t="s">
        <v>253</v>
      </c>
      <c r="IM164" t="s">
        <v>254</v>
      </c>
      <c r="IN164" t="s">
        <v>428</v>
      </c>
      <c r="IP164" t="s">
        <v>429</v>
      </c>
    </row>
    <row r="165" spans="1:250" x14ac:dyDescent="0.35">
      <c r="A165">
        <v>452</v>
      </c>
      <c r="B165">
        <v>11467520</v>
      </c>
      <c r="C165">
        <v>1403</v>
      </c>
      <c r="D165" t="s">
        <v>411</v>
      </c>
      <c r="E165" t="s">
        <v>412</v>
      </c>
      <c r="F165">
        <v>1407</v>
      </c>
      <c r="G165" t="s">
        <v>413</v>
      </c>
      <c r="H165" t="s">
        <v>412</v>
      </c>
      <c r="I165">
        <v>430</v>
      </c>
      <c r="J165" t="s">
        <v>422</v>
      </c>
      <c r="K165" t="s">
        <v>423</v>
      </c>
      <c r="L165">
        <v>22342</v>
      </c>
      <c r="M165" t="s">
        <v>415</v>
      </c>
      <c r="N165" t="s">
        <v>416</v>
      </c>
      <c r="O165">
        <v>22342</v>
      </c>
      <c r="P165" t="s">
        <v>415</v>
      </c>
      <c r="Q165" t="s">
        <v>416</v>
      </c>
      <c r="R165" t="s">
        <v>294</v>
      </c>
      <c r="S165" s="1">
        <v>-206.99</v>
      </c>
      <c r="U165" s="1">
        <v>10</v>
      </c>
      <c r="IF165">
        <v>22342</v>
      </c>
      <c r="IG165" t="s">
        <v>415</v>
      </c>
      <c r="IH165" t="s">
        <v>252</v>
      </c>
      <c r="IK165">
        <v>-2</v>
      </c>
      <c r="IL165" t="s">
        <v>253</v>
      </c>
      <c r="IM165" t="s">
        <v>254</v>
      </c>
      <c r="IN165" t="s">
        <v>428</v>
      </c>
      <c r="IP165" t="s">
        <v>429</v>
      </c>
    </row>
    <row r="166" spans="1:250" x14ac:dyDescent="0.35">
      <c r="A166">
        <v>453</v>
      </c>
      <c r="B166">
        <v>11467520</v>
      </c>
      <c r="C166">
        <v>1403</v>
      </c>
      <c r="D166" t="s">
        <v>411</v>
      </c>
      <c r="E166" t="s">
        <v>412</v>
      </c>
      <c r="F166">
        <v>1407</v>
      </c>
      <c r="G166" t="s">
        <v>413</v>
      </c>
      <c r="H166" t="s">
        <v>412</v>
      </c>
      <c r="I166">
        <v>428</v>
      </c>
      <c r="J166" t="s">
        <v>403</v>
      </c>
      <c r="K166" t="s">
        <v>414</v>
      </c>
      <c r="L166">
        <v>22342</v>
      </c>
      <c r="M166" t="s">
        <v>415</v>
      </c>
      <c r="N166" t="s">
        <v>416</v>
      </c>
      <c r="O166">
        <v>22342</v>
      </c>
      <c r="P166" t="s">
        <v>415</v>
      </c>
      <c r="Q166" t="s">
        <v>416</v>
      </c>
      <c r="R166" t="s">
        <v>294</v>
      </c>
      <c r="S166" s="1">
        <v>-436.99</v>
      </c>
      <c r="U166" s="1">
        <v>10</v>
      </c>
      <c r="IF166">
        <v>22342</v>
      </c>
      <c r="IG166" t="s">
        <v>415</v>
      </c>
      <c r="IH166" t="s">
        <v>252</v>
      </c>
      <c r="IK166">
        <v>-2</v>
      </c>
      <c r="IL166" t="s">
        <v>253</v>
      </c>
      <c r="IM166" t="s">
        <v>254</v>
      </c>
      <c r="IN166" t="s">
        <v>428</v>
      </c>
      <c r="IP166" t="s">
        <v>429</v>
      </c>
    </row>
    <row r="167" spans="1:250" x14ac:dyDescent="0.35">
      <c r="A167">
        <v>454</v>
      </c>
      <c r="B167">
        <v>11467520</v>
      </c>
      <c r="C167">
        <v>1403</v>
      </c>
      <c r="D167" t="s">
        <v>411</v>
      </c>
      <c r="E167" t="s">
        <v>412</v>
      </c>
      <c r="F167">
        <v>1407</v>
      </c>
      <c r="G167" t="s">
        <v>413</v>
      </c>
      <c r="H167" t="s">
        <v>412</v>
      </c>
      <c r="I167">
        <v>423</v>
      </c>
      <c r="J167" t="s">
        <v>404</v>
      </c>
      <c r="K167" t="s">
        <v>405</v>
      </c>
      <c r="L167">
        <v>22342</v>
      </c>
      <c r="M167" t="s">
        <v>415</v>
      </c>
      <c r="N167" t="s">
        <v>416</v>
      </c>
      <c r="O167">
        <v>22342</v>
      </c>
      <c r="P167" t="s">
        <v>415</v>
      </c>
      <c r="Q167" t="s">
        <v>416</v>
      </c>
      <c r="R167" t="s">
        <v>294</v>
      </c>
      <c r="S167" s="1">
        <v>-517.52</v>
      </c>
      <c r="U167" s="1">
        <v>10</v>
      </c>
      <c r="IF167">
        <v>22342</v>
      </c>
      <c r="IG167" t="s">
        <v>415</v>
      </c>
      <c r="IH167" t="s">
        <v>252</v>
      </c>
      <c r="IK167">
        <v>-2</v>
      </c>
      <c r="IL167" t="s">
        <v>253</v>
      </c>
      <c r="IM167" t="s">
        <v>254</v>
      </c>
      <c r="IN167" t="s">
        <v>428</v>
      </c>
      <c r="IP167" t="s">
        <v>429</v>
      </c>
    </row>
    <row r="168" spans="1:250" x14ac:dyDescent="0.35">
      <c r="A168">
        <v>455</v>
      </c>
      <c r="B168">
        <v>11467520</v>
      </c>
      <c r="C168">
        <v>1403</v>
      </c>
      <c r="D168" t="s">
        <v>411</v>
      </c>
      <c r="E168" t="s">
        <v>412</v>
      </c>
      <c r="F168">
        <v>1407</v>
      </c>
      <c r="G168" t="s">
        <v>413</v>
      </c>
      <c r="H168" t="s">
        <v>412</v>
      </c>
      <c r="I168">
        <v>421</v>
      </c>
      <c r="J168" t="s">
        <v>406</v>
      </c>
      <c r="K168" t="s">
        <v>417</v>
      </c>
      <c r="L168">
        <v>22342</v>
      </c>
      <c r="M168" t="s">
        <v>415</v>
      </c>
      <c r="N168" t="s">
        <v>416</v>
      </c>
      <c r="O168">
        <v>22342</v>
      </c>
      <c r="P168" t="s">
        <v>415</v>
      </c>
      <c r="Q168" t="s">
        <v>416</v>
      </c>
      <c r="R168" t="s">
        <v>294</v>
      </c>
      <c r="S168" s="1">
        <v>-1092.53</v>
      </c>
      <c r="U168" s="1">
        <v>10</v>
      </c>
      <c r="IF168">
        <v>22342</v>
      </c>
      <c r="IG168" t="s">
        <v>415</v>
      </c>
      <c r="IH168" t="s">
        <v>252</v>
      </c>
      <c r="IK168">
        <v>-2</v>
      </c>
      <c r="IL168" t="s">
        <v>253</v>
      </c>
      <c r="IM168" t="s">
        <v>254</v>
      </c>
      <c r="IN168" t="s">
        <v>428</v>
      </c>
      <c r="IP168" t="s">
        <v>429</v>
      </c>
    </row>
    <row r="169" spans="1:250" x14ac:dyDescent="0.35">
      <c r="A169">
        <v>456</v>
      </c>
      <c r="B169">
        <v>11467520</v>
      </c>
      <c r="C169">
        <v>1403</v>
      </c>
      <c r="D169" t="s">
        <v>411</v>
      </c>
      <c r="E169" t="s">
        <v>412</v>
      </c>
      <c r="F169">
        <v>1407</v>
      </c>
      <c r="G169" t="s">
        <v>413</v>
      </c>
      <c r="H169" t="s">
        <v>412</v>
      </c>
      <c r="I169">
        <v>417</v>
      </c>
      <c r="J169" t="s">
        <v>401</v>
      </c>
      <c r="K169" t="s">
        <v>402</v>
      </c>
      <c r="L169">
        <v>22342</v>
      </c>
      <c r="M169" t="s">
        <v>415</v>
      </c>
      <c r="N169" t="s">
        <v>416</v>
      </c>
      <c r="O169">
        <v>22342</v>
      </c>
      <c r="P169" t="s">
        <v>415</v>
      </c>
      <c r="Q169" t="s">
        <v>416</v>
      </c>
      <c r="R169" t="s">
        <v>294</v>
      </c>
      <c r="S169" s="1">
        <v>-691.86</v>
      </c>
      <c r="U169" s="1">
        <v>10</v>
      </c>
      <c r="IF169">
        <v>22342</v>
      </c>
      <c r="IG169" t="s">
        <v>415</v>
      </c>
      <c r="IH169" t="s">
        <v>252</v>
      </c>
      <c r="IK169">
        <v>-2</v>
      </c>
      <c r="IL169" t="s">
        <v>253</v>
      </c>
      <c r="IM169" t="s">
        <v>254</v>
      </c>
      <c r="IN169" t="s">
        <v>428</v>
      </c>
      <c r="IP169" t="s">
        <v>429</v>
      </c>
    </row>
    <row r="170" spans="1:250" x14ac:dyDescent="0.35">
      <c r="A170">
        <v>457</v>
      </c>
      <c r="B170">
        <v>11467520</v>
      </c>
      <c r="C170">
        <v>1403</v>
      </c>
      <c r="D170" t="s">
        <v>411</v>
      </c>
      <c r="E170" t="s">
        <v>412</v>
      </c>
      <c r="F170">
        <v>1407</v>
      </c>
      <c r="G170" t="s">
        <v>413</v>
      </c>
      <c r="H170" t="s">
        <v>412</v>
      </c>
      <c r="I170">
        <v>434</v>
      </c>
      <c r="J170" t="s">
        <v>426</v>
      </c>
      <c r="K170" t="s">
        <v>427</v>
      </c>
      <c r="L170">
        <v>1736</v>
      </c>
      <c r="M170" t="s">
        <v>418</v>
      </c>
      <c r="N170" t="s">
        <v>256</v>
      </c>
      <c r="O170">
        <v>1736</v>
      </c>
      <c r="P170" t="s">
        <v>418</v>
      </c>
      <c r="Q170" t="s">
        <v>256</v>
      </c>
      <c r="R170" t="s">
        <v>294</v>
      </c>
      <c r="S170" s="1">
        <v>-576.13</v>
      </c>
      <c r="U170" s="1">
        <v>10</v>
      </c>
      <c r="IF170">
        <v>1736</v>
      </c>
      <c r="IG170" t="s">
        <v>418</v>
      </c>
      <c r="IH170" t="s">
        <v>252</v>
      </c>
      <c r="IK170">
        <v>-2</v>
      </c>
      <c r="IL170" t="s">
        <v>253</v>
      </c>
      <c r="IM170" t="s">
        <v>254</v>
      </c>
      <c r="IN170" t="s">
        <v>428</v>
      </c>
      <c r="IP170" t="s">
        <v>430</v>
      </c>
    </row>
    <row r="171" spans="1:250" x14ac:dyDescent="0.35">
      <c r="A171">
        <v>458</v>
      </c>
      <c r="B171">
        <v>11467520</v>
      </c>
      <c r="C171">
        <v>1403</v>
      </c>
      <c r="D171" t="s">
        <v>411</v>
      </c>
      <c r="E171" t="s">
        <v>412</v>
      </c>
      <c r="F171">
        <v>1407</v>
      </c>
      <c r="G171" t="s">
        <v>413</v>
      </c>
      <c r="H171" t="s">
        <v>412</v>
      </c>
      <c r="I171">
        <v>430</v>
      </c>
      <c r="J171" t="s">
        <v>422</v>
      </c>
      <c r="K171" t="s">
        <v>423</v>
      </c>
      <c r="L171">
        <v>1736</v>
      </c>
      <c r="M171" t="s">
        <v>418</v>
      </c>
      <c r="N171" t="s">
        <v>256</v>
      </c>
      <c r="O171">
        <v>1736</v>
      </c>
      <c r="P171" t="s">
        <v>418</v>
      </c>
      <c r="Q171" t="s">
        <v>256</v>
      </c>
      <c r="R171" t="s">
        <v>294</v>
      </c>
      <c r="S171" s="1">
        <v>-234.85</v>
      </c>
      <c r="U171" s="1">
        <v>10</v>
      </c>
      <c r="IF171">
        <v>1736</v>
      </c>
      <c r="IG171" t="s">
        <v>418</v>
      </c>
      <c r="IH171" t="s">
        <v>252</v>
      </c>
      <c r="IK171">
        <v>-2</v>
      </c>
      <c r="IL171" t="s">
        <v>253</v>
      </c>
      <c r="IM171" t="s">
        <v>254</v>
      </c>
      <c r="IN171" t="s">
        <v>428</v>
      </c>
      <c r="IP171" t="s">
        <v>430</v>
      </c>
    </row>
    <row r="172" spans="1:250" x14ac:dyDescent="0.35">
      <c r="A172">
        <v>459</v>
      </c>
      <c r="B172">
        <v>11467520</v>
      </c>
      <c r="C172">
        <v>1403</v>
      </c>
      <c r="D172" t="s">
        <v>411</v>
      </c>
      <c r="E172" t="s">
        <v>412</v>
      </c>
      <c r="F172">
        <v>1407</v>
      </c>
      <c r="G172" t="s">
        <v>413</v>
      </c>
      <c r="H172" t="s">
        <v>412</v>
      </c>
      <c r="I172">
        <v>428</v>
      </c>
      <c r="J172" t="s">
        <v>403</v>
      </c>
      <c r="K172" t="s">
        <v>414</v>
      </c>
      <c r="L172">
        <v>1736</v>
      </c>
      <c r="M172" t="s">
        <v>418</v>
      </c>
      <c r="N172" t="s">
        <v>256</v>
      </c>
      <c r="O172">
        <v>1736</v>
      </c>
      <c r="P172" t="s">
        <v>418</v>
      </c>
      <c r="Q172" t="s">
        <v>256</v>
      </c>
      <c r="R172" t="s">
        <v>294</v>
      </c>
      <c r="S172" s="1">
        <v>-495.78</v>
      </c>
      <c r="U172" s="1">
        <v>10</v>
      </c>
      <c r="IF172">
        <v>1736</v>
      </c>
      <c r="IG172" t="s">
        <v>418</v>
      </c>
      <c r="IH172" t="s">
        <v>252</v>
      </c>
      <c r="IK172">
        <v>-2</v>
      </c>
      <c r="IL172" t="s">
        <v>253</v>
      </c>
      <c r="IM172" t="s">
        <v>254</v>
      </c>
      <c r="IN172" t="s">
        <v>428</v>
      </c>
      <c r="IP172" t="s">
        <v>430</v>
      </c>
    </row>
    <row r="173" spans="1:250" x14ac:dyDescent="0.35">
      <c r="A173">
        <v>460</v>
      </c>
      <c r="B173">
        <v>11467520</v>
      </c>
      <c r="C173">
        <v>1403</v>
      </c>
      <c r="D173" t="s">
        <v>411</v>
      </c>
      <c r="E173" t="s">
        <v>412</v>
      </c>
      <c r="F173">
        <v>1407</v>
      </c>
      <c r="G173" t="s">
        <v>413</v>
      </c>
      <c r="H173" t="s">
        <v>412</v>
      </c>
      <c r="I173">
        <v>423</v>
      </c>
      <c r="J173" t="s">
        <v>404</v>
      </c>
      <c r="K173" t="s">
        <v>405</v>
      </c>
      <c r="L173">
        <v>1736</v>
      </c>
      <c r="M173" t="s">
        <v>418</v>
      </c>
      <c r="N173" t="s">
        <v>256</v>
      </c>
      <c r="O173">
        <v>1736</v>
      </c>
      <c r="P173" t="s">
        <v>418</v>
      </c>
      <c r="Q173" t="s">
        <v>256</v>
      </c>
      <c r="R173" t="s">
        <v>294</v>
      </c>
      <c r="S173" s="1">
        <v>-585.16</v>
      </c>
      <c r="U173" s="1">
        <v>10</v>
      </c>
      <c r="IF173">
        <v>1736</v>
      </c>
      <c r="IG173" t="s">
        <v>418</v>
      </c>
      <c r="IH173" t="s">
        <v>252</v>
      </c>
      <c r="IK173">
        <v>-2</v>
      </c>
      <c r="IL173" t="s">
        <v>253</v>
      </c>
      <c r="IM173" t="s">
        <v>254</v>
      </c>
      <c r="IN173" t="s">
        <v>428</v>
      </c>
      <c r="IP173" t="s">
        <v>430</v>
      </c>
    </row>
    <row r="174" spans="1:250" x14ac:dyDescent="0.35">
      <c r="A174">
        <v>461</v>
      </c>
      <c r="B174">
        <v>11467520</v>
      </c>
      <c r="C174">
        <v>1403</v>
      </c>
      <c r="D174" t="s">
        <v>411</v>
      </c>
      <c r="E174" t="s">
        <v>412</v>
      </c>
      <c r="F174">
        <v>1407</v>
      </c>
      <c r="G174" t="s">
        <v>413</v>
      </c>
      <c r="H174" t="s">
        <v>412</v>
      </c>
      <c r="I174">
        <v>421</v>
      </c>
      <c r="J174" t="s">
        <v>406</v>
      </c>
      <c r="K174" t="s">
        <v>417</v>
      </c>
      <c r="L174">
        <v>1736</v>
      </c>
      <c r="M174" t="s">
        <v>418</v>
      </c>
      <c r="N174" t="s">
        <v>256</v>
      </c>
      <c r="O174">
        <v>1736</v>
      </c>
      <c r="P174" t="s">
        <v>418</v>
      </c>
      <c r="Q174" t="s">
        <v>256</v>
      </c>
      <c r="R174" t="s">
        <v>294</v>
      </c>
      <c r="S174" s="1">
        <v>-1235.3499999999999</v>
      </c>
      <c r="U174" s="1">
        <v>10</v>
      </c>
      <c r="IF174">
        <v>1736</v>
      </c>
      <c r="IG174" t="s">
        <v>418</v>
      </c>
      <c r="IH174" t="s">
        <v>252</v>
      </c>
      <c r="IK174">
        <v>-2</v>
      </c>
      <c r="IL174" t="s">
        <v>253</v>
      </c>
      <c r="IM174" t="s">
        <v>254</v>
      </c>
      <c r="IN174" t="s">
        <v>428</v>
      </c>
      <c r="IP174" t="s">
        <v>430</v>
      </c>
    </row>
    <row r="175" spans="1:250" x14ac:dyDescent="0.35">
      <c r="A175">
        <v>462</v>
      </c>
      <c r="B175">
        <v>11467520</v>
      </c>
      <c r="C175">
        <v>1403</v>
      </c>
      <c r="D175" t="s">
        <v>411</v>
      </c>
      <c r="E175" t="s">
        <v>412</v>
      </c>
      <c r="F175">
        <v>1407</v>
      </c>
      <c r="G175" t="s">
        <v>413</v>
      </c>
      <c r="H175" t="s">
        <v>412</v>
      </c>
      <c r="I175">
        <v>417</v>
      </c>
      <c r="J175" t="s">
        <v>401</v>
      </c>
      <c r="K175" t="s">
        <v>402</v>
      </c>
      <c r="L175">
        <v>1736</v>
      </c>
      <c r="M175" t="s">
        <v>418</v>
      </c>
      <c r="N175" t="s">
        <v>256</v>
      </c>
      <c r="O175">
        <v>1736</v>
      </c>
      <c r="P175" t="s">
        <v>418</v>
      </c>
      <c r="Q175" t="s">
        <v>256</v>
      </c>
      <c r="R175" t="s">
        <v>294</v>
      </c>
      <c r="S175" s="1">
        <v>-779.11</v>
      </c>
      <c r="U175" s="1">
        <v>10</v>
      </c>
      <c r="IF175">
        <v>1736</v>
      </c>
      <c r="IG175" t="s">
        <v>418</v>
      </c>
      <c r="IH175" t="s">
        <v>252</v>
      </c>
      <c r="IK175">
        <v>-2</v>
      </c>
      <c r="IL175" t="s">
        <v>253</v>
      </c>
      <c r="IM175" t="s">
        <v>254</v>
      </c>
      <c r="IN175" t="s">
        <v>428</v>
      </c>
      <c r="IP175" t="s">
        <v>430</v>
      </c>
    </row>
    <row r="176" spans="1:250" x14ac:dyDescent="0.35">
      <c r="A176">
        <v>463</v>
      </c>
      <c r="B176">
        <v>11467520</v>
      </c>
      <c r="C176">
        <v>1403</v>
      </c>
      <c r="D176" t="s">
        <v>411</v>
      </c>
      <c r="E176" t="s">
        <v>412</v>
      </c>
      <c r="F176">
        <v>1407</v>
      </c>
      <c r="G176" t="s">
        <v>413</v>
      </c>
      <c r="H176" t="s">
        <v>412</v>
      </c>
      <c r="I176">
        <v>434</v>
      </c>
      <c r="J176" t="s">
        <v>426</v>
      </c>
      <c r="K176" t="s">
        <v>427</v>
      </c>
      <c r="L176">
        <v>1471</v>
      </c>
      <c r="M176" t="s">
        <v>419</v>
      </c>
      <c r="N176" t="s">
        <v>420</v>
      </c>
      <c r="O176">
        <v>1471</v>
      </c>
      <c r="P176" t="s">
        <v>419</v>
      </c>
      <c r="Q176" t="s">
        <v>420</v>
      </c>
      <c r="R176" t="s">
        <v>294</v>
      </c>
      <c r="S176" s="1">
        <v>-2.5099999999999998</v>
      </c>
      <c r="U176" s="1">
        <v>10</v>
      </c>
      <c r="IF176">
        <v>1471</v>
      </c>
      <c r="IG176" t="s">
        <v>419</v>
      </c>
      <c r="IH176" t="s">
        <v>252</v>
      </c>
      <c r="IK176">
        <v>-2</v>
      </c>
      <c r="IL176" t="s">
        <v>253</v>
      </c>
      <c r="IM176" t="s">
        <v>254</v>
      </c>
      <c r="IN176" t="s">
        <v>428</v>
      </c>
      <c r="IP176" t="s">
        <v>431</v>
      </c>
    </row>
    <row r="177" spans="1:250" x14ac:dyDescent="0.35">
      <c r="A177">
        <v>464</v>
      </c>
      <c r="B177">
        <v>11467520</v>
      </c>
      <c r="C177">
        <v>1403</v>
      </c>
      <c r="D177" t="s">
        <v>411</v>
      </c>
      <c r="E177" t="s">
        <v>412</v>
      </c>
      <c r="F177">
        <v>1407</v>
      </c>
      <c r="G177" t="s">
        <v>413</v>
      </c>
      <c r="H177" t="s">
        <v>412</v>
      </c>
      <c r="I177">
        <v>430</v>
      </c>
      <c r="J177" t="s">
        <v>422</v>
      </c>
      <c r="K177" t="s">
        <v>423</v>
      </c>
      <c r="L177">
        <v>1471</v>
      </c>
      <c r="M177" t="s">
        <v>419</v>
      </c>
      <c r="N177" t="s">
        <v>420</v>
      </c>
      <c r="O177">
        <v>1471</v>
      </c>
      <c r="P177" t="s">
        <v>419</v>
      </c>
      <c r="Q177" t="s">
        <v>420</v>
      </c>
      <c r="R177" t="s">
        <v>294</v>
      </c>
      <c r="S177" s="1">
        <v>-1.77</v>
      </c>
      <c r="U177" s="1">
        <v>10</v>
      </c>
      <c r="IF177">
        <v>1471</v>
      </c>
      <c r="IG177" t="s">
        <v>419</v>
      </c>
      <c r="IH177" t="s">
        <v>252</v>
      </c>
      <c r="IK177">
        <v>-2</v>
      </c>
      <c r="IL177" t="s">
        <v>253</v>
      </c>
      <c r="IM177" t="s">
        <v>254</v>
      </c>
      <c r="IN177" t="s">
        <v>428</v>
      </c>
      <c r="IP177" t="s">
        <v>431</v>
      </c>
    </row>
    <row r="178" spans="1:250" x14ac:dyDescent="0.35">
      <c r="A178">
        <v>465</v>
      </c>
      <c r="B178">
        <v>11467520</v>
      </c>
      <c r="C178">
        <v>1403</v>
      </c>
      <c r="D178" t="s">
        <v>411</v>
      </c>
      <c r="E178" t="s">
        <v>412</v>
      </c>
      <c r="F178">
        <v>1407</v>
      </c>
      <c r="G178" t="s">
        <v>413</v>
      </c>
      <c r="H178" t="s">
        <v>412</v>
      </c>
      <c r="I178">
        <v>428</v>
      </c>
      <c r="J178" t="s">
        <v>403</v>
      </c>
      <c r="K178" t="s">
        <v>414</v>
      </c>
      <c r="L178">
        <v>1471</v>
      </c>
      <c r="M178" t="s">
        <v>419</v>
      </c>
      <c r="N178" t="s">
        <v>420</v>
      </c>
      <c r="O178">
        <v>1471</v>
      </c>
      <c r="P178" t="s">
        <v>419</v>
      </c>
      <c r="Q178" t="s">
        <v>420</v>
      </c>
      <c r="R178" t="s">
        <v>294</v>
      </c>
      <c r="S178" s="1">
        <v>-3.74</v>
      </c>
      <c r="U178" s="1">
        <v>10</v>
      </c>
      <c r="IF178">
        <v>1471</v>
      </c>
      <c r="IG178" t="s">
        <v>419</v>
      </c>
      <c r="IH178" t="s">
        <v>252</v>
      </c>
      <c r="IK178">
        <v>-2</v>
      </c>
      <c r="IL178" t="s">
        <v>253</v>
      </c>
      <c r="IM178" t="s">
        <v>254</v>
      </c>
      <c r="IN178" t="s">
        <v>428</v>
      </c>
      <c r="IP178" t="s">
        <v>431</v>
      </c>
    </row>
    <row r="179" spans="1:250" x14ac:dyDescent="0.35">
      <c r="A179">
        <v>466</v>
      </c>
      <c r="B179">
        <v>11467520</v>
      </c>
      <c r="C179">
        <v>1403</v>
      </c>
      <c r="D179" t="s">
        <v>411</v>
      </c>
      <c r="E179" t="s">
        <v>412</v>
      </c>
      <c r="F179">
        <v>1407</v>
      </c>
      <c r="G179" t="s">
        <v>413</v>
      </c>
      <c r="H179" t="s">
        <v>412</v>
      </c>
      <c r="I179">
        <v>423</v>
      </c>
      <c r="J179" t="s">
        <v>404</v>
      </c>
      <c r="K179" t="s">
        <v>405</v>
      </c>
      <c r="L179">
        <v>1471</v>
      </c>
      <c r="M179" t="s">
        <v>419</v>
      </c>
      <c r="N179" t="s">
        <v>420</v>
      </c>
      <c r="O179">
        <v>1471</v>
      </c>
      <c r="P179" t="s">
        <v>419</v>
      </c>
      <c r="Q179" t="s">
        <v>420</v>
      </c>
      <c r="R179" t="s">
        <v>294</v>
      </c>
      <c r="S179" s="1">
        <v>-4.41</v>
      </c>
      <c r="U179" s="1">
        <v>10</v>
      </c>
      <c r="IF179">
        <v>1471</v>
      </c>
      <c r="IG179" t="s">
        <v>419</v>
      </c>
      <c r="IH179" t="s">
        <v>252</v>
      </c>
      <c r="IK179">
        <v>-2</v>
      </c>
      <c r="IL179" t="s">
        <v>253</v>
      </c>
      <c r="IM179" t="s">
        <v>254</v>
      </c>
      <c r="IN179" t="s">
        <v>428</v>
      </c>
      <c r="IP179" t="s">
        <v>431</v>
      </c>
    </row>
    <row r="180" spans="1:250" x14ac:dyDescent="0.35">
      <c r="A180">
        <v>467</v>
      </c>
      <c r="B180">
        <v>11467520</v>
      </c>
      <c r="C180">
        <v>1403</v>
      </c>
      <c r="D180" t="s">
        <v>411</v>
      </c>
      <c r="E180" t="s">
        <v>412</v>
      </c>
      <c r="F180">
        <v>1407</v>
      </c>
      <c r="G180" t="s">
        <v>413</v>
      </c>
      <c r="H180" t="s">
        <v>412</v>
      </c>
      <c r="I180">
        <v>421</v>
      </c>
      <c r="J180" t="s">
        <v>406</v>
      </c>
      <c r="K180" t="s">
        <v>417</v>
      </c>
      <c r="L180">
        <v>1471</v>
      </c>
      <c r="M180" t="s">
        <v>419</v>
      </c>
      <c r="N180" t="s">
        <v>420</v>
      </c>
      <c r="O180">
        <v>1471</v>
      </c>
      <c r="P180" t="s">
        <v>419</v>
      </c>
      <c r="Q180" t="s">
        <v>420</v>
      </c>
      <c r="R180" t="s">
        <v>294</v>
      </c>
      <c r="S180" s="1">
        <v>-9.31</v>
      </c>
      <c r="U180" s="1">
        <v>10</v>
      </c>
      <c r="IF180">
        <v>1471</v>
      </c>
      <c r="IG180" t="s">
        <v>419</v>
      </c>
      <c r="IH180" t="s">
        <v>252</v>
      </c>
      <c r="IK180">
        <v>-2</v>
      </c>
      <c r="IL180" t="s">
        <v>253</v>
      </c>
      <c r="IM180" t="s">
        <v>254</v>
      </c>
      <c r="IN180" t="s">
        <v>428</v>
      </c>
      <c r="IP180" t="s">
        <v>431</v>
      </c>
    </row>
    <row r="181" spans="1:250" x14ac:dyDescent="0.35">
      <c r="A181">
        <v>468</v>
      </c>
      <c r="B181">
        <v>11467520</v>
      </c>
      <c r="C181">
        <v>1403</v>
      </c>
      <c r="D181" t="s">
        <v>411</v>
      </c>
      <c r="E181" t="s">
        <v>412</v>
      </c>
      <c r="F181">
        <v>1407</v>
      </c>
      <c r="G181" t="s">
        <v>413</v>
      </c>
      <c r="H181" t="s">
        <v>412</v>
      </c>
      <c r="I181">
        <v>417</v>
      </c>
      <c r="J181" t="s">
        <v>401</v>
      </c>
      <c r="K181" t="s">
        <v>402</v>
      </c>
      <c r="L181">
        <v>1471</v>
      </c>
      <c r="M181" t="s">
        <v>419</v>
      </c>
      <c r="N181" t="s">
        <v>420</v>
      </c>
      <c r="O181">
        <v>1471</v>
      </c>
      <c r="P181" t="s">
        <v>419</v>
      </c>
      <c r="Q181" t="s">
        <v>420</v>
      </c>
      <c r="R181" t="s">
        <v>294</v>
      </c>
      <c r="S181" s="1">
        <v>-5.87</v>
      </c>
      <c r="U181" s="1">
        <v>10</v>
      </c>
      <c r="IF181">
        <v>1471</v>
      </c>
      <c r="IG181" t="s">
        <v>419</v>
      </c>
      <c r="IH181" t="s">
        <v>252</v>
      </c>
      <c r="IK181">
        <v>-2</v>
      </c>
      <c r="IL181" t="s">
        <v>253</v>
      </c>
      <c r="IM181" t="s">
        <v>254</v>
      </c>
      <c r="IN181" t="s">
        <v>428</v>
      </c>
      <c r="IP181" t="s">
        <v>431</v>
      </c>
    </row>
    <row r="182" spans="1:250" x14ac:dyDescent="0.35">
      <c r="A182">
        <v>469</v>
      </c>
      <c r="B182">
        <v>11467520</v>
      </c>
      <c r="C182">
        <v>1403</v>
      </c>
      <c r="D182" t="s">
        <v>411</v>
      </c>
      <c r="E182" t="s">
        <v>412</v>
      </c>
      <c r="F182">
        <v>1407</v>
      </c>
      <c r="G182" t="s">
        <v>413</v>
      </c>
      <c r="H182" t="s">
        <v>412</v>
      </c>
      <c r="I182">
        <v>434</v>
      </c>
      <c r="J182" t="s">
        <v>426</v>
      </c>
      <c r="K182" t="s">
        <v>427</v>
      </c>
      <c r="L182">
        <v>22342</v>
      </c>
      <c r="M182" t="s">
        <v>415</v>
      </c>
      <c r="N182" t="s">
        <v>416</v>
      </c>
      <c r="O182">
        <v>22342</v>
      </c>
      <c r="P182" t="s">
        <v>415</v>
      </c>
      <c r="Q182" t="s">
        <v>416</v>
      </c>
      <c r="R182" t="s">
        <v>295</v>
      </c>
      <c r="S182" s="1">
        <v>-379.52</v>
      </c>
      <c r="U182" s="1">
        <v>11</v>
      </c>
      <c r="IF182">
        <v>22342</v>
      </c>
      <c r="IG182" t="s">
        <v>415</v>
      </c>
      <c r="IH182" t="s">
        <v>252</v>
      </c>
      <c r="IK182">
        <v>-2</v>
      </c>
      <c r="IL182" t="s">
        <v>253</v>
      </c>
      <c r="IM182" t="s">
        <v>254</v>
      </c>
      <c r="IN182" t="s">
        <v>428</v>
      </c>
      <c r="IP182" t="s">
        <v>429</v>
      </c>
    </row>
    <row r="183" spans="1:250" x14ac:dyDescent="0.35">
      <c r="A183">
        <v>470</v>
      </c>
      <c r="B183">
        <v>11467520</v>
      </c>
      <c r="C183">
        <v>1403</v>
      </c>
      <c r="D183" t="s">
        <v>411</v>
      </c>
      <c r="E183" t="s">
        <v>412</v>
      </c>
      <c r="F183">
        <v>1407</v>
      </c>
      <c r="G183" t="s">
        <v>413</v>
      </c>
      <c r="H183" t="s">
        <v>412</v>
      </c>
      <c r="I183">
        <v>430</v>
      </c>
      <c r="J183" t="s">
        <v>422</v>
      </c>
      <c r="K183" t="s">
        <v>423</v>
      </c>
      <c r="L183">
        <v>22342</v>
      </c>
      <c r="M183" t="s">
        <v>415</v>
      </c>
      <c r="N183" t="s">
        <v>416</v>
      </c>
      <c r="O183">
        <v>22342</v>
      </c>
      <c r="P183" t="s">
        <v>415</v>
      </c>
      <c r="Q183" t="s">
        <v>416</v>
      </c>
      <c r="R183" t="s">
        <v>295</v>
      </c>
      <c r="S183" s="1">
        <v>-155.26</v>
      </c>
      <c r="U183" s="1">
        <v>11</v>
      </c>
      <c r="IF183">
        <v>22342</v>
      </c>
      <c r="IG183" t="s">
        <v>415</v>
      </c>
      <c r="IH183" t="s">
        <v>252</v>
      </c>
      <c r="IK183">
        <v>-2</v>
      </c>
      <c r="IL183" t="s">
        <v>253</v>
      </c>
      <c r="IM183" t="s">
        <v>254</v>
      </c>
      <c r="IN183" t="s">
        <v>428</v>
      </c>
      <c r="IP183" t="s">
        <v>429</v>
      </c>
    </row>
    <row r="184" spans="1:250" x14ac:dyDescent="0.35">
      <c r="A184">
        <v>471</v>
      </c>
      <c r="B184">
        <v>11467520</v>
      </c>
      <c r="C184">
        <v>1403</v>
      </c>
      <c r="D184" t="s">
        <v>411</v>
      </c>
      <c r="E184" t="s">
        <v>412</v>
      </c>
      <c r="F184">
        <v>1407</v>
      </c>
      <c r="G184" t="s">
        <v>413</v>
      </c>
      <c r="H184" t="s">
        <v>412</v>
      </c>
      <c r="I184">
        <v>428</v>
      </c>
      <c r="J184" t="s">
        <v>403</v>
      </c>
      <c r="K184" t="s">
        <v>414</v>
      </c>
      <c r="L184">
        <v>22342</v>
      </c>
      <c r="M184" t="s">
        <v>415</v>
      </c>
      <c r="N184" t="s">
        <v>416</v>
      </c>
      <c r="O184">
        <v>22342</v>
      </c>
      <c r="P184" t="s">
        <v>415</v>
      </c>
      <c r="Q184" t="s">
        <v>416</v>
      </c>
      <c r="R184" t="s">
        <v>295</v>
      </c>
      <c r="S184" s="1">
        <v>-327.76</v>
      </c>
      <c r="U184" s="1">
        <v>11</v>
      </c>
      <c r="IF184">
        <v>22342</v>
      </c>
      <c r="IG184" t="s">
        <v>415</v>
      </c>
      <c r="IH184" t="s">
        <v>252</v>
      </c>
      <c r="IK184">
        <v>-2</v>
      </c>
      <c r="IL184" t="s">
        <v>253</v>
      </c>
      <c r="IM184" t="s">
        <v>254</v>
      </c>
      <c r="IN184" t="s">
        <v>428</v>
      </c>
      <c r="IP184" t="s">
        <v>429</v>
      </c>
    </row>
    <row r="185" spans="1:250" x14ac:dyDescent="0.35">
      <c r="A185">
        <v>472</v>
      </c>
      <c r="B185">
        <v>11467520</v>
      </c>
      <c r="C185">
        <v>1403</v>
      </c>
      <c r="D185" t="s">
        <v>411</v>
      </c>
      <c r="E185" t="s">
        <v>412</v>
      </c>
      <c r="F185">
        <v>1407</v>
      </c>
      <c r="G185" t="s">
        <v>413</v>
      </c>
      <c r="H185" t="s">
        <v>412</v>
      </c>
      <c r="I185">
        <v>423</v>
      </c>
      <c r="J185" t="s">
        <v>404</v>
      </c>
      <c r="K185" t="s">
        <v>405</v>
      </c>
      <c r="L185">
        <v>22342</v>
      </c>
      <c r="M185" t="s">
        <v>415</v>
      </c>
      <c r="N185" t="s">
        <v>416</v>
      </c>
      <c r="O185">
        <v>22342</v>
      </c>
      <c r="P185" t="s">
        <v>415</v>
      </c>
      <c r="Q185" t="s">
        <v>416</v>
      </c>
      <c r="R185" t="s">
        <v>295</v>
      </c>
      <c r="S185" s="1">
        <v>-155.24</v>
      </c>
      <c r="U185" s="1">
        <v>11</v>
      </c>
      <c r="IF185">
        <v>22342</v>
      </c>
      <c r="IG185" t="s">
        <v>415</v>
      </c>
      <c r="IH185" t="s">
        <v>252</v>
      </c>
      <c r="IK185">
        <v>-2</v>
      </c>
      <c r="IL185" t="s">
        <v>253</v>
      </c>
      <c r="IM185" t="s">
        <v>254</v>
      </c>
      <c r="IN185" t="s">
        <v>428</v>
      </c>
      <c r="IP185" t="s">
        <v>429</v>
      </c>
    </row>
    <row r="186" spans="1:250" x14ac:dyDescent="0.35">
      <c r="A186">
        <v>473</v>
      </c>
      <c r="B186">
        <v>11467520</v>
      </c>
      <c r="C186">
        <v>1403</v>
      </c>
      <c r="D186" t="s">
        <v>411</v>
      </c>
      <c r="E186" t="s">
        <v>412</v>
      </c>
      <c r="F186">
        <v>1407</v>
      </c>
      <c r="G186" t="s">
        <v>413</v>
      </c>
      <c r="H186" t="s">
        <v>412</v>
      </c>
      <c r="I186">
        <v>421</v>
      </c>
      <c r="J186" t="s">
        <v>406</v>
      </c>
      <c r="K186" t="s">
        <v>417</v>
      </c>
      <c r="L186">
        <v>22342</v>
      </c>
      <c r="M186" t="s">
        <v>415</v>
      </c>
      <c r="N186" t="s">
        <v>416</v>
      </c>
      <c r="O186">
        <v>22342</v>
      </c>
      <c r="P186" t="s">
        <v>415</v>
      </c>
      <c r="Q186" t="s">
        <v>416</v>
      </c>
      <c r="R186" t="s">
        <v>295</v>
      </c>
      <c r="S186" s="1">
        <v>-327.73</v>
      </c>
      <c r="U186" s="1">
        <v>11</v>
      </c>
      <c r="IF186">
        <v>22342</v>
      </c>
      <c r="IG186" t="s">
        <v>415</v>
      </c>
      <c r="IH186" t="s">
        <v>252</v>
      </c>
      <c r="IK186">
        <v>-2</v>
      </c>
      <c r="IL186" t="s">
        <v>253</v>
      </c>
      <c r="IM186" t="s">
        <v>254</v>
      </c>
      <c r="IN186" t="s">
        <v>428</v>
      </c>
      <c r="IP186" t="s">
        <v>429</v>
      </c>
    </row>
    <row r="187" spans="1:250" x14ac:dyDescent="0.35">
      <c r="A187">
        <v>474</v>
      </c>
      <c r="B187">
        <v>11467520</v>
      </c>
      <c r="C187">
        <v>1403</v>
      </c>
      <c r="D187" t="s">
        <v>411</v>
      </c>
      <c r="E187" t="s">
        <v>412</v>
      </c>
      <c r="F187">
        <v>1407</v>
      </c>
      <c r="G187" t="s">
        <v>413</v>
      </c>
      <c r="H187" t="s">
        <v>412</v>
      </c>
      <c r="I187">
        <v>417</v>
      </c>
      <c r="J187" t="s">
        <v>401</v>
      </c>
      <c r="K187" t="s">
        <v>402</v>
      </c>
      <c r="L187">
        <v>22342</v>
      </c>
      <c r="M187" t="s">
        <v>415</v>
      </c>
      <c r="N187" t="s">
        <v>416</v>
      </c>
      <c r="O187">
        <v>22342</v>
      </c>
      <c r="P187" t="s">
        <v>415</v>
      </c>
      <c r="Q187" t="s">
        <v>416</v>
      </c>
      <c r="R187" t="s">
        <v>295</v>
      </c>
      <c r="S187" s="1">
        <v>-207.55</v>
      </c>
      <c r="U187" s="1">
        <v>11</v>
      </c>
      <c r="IF187">
        <v>22342</v>
      </c>
      <c r="IG187" t="s">
        <v>415</v>
      </c>
      <c r="IH187" t="s">
        <v>252</v>
      </c>
      <c r="IK187">
        <v>-2</v>
      </c>
      <c r="IL187" t="s">
        <v>253</v>
      </c>
      <c r="IM187" t="s">
        <v>254</v>
      </c>
      <c r="IN187" t="s">
        <v>428</v>
      </c>
      <c r="IP187" t="s">
        <v>429</v>
      </c>
    </row>
    <row r="188" spans="1:250" x14ac:dyDescent="0.35">
      <c r="A188">
        <v>475</v>
      </c>
      <c r="B188">
        <v>11467520</v>
      </c>
      <c r="C188">
        <v>1403</v>
      </c>
      <c r="D188" t="s">
        <v>411</v>
      </c>
      <c r="E188" t="s">
        <v>412</v>
      </c>
      <c r="F188">
        <v>1407</v>
      </c>
      <c r="G188" t="s">
        <v>413</v>
      </c>
      <c r="H188" t="s">
        <v>412</v>
      </c>
      <c r="I188">
        <v>434</v>
      </c>
      <c r="J188" t="s">
        <v>426</v>
      </c>
      <c r="K188" t="s">
        <v>427</v>
      </c>
      <c r="L188">
        <v>1736</v>
      </c>
      <c r="M188" t="s">
        <v>418</v>
      </c>
      <c r="N188" t="s">
        <v>256</v>
      </c>
      <c r="O188">
        <v>1736</v>
      </c>
      <c r="P188" t="s">
        <v>418</v>
      </c>
      <c r="Q188" t="s">
        <v>256</v>
      </c>
      <c r="R188" t="s">
        <v>295</v>
      </c>
      <c r="S188" s="1">
        <v>-432.16</v>
      </c>
      <c r="U188" s="1">
        <v>11</v>
      </c>
      <c r="IF188">
        <v>1736</v>
      </c>
      <c r="IG188" t="s">
        <v>418</v>
      </c>
      <c r="IH188" t="s">
        <v>252</v>
      </c>
      <c r="IK188">
        <v>-2</v>
      </c>
      <c r="IL188" t="s">
        <v>253</v>
      </c>
      <c r="IM188" t="s">
        <v>254</v>
      </c>
      <c r="IN188" t="s">
        <v>428</v>
      </c>
      <c r="IP188" t="s">
        <v>430</v>
      </c>
    </row>
    <row r="189" spans="1:250" x14ac:dyDescent="0.35">
      <c r="A189">
        <v>476</v>
      </c>
      <c r="B189">
        <v>11467520</v>
      </c>
      <c r="C189">
        <v>1403</v>
      </c>
      <c r="D189" t="s">
        <v>411</v>
      </c>
      <c r="E189" t="s">
        <v>412</v>
      </c>
      <c r="F189">
        <v>1407</v>
      </c>
      <c r="G189" t="s">
        <v>413</v>
      </c>
      <c r="H189" t="s">
        <v>412</v>
      </c>
      <c r="I189">
        <v>430</v>
      </c>
      <c r="J189" t="s">
        <v>422</v>
      </c>
      <c r="K189" t="s">
        <v>423</v>
      </c>
      <c r="L189">
        <v>1736</v>
      </c>
      <c r="M189" t="s">
        <v>418</v>
      </c>
      <c r="N189" t="s">
        <v>256</v>
      </c>
      <c r="O189">
        <v>1736</v>
      </c>
      <c r="P189" t="s">
        <v>418</v>
      </c>
      <c r="Q189" t="s">
        <v>256</v>
      </c>
      <c r="R189" t="s">
        <v>295</v>
      </c>
      <c r="S189" s="1">
        <v>-176.14</v>
      </c>
      <c r="U189" s="1">
        <v>11</v>
      </c>
      <c r="IF189">
        <v>1736</v>
      </c>
      <c r="IG189" t="s">
        <v>418</v>
      </c>
      <c r="IH189" t="s">
        <v>252</v>
      </c>
      <c r="IK189">
        <v>-2</v>
      </c>
      <c r="IL189" t="s">
        <v>253</v>
      </c>
      <c r="IM189" t="s">
        <v>254</v>
      </c>
      <c r="IN189" t="s">
        <v>428</v>
      </c>
      <c r="IP189" t="s">
        <v>430</v>
      </c>
    </row>
    <row r="190" spans="1:250" x14ac:dyDescent="0.35">
      <c r="A190">
        <v>477</v>
      </c>
      <c r="B190">
        <v>11467520</v>
      </c>
      <c r="C190">
        <v>1403</v>
      </c>
      <c r="D190" t="s">
        <v>411</v>
      </c>
      <c r="E190" t="s">
        <v>412</v>
      </c>
      <c r="F190">
        <v>1407</v>
      </c>
      <c r="G190" t="s">
        <v>413</v>
      </c>
      <c r="H190" t="s">
        <v>412</v>
      </c>
      <c r="I190">
        <v>428</v>
      </c>
      <c r="J190" t="s">
        <v>403</v>
      </c>
      <c r="K190" t="s">
        <v>414</v>
      </c>
      <c r="L190">
        <v>1736</v>
      </c>
      <c r="M190" t="s">
        <v>418</v>
      </c>
      <c r="N190" t="s">
        <v>256</v>
      </c>
      <c r="O190">
        <v>1736</v>
      </c>
      <c r="P190" t="s">
        <v>418</v>
      </c>
      <c r="Q190" t="s">
        <v>256</v>
      </c>
      <c r="R190" t="s">
        <v>295</v>
      </c>
      <c r="S190" s="1">
        <v>-371.87</v>
      </c>
      <c r="U190" s="1">
        <v>11</v>
      </c>
      <c r="IF190">
        <v>1736</v>
      </c>
      <c r="IG190" t="s">
        <v>418</v>
      </c>
      <c r="IH190" t="s">
        <v>252</v>
      </c>
      <c r="IK190">
        <v>-2</v>
      </c>
      <c r="IL190" t="s">
        <v>253</v>
      </c>
      <c r="IM190" t="s">
        <v>254</v>
      </c>
      <c r="IN190" t="s">
        <v>428</v>
      </c>
      <c r="IP190" t="s">
        <v>430</v>
      </c>
    </row>
    <row r="191" spans="1:250" x14ac:dyDescent="0.35">
      <c r="A191">
        <v>478</v>
      </c>
      <c r="B191">
        <v>11467520</v>
      </c>
      <c r="C191">
        <v>1403</v>
      </c>
      <c r="D191" t="s">
        <v>411</v>
      </c>
      <c r="E191" t="s">
        <v>412</v>
      </c>
      <c r="F191">
        <v>1407</v>
      </c>
      <c r="G191" t="s">
        <v>413</v>
      </c>
      <c r="H191" t="s">
        <v>412</v>
      </c>
      <c r="I191">
        <v>423</v>
      </c>
      <c r="J191" t="s">
        <v>404</v>
      </c>
      <c r="K191" t="s">
        <v>405</v>
      </c>
      <c r="L191">
        <v>1736</v>
      </c>
      <c r="M191" t="s">
        <v>418</v>
      </c>
      <c r="N191" t="s">
        <v>256</v>
      </c>
      <c r="O191">
        <v>1736</v>
      </c>
      <c r="P191" t="s">
        <v>418</v>
      </c>
      <c r="Q191" t="s">
        <v>256</v>
      </c>
      <c r="R191" t="s">
        <v>295</v>
      </c>
      <c r="S191" s="1">
        <v>-175.54</v>
      </c>
      <c r="U191" s="1">
        <v>11</v>
      </c>
      <c r="IF191">
        <v>1736</v>
      </c>
      <c r="IG191" t="s">
        <v>418</v>
      </c>
      <c r="IH191" t="s">
        <v>252</v>
      </c>
      <c r="IK191">
        <v>-2</v>
      </c>
      <c r="IL191" t="s">
        <v>253</v>
      </c>
      <c r="IM191" t="s">
        <v>254</v>
      </c>
      <c r="IN191" t="s">
        <v>428</v>
      </c>
      <c r="IP191" t="s">
        <v>430</v>
      </c>
    </row>
    <row r="192" spans="1:250" x14ac:dyDescent="0.35">
      <c r="A192">
        <v>479</v>
      </c>
      <c r="B192">
        <v>11467520</v>
      </c>
      <c r="C192">
        <v>1403</v>
      </c>
      <c r="D192" t="s">
        <v>411</v>
      </c>
      <c r="E192" t="s">
        <v>412</v>
      </c>
      <c r="F192">
        <v>1407</v>
      </c>
      <c r="G192" t="s">
        <v>413</v>
      </c>
      <c r="H192" t="s">
        <v>412</v>
      </c>
      <c r="I192">
        <v>421</v>
      </c>
      <c r="J192" t="s">
        <v>406</v>
      </c>
      <c r="K192" t="s">
        <v>417</v>
      </c>
      <c r="L192">
        <v>1736</v>
      </c>
      <c r="M192" t="s">
        <v>418</v>
      </c>
      <c r="N192" t="s">
        <v>256</v>
      </c>
      <c r="O192">
        <v>1736</v>
      </c>
      <c r="P192" t="s">
        <v>418</v>
      </c>
      <c r="Q192" t="s">
        <v>256</v>
      </c>
      <c r="R192" t="s">
        <v>295</v>
      </c>
      <c r="S192" s="1">
        <v>-370.58</v>
      </c>
      <c r="U192" s="1">
        <v>11</v>
      </c>
      <c r="IF192">
        <v>1736</v>
      </c>
      <c r="IG192" t="s">
        <v>418</v>
      </c>
      <c r="IH192" t="s">
        <v>252</v>
      </c>
      <c r="IK192">
        <v>-2</v>
      </c>
      <c r="IL192" t="s">
        <v>253</v>
      </c>
      <c r="IM192" t="s">
        <v>254</v>
      </c>
      <c r="IN192" t="s">
        <v>428</v>
      </c>
      <c r="IP192" t="s">
        <v>430</v>
      </c>
    </row>
    <row r="193" spans="1:250" x14ac:dyDescent="0.35">
      <c r="A193">
        <v>480</v>
      </c>
      <c r="B193">
        <v>11467520</v>
      </c>
      <c r="C193">
        <v>1403</v>
      </c>
      <c r="D193" t="s">
        <v>411</v>
      </c>
      <c r="E193" t="s">
        <v>412</v>
      </c>
      <c r="F193">
        <v>1407</v>
      </c>
      <c r="G193" t="s">
        <v>413</v>
      </c>
      <c r="H193" t="s">
        <v>412</v>
      </c>
      <c r="I193">
        <v>417</v>
      </c>
      <c r="J193" t="s">
        <v>401</v>
      </c>
      <c r="K193" t="s">
        <v>402</v>
      </c>
      <c r="L193">
        <v>1736</v>
      </c>
      <c r="M193" t="s">
        <v>418</v>
      </c>
      <c r="N193" t="s">
        <v>256</v>
      </c>
      <c r="O193">
        <v>1736</v>
      </c>
      <c r="P193" t="s">
        <v>418</v>
      </c>
      <c r="Q193" t="s">
        <v>256</v>
      </c>
      <c r="R193" t="s">
        <v>295</v>
      </c>
      <c r="S193" s="1">
        <v>-233.73</v>
      </c>
      <c r="U193" s="1">
        <v>11</v>
      </c>
      <c r="IF193">
        <v>1736</v>
      </c>
      <c r="IG193" t="s">
        <v>418</v>
      </c>
      <c r="IH193" t="s">
        <v>252</v>
      </c>
      <c r="IK193">
        <v>-2</v>
      </c>
      <c r="IL193" t="s">
        <v>253</v>
      </c>
      <c r="IM193" t="s">
        <v>254</v>
      </c>
      <c r="IN193" t="s">
        <v>428</v>
      </c>
      <c r="IP193" t="s">
        <v>430</v>
      </c>
    </row>
    <row r="194" spans="1:250" x14ac:dyDescent="0.35">
      <c r="A194">
        <v>481</v>
      </c>
      <c r="B194">
        <v>11467520</v>
      </c>
      <c r="C194">
        <v>1403</v>
      </c>
      <c r="D194" t="s">
        <v>411</v>
      </c>
      <c r="E194" t="s">
        <v>412</v>
      </c>
      <c r="F194">
        <v>1407</v>
      </c>
      <c r="G194" t="s">
        <v>413</v>
      </c>
      <c r="H194" t="s">
        <v>412</v>
      </c>
      <c r="I194">
        <v>434</v>
      </c>
      <c r="J194" t="s">
        <v>426</v>
      </c>
      <c r="K194" t="s">
        <v>427</v>
      </c>
      <c r="L194">
        <v>1471</v>
      </c>
      <c r="M194" t="s">
        <v>419</v>
      </c>
      <c r="N194" t="s">
        <v>420</v>
      </c>
      <c r="O194">
        <v>1471</v>
      </c>
      <c r="P194" t="s">
        <v>419</v>
      </c>
      <c r="Q194" t="s">
        <v>420</v>
      </c>
      <c r="R194" t="s">
        <v>295</v>
      </c>
      <c r="S194" s="1">
        <v>-1.88</v>
      </c>
      <c r="U194" s="1">
        <v>11</v>
      </c>
      <c r="IF194">
        <v>1471</v>
      </c>
      <c r="IG194" t="s">
        <v>419</v>
      </c>
      <c r="IH194" t="s">
        <v>252</v>
      </c>
      <c r="IK194">
        <v>-2</v>
      </c>
      <c r="IL194" t="s">
        <v>253</v>
      </c>
      <c r="IM194" t="s">
        <v>254</v>
      </c>
      <c r="IN194" t="s">
        <v>428</v>
      </c>
      <c r="IP194" t="s">
        <v>431</v>
      </c>
    </row>
    <row r="195" spans="1:250" x14ac:dyDescent="0.35">
      <c r="A195">
        <v>482</v>
      </c>
      <c r="B195">
        <v>11467520</v>
      </c>
      <c r="C195">
        <v>1403</v>
      </c>
      <c r="D195" t="s">
        <v>411</v>
      </c>
      <c r="E195" t="s">
        <v>412</v>
      </c>
      <c r="F195">
        <v>1407</v>
      </c>
      <c r="G195" t="s">
        <v>413</v>
      </c>
      <c r="H195" t="s">
        <v>412</v>
      </c>
      <c r="I195">
        <v>430</v>
      </c>
      <c r="J195" t="s">
        <v>422</v>
      </c>
      <c r="K195" t="s">
        <v>423</v>
      </c>
      <c r="L195">
        <v>1471</v>
      </c>
      <c r="M195" t="s">
        <v>419</v>
      </c>
      <c r="N195" t="s">
        <v>420</v>
      </c>
      <c r="O195">
        <v>1471</v>
      </c>
      <c r="P195" t="s">
        <v>419</v>
      </c>
      <c r="Q195" t="s">
        <v>420</v>
      </c>
      <c r="R195" t="s">
        <v>295</v>
      </c>
      <c r="S195" s="1">
        <v>-1.33</v>
      </c>
      <c r="U195" s="1">
        <v>11</v>
      </c>
      <c r="IF195">
        <v>1471</v>
      </c>
      <c r="IG195" t="s">
        <v>419</v>
      </c>
      <c r="IH195" t="s">
        <v>252</v>
      </c>
      <c r="IK195">
        <v>-2</v>
      </c>
      <c r="IL195" t="s">
        <v>253</v>
      </c>
      <c r="IM195" t="s">
        <v>254</v>
      </c>
      <c r="IN195" t="s">
        <v>428</v>
      </c>
      <c r="IP195" t="s">
        <v>431</v>
      </c>
    </row>
    <row r="196" spans="1:250" x14ac:dyDescent="0.35">
      <c r="A196">
        <v>483</v>
      </c>
      <c r="B196">
        <v>11467520</v>
      </c>
      <c r="C196">
        <v>1403</v>
      </c>
      <c r="D196" t="s">
        <v>411</v>
      </c>
      <c r="E196" t="s">
        <v>412</v>
      </c>
      <c r="F196">
        <v>1407</v>
      </c>
      <c r="G196" t="s">
        <v>413</v>
      </c>
      <c r="H196" t="s">
        <v>412</v>
      </c>
      <c r="I196">
        <v>428</v>
      </c>
      <c r="J196" t="s">
        <v>403</v>
      </c>
      <c r="K196" t="s">
        <v>414</v>
      </c>
      <c r="L196">
        <v>1471</v>
      </c>
      <c r="M196" t="s">
        <v>419</v>
      </c>
      <c r="N196" t="s">
        <v>420</v>
      </c>
      <c r="O196">
        <v>1471</v>
      </c>
      <c r="P196" t="s">
        <v>419</v>
      </c>
      <c r="Q196" t="s">
        <v>420</v>
      </c>
      <c r="R196" t="s">
        <v>295</v>
      </c>
      <c r="S196" s="1">
        <v>-2.8</v>
      </c>
      <c r="U196" s="1">
        <v>11</v>
      </c>
      <c r="IF196">
        <v>1471</v>
      </c>
      <c r="IG196" t="s">
        <v>419</v>
      </c>
      <c r="IH196" t="s">
        <v>252</v>
      </c>
      <c r="IK196">
        <v>-2</v>
      </c>
      <c r="IL196" t="s">
        <v>253</v>
      </c>
      <c r="IM196" t="s">
        <v>254</v>
      </c>
      <c r="IN196" t="s">
        <v>428</v>
      </c>
      <c r="IP196" t="s">
        <v>431</v>
      </c>
    </row>
    <row r="197" spans="1:250" x14ac:dyDescent="0.35">
      <c r="A197">
        <v>484</v>
      </c>
      <c r="B197">
        <v>11467520</v>
      </c>
      <c r="C197">
        <v>1403</v>
      </c>
      <c r="D197" t="s">
        <v>411</v>
      </c>
      <c r="E197" t="s">
        <v>412</v>
      </c>
      <c r="F197">
        <v>1407</v>
      </c>
      <c r="G197" t="s">
        <v>413</v>
      </c>
      <c r="H197" t="s">
        <v>412</v>
      </c>
      <c r="I197">
        <v>423</v>
      </c>
      <c r="J197" t="s">
        <v>404</v>
      </c>
      <c r="K197" t="s">
        <v>405</v>
      </c>
      <c r="L197">
        <v>1471</v>
      </c>
      <c r="M197" t="s">
        <v>419</v>
      </c>
      <c r="N197" t="s">
        <v>420</v>
      </c>
      <c r="O197">
        <v>1471</v>
      </c>
      <c r="P197" t="s">
        <v>419</v>
      </c>
      <c r="Q197" t="s">
        <v>420</v>
      </c>
      <c r="R197" t="s">
        <v>295</v>
      </c>
      <c r="S197" s="1">
        <v>-1.32</v>
      </c>
      <c r="U197" s="1">
        <v>11</v>
      </c>
      <c r="IF197">
        <v>1471</v>
      </c>
      <c r="IG197" t="s">
        <v>419</v>
      </c>
      <c r="IH197" t="s">
        <v>252</v>
      </c>
      <c r="IK197">
        <v>-2</v>
      </c>
      <c r="IL197" t="s">
        <v>253</v>
      </c>
      <c r="IM197" t="s">
        <v>254</v>
      </c>
      <c r="IN197" t="s">
        <v>428</v>
      </c>
      <c r="IP197" t="s">
        <v>431</v>
      </c>
    </row>
    <row r="198" spans="1:250" x14ac:dyDescent="0.35">
      <c r="A198">
        <v>485</v>
      </c>
      <c r="B198">
        <v>11467520</v>
      </c>
      <c r="C198">
        <v>1403</v>
      </c>
      <c r="D198" t="s">
        <v>411</v>
      </c>
      <c r="E198" t="s">
        <v>412</v>
      </c>
      <c r="F198">
        <v>1407</v>
      </c>
      <c r="G198" t="s">
        <v>413</v>
      </c>
      <c r="H198" t="s">
        <v>412</v>
      </c>
      <c r="I198">
        <v>421</v>
      </c>
      <c r="J198" t="s">
        <v>406</v>
      </c>
      <c r="K198" t="s">
        <v>417</v>
      </c>
      <c r="L198">
        <v>1471</v>
      </c>
      <c r="M198" t="s">
        <v>419</v>
      </c>
      <c r="N198" t="s">
        <v>420</v>
      </c>
      <c r="O198">
        <v>1471</v>
      </c>
      <c r="P198" t="s">
        <v>419</v>
      </c>
      <c r="Q198" t="s">
        <v>420</v>
      </c>
      <c r="R198" t="s">
        <v>295</v>
      </c>
      <c r="S198" s="1">
        <v>-2.79</v>
      </c>
      <c r="U198" s="1">
        <v>11</v>
      </c>
      <c r="IF198">
        <v>1471</v>
      </c>
      <c r="IG198" t="s">
        <v>419</v>
      </c>
      <c r="IH198" t="s">
        <v>252</v>
      </c>
      <c r="IK198">
        <v>-2</v>
      </c>
      <c r="IL198" t="s">
        <v>253</v>
      </c>
      <c r="IM198" t="s">
        <v>254</v>
      </c>
      <c r="IN198" t="s">
        <v>428</v>
      </c>
      <c r="IP198" t="s">
        <v>431</v>
      </c>
    </row>
    <row r="199" spans="1:250" x14ac:dyDescent="0.35">
      <c r="A199">
        <v>486</v>
      </c>
      <c r="B199">
        <v>11467520</v>
      </c>
      <c r="C199">
        <v>1403</v>
      </c>
      <c r="D199" t="s">
        <v>411</v>
      </c>
      <c r="E199" t="s">
        <v>412</v>
      </c>
      <c r="F199">
        <v>1407</v>
      </c>
      <c r="G199" t="s">
        <v>413</v>
      </c>
      <c r="H199" t="s">
        <v>412</v>
      </c>
      <c r="I199">
        <v>417</v>
      </c>
      <c r="J199" t="s">
        <v>401</v>
      </c>
      <c r="K199" t="s">
        <v>402</v>
      </c>
      <c r="L199">
        <v>1471</v>
      </c>
      <c r="M199" t="s">
        <v>419</v>
      </c>
      <c r="N199" t="s">
        <v>420</v>
      </c>
      <c r="O199">
        <v>1471</v>
      </c>
      <c r="P199" t="s">
        <v>419</v>
      </c>
      <c r="Q199" t="s">
        <v>420</v>
      </c>
      <c r="R199" t="s">
        <v>295</v>
      </c>
      <c r="S199" s="1">
        <v>-1.76</v>
      </c>
      <c r="U199" s="1">
        <v>11</v>
      </c>
      <c r="IF199">
        <v>1471</v>
      </c>
      <c r="IG199" t="s">
        <v>419</v>
      </c>
      <c r="IH199" t="s">
        <v>252</v>
      </c>
      <c r="IK199">
        <v>-2</v>
      </c>
      <c r="IL199" t="s">
        <v>253</v>
      </c>
      <c r="IM199" t="s">
        <v>254</v>
      </c>
      <c r="IN199" t="s">
        <v>428</v>
      </c>
      <c r="IP199" t="s">
        <v>431</v>
      </c>
    </row>
    <row r="200" spans="1:250" x14ac:dyDescent="0.35">
      <c r="A200">
        <v>487</v>
      </c>
      <c r="B200">
        <v>11467520</v>
      </c>
      <c r="C200">
        <v>1403</v>
      </c>
      <c r="D200" t="s">
        <v>411</v>
      </c>
      <c r="E200" t="s">
        <v>412</v>
      </c>
      <c r="F200">
        <v>1407</v>
      </c>
      <c r="G200" t="s">
        <v>413</v>
      </c>
      <c r="H200" t="s">
        <v>412</v>
      </c>
      <c r="I200">
        <v>434</v>
      </c>
      <c r="J200" t="s">
        <v>426</v>
      </c>
      <c r="K200" t="s">
        <v>427</v>
      </c>
      <c r="L200">
        <v>22342</v>
      </c>
      <c r="M200" t="s">
        <v>415</v>
      </c>
      <c r="N200" t="s">
        <v>416</v>
      </c>
      <c r="O200">
        <v>22342</v>
      </c>
      <c r="P200" t="s">
        <v>415</v>
      </c>
      <c r="Q200" t="s">
        <v>416</v>
      </c>
      <c r="R200" t="s">
        <v>296</v>
      </c>
      <c r="S200" s="1">
        <v>-205.26</v>
      </c>
      <c r="U200" s="1">
        <v>12</v>
      </c>
      <c r="IF200">
        <v>22342</v>
      </c>
      <c r="IG200" t="s">
        <v>415</v>
      </c>
      <c r="IH200" t="s">
        <v>252</v>
      </c>
      <c r="IK200">
        <v>-2</v>
      </c>
      <c r="IL200" t="s">
        <v>253</v>
      </c>
      <c r="IM200" t="s">
        <v>254</v>
      </c>
      <c r="IN200" t="s">
        <v>428</v>
      </c>
      <c r="IP200" t="s">
        <v>429</v>
      </c>
    </row>
    <row r="201" spans="1:250" x14ac:dyDescent="0.35">
      <c r="A201">
        <v>488</v>
      </c>
      <c r="B201">
        <v>11467520</v>
      </c>
      <c r="C201">
        <v>1403</v>
      </c>
      <c r="D201" t="s">
        <v>411</v>
      </c>
      <c r="E201" t="s">
        <v>412</v>
      </c>
      <c r="F201">
        <v>1407</v>
      </c>
      <c r="G201" t="s">
        <v>413</v>
      </c>
      <c r="H201" t="s">
        <v>412</v>
      </c>
      <c r="I201">
        <v>430</v>
      </c>
      <c r="J201" t="s">
        <v>422</v>
      </c>
      <c r="K201" t="s">
        <v>423</v>
      </c>
      <c r="L201">
        <v>22342</v>
      </c>
      <c r="M201" t="s">
        <v>415</v>
      </c>
      <c r="N201" t="s">
        <v>416</v>
      </c>
      <c r="O201">
        <v>22342</v>
      </c>
      <c r="P201" t="s">
        <v>415</v>
      </c>
      <c r="Q201" t="s">
        <v>416</v>
      </c>
      <c r="R201" t="s">
        <v>296</v>
      </c>
      <c r="S201" s="1">
        <v>-83.99</v>
      </c>
      <c r="U201" s="1">
        <v>12</v>
      </c>
      <c r="IF201">
        <v>22342</v>
      </c>
      <c r="IG201" t="s">
        <v>415</v>
      </c>
      <c r="IH201" t="s">
        <v>252</v>
      </c>
      <c r="IK201">
        <v>-2</v>
      </c>
      <c r="IL201" t="s">
        <v>253</v>
      </c>
      <c r="IM201" t="s">
        <v>254</v>
      </c>
      <c r="IN201" t="s">
        <v>428</v>
      </c>
      <c r="IP201" t="s">
        <v>429</v>
      </c>
    </row>
    <row r="202" spans="1:250" x14ac:dyDescent="0.35">
      <c r="A202">
        <v>489</v>
      </c>
      <c r="B202">
        <v>11467520</v>
      </c>
      <c r="C202">
        <v>1403</v>
      </c>
      <c r="D202" t="s">
        <v>411</v>
      </c>
      <c r="E202" t="s">
        <v>412</v>
      </c>
      <c r="F202">
        <v>1407</v>
      </c>
      <c r="G202" t="s">
        <v>413</v>
      </c>
      <c r="H202" t="s">
        <v>412</v>
      </c>
      <c r="I202">
        <v>428</v>
      </c>
      <c r="J202" t="s">
        <v>403</v>
      </c>
      <c r="K202" t="s">
        <v>414</v>
      </c>
      <c r="L202">
        <v>22342</v>
      </c>
      <c r="M202" t="s">
        <v>415</v>
      </c>
      <c r="N202" t="s">
        <v>416</v>
      </c>
      <c r="O202">
        <v>22342</v>
      </c>
      <c r="P202" t="s">
        <v>415</v>
      </c>
      <c r="Q202" t="s">
        <v>416</v>
      </c>
      <c r="R202" t="s">
        <v>296</v>
      </c>
      <c r="S202" s="1">
        <v>-177.31</v>
      </c>
      <c r="U202" s="1">
        <v>12</v>
      </c>
      <c r="IF202">
        <v>22342</v>
      </c>
      <c r="IG202" t="s">
        <v>415</v>
      </c>
      <c r="IH202" t="s">
        <v>252</v>
      </c>
      <c r="IK202">
        <v>-2</v>
      </c>
      <c r="IL202" t="s">
        <v>253</v>
      </c>
      <c r="IM202" t="s">
        <v>254</v>
      </c>
      <c r="IN202" t="s">
        <v>428</v>
      </c>
      <c r="IP202" t="s">
        <v>429</v>
      </c>
    </row>
    <row r="203" spans="1:250" x14ac:dyDescent="0.35">
      <c r="A203">
        <v>490</v>
      </c>
      <c r="B203">
        <v>11467520</v>
      </c>
      <c r="C203">
        <v>1403</v>
      </c>
      <c r="D203" t="s">
        <v>411</v>
      </c>
      <c r="E203" t="s">
        <v>412</v>
      </c>
      <c r="F203">
        <v>1407</v>
      </c>
      <c r="G203" t="s">
        <v>413</v>
      </c>
      <c r="H203" t="s">
        <v>412</v>
      </c>
      <c r="I203">
        <v>423</v>
      </c>
      <c r="J203" t="s">
        <v>404</v>
      </c>
      <c r="K203" t="s">
        <v>405</v>
      </c>
      <c r="L203">
        <v>22342</v>
      </c>
      <c r="M203" t="s">
        <v>415</v>
      </c>
      <c r="N203" t="s">
        <v>416</v>
      </c>
      <c r="O203">
        <v>22342</v>
      </c>
      <c r="P203" t="s">
        <v>415</v>
      </c>
      <c r="Q203" t="s">
        <v>416</v>
      </c>
      <c r="R203" t="s">
        <v>296</v>
      </c>
      <c r="S203" s="1">
        <v>-84.14</v>
      </c>
      <c r="U203" s="1">
        <v>12</v>
      </c>
      <c r="IF203">
        <v>22342</v>
      </c>
      <c r="IG203" t="s">
        <v>415</v>
      </c>
      <c r="IH203" t="s">
        <v>252</v>
      </c>
      <c r="IK203">
        <v>-2</v>
      </c>
      <c r="IL203" t="s">
        <v>253</v>
      </c>
      <c r="IM203" t="s">
        <v>254</v>
      </c>
      <c r="IN203" t="s">
        <v>428</v>
      </c>
      <c r="IP203" t="s">
        <v>429</v>
      </c>
    </row>
    <row r="204" spans="1:250" x14ac:dyDescent="0.35">
      <c r="A204">
        <v>491</v>
      </c>
      <c r="B204">
        <v>11467520</v>
      </c>
      <c r="C204">
        <v>1403</v>
      </c>
      <c r="D204" t="s">
        <v>411</v>
      </c>
      <c r="E204" t="s">
        <v>412</v>
      </c>
      <c r="F204">
        <v>1407</v>
      </c>
      <c r="G204" t="s">
        <v>413</v>
      </c>
      <c r="H204" t="s">
        <v>412</v>
      </c>
      <c r="I204">
        <v>421</v>
      </c>
      <c r="J204" t="s">
        <v>406</v>
      </c>
      <c r="K204" t="s">
        <v>417</v>
      </c>
      <c r="L204">
        <v>22342</v>
      </c>
      <c r="M204" t="s">
        <v>415</v>
      </c>
      <c r="N204" t="s">
        <v>416</v>
      </c>
      <c r="O204">
        <v>22342</v>
      </c>
      <c r="P204" t="s">
        <v>415</v>
      </c>
      <c r="Q204" t="s">
        <v>416</v>
      </c>
      <c r="R204" t="s">
        <v>296</v>
      </c>
      <c r="S204" s="1">
        <v>-177.63</v>
      </c>
      <c r="U204" s="1">
        <v>12</v>
      </c>
      <c r="IF204">
        <v>22342</v>
      </c>
      <c r="IG204" t="s">
        <v>415</v>
      </c>
      <c r="IH204" t="s">
        <v>252</v>
      </c>
      <c r="IK204">
        <v>-2</v>
      </c>
      <c r="IL204" t="s">
        <v>253</v>
      </c>
      <c r="IM204" t="s">
        <v>254</v>
      </c>
      <c r="IN204" t="s">
        <v>428</v>
      </c>
      <c r="IP204" t="s">
        <v>429</v>
      </c>
    </row>
    <row r="205" spans="1:250" x14ac:dyDescent="0.35">
      <c r="A205">
        <v>492</v>
      </c>
      <c r="B205">
        <v>11467520</v>
      </c>
      <c r="C205">
        <v>1403</v>
      </c>
      <c r="D205" t="s">
        <v>411</v>
      </c>
      <c r="E205" t="s">
        <v>412</v>
      </c>
      <c r="F205">
        <v>1407</v>
      </c>
      <c r="G205" t="s">
        <v>413</v>
      </c>
      <c r="H205" t="s">
        <v>412</v>
      </c>
      <c r="I205">
        <v>417</v>
      </c>
      <c r="J205" t="s">
        <v>401</v>
      </c>
      <c r="K205" t="s">
        <v>402</v>
      </c>
      <c r="L205">
        <v>22342</v>
      </c>
      <c r="M205" t="s">
        <v>415</v>
      </c>
      <c r="N205" t="s">
        <v>416</v>
      </c>
      <c r="O205">
        <v>22342</v>
      </c>
      <c r="P205" t="s">
        <v>415</v>
      </c>
      <c r="Q205" t="s">
        <v>416</v>
      </c>
      <c r="R205" t="s">
        <v>296</v>
      </c>
      <c r="S205" s="1">
        <v>-112.43</v>
      </c>
      <c r="U205" s="1">
        <v>12</v>
      </c>
      <c r="IF205">
        <v>22342</v>
      </c>
      <c r="IG205" t="s">
        <v>415</v>
      </c>
      <c r="IH205" t="s">
        <v>252</v>
      </c>
      <c r="IK205">
        <v>-2</v>
      </c>
      <c r="IL205" t="s">
        <v>253</v>
      </c>
      <c r="IM205" t="s">
        <v>254</v>
      </c>
      <c r="IN205" t="s">
        <v>428</v>
      </c>
      <c r="IP205" t="s">
        <v>429</v>
      </c>
    </row>
    <row r="206" spans="1:250" x14ac:dyDescent="0.35">
      <c r="A206">
        <v>493</v>
      </c>
      <c r="B206">
        <v>11467520</v>
      </c>
      <c r="C206">
        <v>1403</v>
      </c>
      <c r="D206" t="s">
        <v>411</v>
      </c>
      <c r="E206" t="s">
        <v>412</v>
      </c>
      <c r="F206">
        <v>1407</v>
      </c>
      <c r="G206" t="s">
        <v>413</v>
      </c>
      <c r="H206" t="s">
        <v>412</v>
      </c>
      <c r="I206">
        <v>434</v>
      </c>
      <c r="J206" t="s">
        <v>426</v>
      </c>
      <c r="K206" t="s">
        <v>427</v>
      </c>
      <c r="L206">
        <v>1736</v>
      </c>
      <c r="M206" t="s">
        <v>418</v>
      </c>
      <c r="N206" t="s">
        <v>256</v>
      </c>
      <c r="O206">
        <v>1736</v>
      </c>
      <c r="P206" t="s">
        <v>418</v>
      </c>
      <c r="Q206" t="s">
        <v>256</v>
      </c>
      <c r="R206" t="s">
        <v>296</v>
      </c>
      <c r="S206" s="1">
        <v>-233.72</v>
      </c>
      <c r="U206" s="1">
        <v>12</v>
      </c>
      <c r="IF206">
        <v>1736</v>
      </c>
      <c r="IG206" t="s">
        <v>418</v>
      </c>
      <c r="IH206" t="s">
        <v>252</v>
      </c>
      <c r="IK206">
        <v>-2</v>
      </c>
      <c r="IL206" t="s">
        <v>253</v>
      </c>
      <c r="IM206" t="s">
        <v>254</v>
      </c>
      <c r="IN206" t="s">
        <v>428</v>
      </c>
      <c r="IP206" t="s">
        <v>430</v>
      </c>
    </row>
    <row r="207" spans="1:250" x14ac:dyDescent="0.35">
      <c r="A207">
        <v>494</v>
      </c>
      <c r="B207">
        <v>11467520</v>
      </c>
      <c r="C207">
        <v>1403</v>
      </c>
      <c r="D207" t="s">
        <v>411</v>
      </c>
      <c r="E207" t="s">
        <v>412</v>
      </c>
      <c r="F207">
        <v>1407</v>
      </c>
      <c r="G207" t="s">
        <v>413</v>
      </c>
      <c r="H207" t="s">
        <v>412</v>
      </c>
      <c r="I207">
        <v>430</v>
      </c>
      <c r="J207" t="s">
        <v>422</v>
      </c>
      <c r="K207" t="s">
        <v>423</v>
      </c>
      <c r="L207">
        <v>1736</v>
      </c>
      <c r="M207" t="s">
        <v>418</v>
      </c>
      <c r="N207" t="s">
        <v>256</v>
      </c>
      <c r="O207">
        <v>1736</v>
      </c>
      <c r="P207" t="s">
        <v>418</v>
      </c>
      <c r="Q207" t="s">
        <v>256</v>
      </c>
      <c r="R207" t="s">
        <v>296</v>
      </c>
      <c r="S207" s="1">
        <v>-95.29</v>
      </c>
      <c r="U207" s="1">
        <v>12</v>
      </c>
      <c r="IF207">
        <v>1736</v>
      </c>
      <c r="IG207" t="s">
        <v>418</v>
      </c>
      <c r="IH207" t="s">
        <v>252</v>
      </c>
      <c r="IK207">
        <v>-2</v>
      </c>
      <c r="IL207" t="s">
        <v>253</v>
      </c>
      <c r="IM207" t="s">
        <v>254</v>
      </c>
      <c r="IN207" t="s">
        <v>428</v>
      </c>
      <c r="IP207" t="s">
        <v>430</v>
      </c>
    </row>
    <row r="208" spans="1:250" x14ac:dyDescent="0.35">
      <c r="A208">
        <v>495</v>
      </c>
      <c r="B208">
        <v>11467520</v>
      </c>
      <c r="C208">
        <v>1403</v>
      </c>
      <c r="D208" t="s">
        <v>411</v>
      </c>
      <c r="E208" t="s">
        <v>412</v>
      </c>
      <c r="F208">
        <v>1407</v>
      </c>
      <c r="G208" t="s">
        <v>413</v>
      </c>
      <c r="H208" t="s">
        <v>412</v>
      </c>
      <c r="I208">
        <v>428</v>
      </c>
      <c r="J208" t="s">
        <v>403</v>
      </c>
      <c r="K208" t="s">
        <v>414</v>
      </c>
      <c r="L208">
        <v>1736</v>
      </c>
      <c r="M208" t="s">
        <v>418</v>
      </c>
      <c r="N208" t="s">
        <v>256</v>
      </c>
      <c r="O208">
        <v>1736</v>
      </c>
      <c r="P208" t="s">
        <v>418</v>
      </c>
      <c r="Q208" t="s">
        <v>256</v>
      </c>
      <c r="R208" t="s">
        <v>296</v>
      </c>
      <c r="S208" s="1">
        <v>-201.17</v>
      </c>
      <c r="U208" s="1">
        <v>12</v>
      </c>
      <c r="IF208">
        <v>1736</v>
      </c>
      <c r="IG208" t="s">
        <v>418</v>
      </c>
      <c r="IH208" t="s">
        <v>252</v>
      </c>
      <c r="IK208">
        <v>-2</v>
      </c>
      <c r="IL208" t="s">
        <v>253</v>
      </c>
      <c r="IM208" t="s">
        <v>254</v>
      </c>
      <c r="IN208" t="s">
        <v>428</v>
      </c>
      <c r="IP208" t="s">
        <v>430</v>
      </c>
    </row>
    <row r="209" spans="1:250" x14ac:dyDescent="0.35">
      <c r="A209">
        <v>496</v>
      </c>
      <c r="B209">
        <v>11467520</v>
      </c>
      <c r="C209">
        <v>1403</v>
      </c>
      <c r="D209" t="s">
        <v>411</v>
      </c>
      <c r="E209" t="s">
        <v>412</v>
      </c>
      <c r="F209">
        <v>1407</v>
      </c>
      <c r="G209" t="s">
        <v>413</v>
      </c>
      <c r="H209" t="s">
        <v>412</v>
      </c>
      <c r="I209">
        <v>423</v>
      </c>
      <c r="J209" t="s">
        <v>404</v>
      </c>
      <c r="K209" t="s">
        <v>405</v>
      </c>
      <c r="L209">
        <v>1736</v>
      </c>
      <c r="M209" t="s">
        <v>418</v>
      </c>
      <c r="N209" t="s">
        <v>256</v>
      </c>
      <c r="O209">
        <v>1736</v>
      </c>
      <c r="P209" t="s">
        <v>418</v>
      </c>
      <c r="Q209" t="s">
        <v>256</v>
      </c>
      <c r="R209" t="s">
        <v>296</v>
      </c>
      <c r="S209" s="1">
        <v>-95.14</v>
      </c>
      <c r="U209" s="1">
        <v>12</v>
      </c>
      <c r="IF209">
        <v>1736</v>
      </c>
      <c r="IG209" t="s">
        <v>418</v>
      </c>
      <c r="IH209" t="s">
        <v>252</v>
      </c>
      <c r="IK209">
        <v>-2</v>
      </c>
      <c r="IL209" t="s">
        <v>253</v>
      </c>
      <c r="IM209" t="s">
        <v>254</v>
      </c>
      <c r="IN209" t="s">
        <v>428</v>
      </c>
      <c r="IP209" t="s">
        <v>430</v>
      </c>
    </row>
    <row r="210" spans="1:250" x14ac:dyDescent="0.35">
      <c r="A210">
        <v>497</v>
      </c>
      <c r="B210">
        <v>11467520</v>
      </c>
      <c r="C210">
        <v>1403</v>
      </c>
      <c r="D210" t="s">
        <v>411</v>
      </c>
      <c r="E210" t="s">
        <v>412</v>
      </c>
      <c r="F210">
        <v>1407</v>
      </c>
      <c r="G210" t="s">
        <v>413</v>
      </c>
      <c r="H210" t="s">
        <v>412</v>
      </c>
      <c r="I210">
        <v>421</v>
      </c>
      <c r="J210" t="s">
        <v>406</v>
      </c>
      <c r="K210" t="s">
        <v>417</v>
      </c>
      <c r="L210">
        <v>1736</v>
      </c>
      <c r="M210" t="s">
        <v>418</v>
      </c>
      <c r="N210" t="s">
        <v>256</v>
      </c>
      <c r="O210">
        <v>1736</v>
      </c>
      <c r="P210" t="s">
        <v>418</v>
      </c>
      <c r="Q210" t="s">
        <v>256</v>
      </c>
      <c r="R210" t="s">
        <v>296</v>
      </c>
      <c r="S210" s="1">
        <v>-200.86</v>
      </c>
      <c r="U210" s="1">
        <v>12</v>
      </c>
      <c r="IF210">
        <v>1736</v>
      </c>
      <c r="IG210" t="s">
        <v>418</v>
      </c>
      <c r="IH210" t="s">
        <v>252</v>
      </c>
      <c r="IK210">
        <v>-2</v>
      </c>
      <c r="IL210" t="s">
        <v>253</v>
      </c>
      <c r="IM210" t="s">
        <v>254</v>
      </c>
      <c r="IN210" t="s">
        <v>428</v>
      </c>
      <c r="IP210" t="s">
        <v>430</v>
      </c>
    </row>
    <row r="211" spans="1:250" x14ac:dyDescent="0.35">
      <c r="A211">
        <v>498</v>
      </c>
      <c r="B211">
        <v>11467520</v>
      </c>
      <c r="C211">
        <v>1403</v>
      </c>
      <c r="D211" t="s">
        <v>411</v>
      </c>
      <c r="E211" t="s">
        <v>412</v>
      </c>
      <c r="F211">
        <v>1407</v>
      </c>
      <c r="G211" t="s">
        <v>413</v>
      </c>
      <c r="H211" t="s">
        <v>412</v>
      </c>
      <c r="I211">
        <v>417</v>
      </c>
      <c r="J211" t="s">
        <v>401</v>
      </c>
      <c r="K211" t="s">
        <v>402</v>
      </c>
      <c r="L211">
        <v>1736</v>
      </c>
      <c r="M211" t="s">
        <v>418</v>
      </c>
      <c r="N211" t="s">
        <v>256</v>
      </c>
      <c r="O211">
        <v>1736</v>
      </c>
      <c r="P211" t="s">
        <v>418</v>
      </c>
      <c r="Q211" t="s">
        <v>256</v>
      </c>
      <c r="R211" t="s">
        <v>296</v>
      </c>
      <c r="S211" s="1">
        <v>-126.62</v>
      </c>
      <c r="U211" s="1">
        <v>12</v>
      </c>
      <c r="IF211">
        <v>1736</v>
      </c>
      <c r="IG211" t="s">
        <v>418</v>
      </c>
      <c r="IH211" t="s">
        <v>252</v>
      </c>
      <c r="IK211">
        <v>-2</v>
      </c>
      <c r="IL211" t="s">
        <v>253</v>
      </c>
      <c r="IM211" t="s">
        <v>254</v>
      </c>
      <c r="IN211" t="s">
        <v>428</v>
      </c>
      <c r="IP211" t="s">
        <v>430</v>
      </c>
    </row>
    <row r="212" spans="1:250" x14ac:dyDescent="0.35">
      <c r="A212">
        <v>499</v>
      </c>
      <c r="B212">
        <v>11467520</v>
      </c>
      <c r="C212">
        <v>1403</v>
      </c>
      <c r="D212" t="s">
        <v>411</v>
      </c>
      <c r="E212" t="s">
        <v>412</v>
      </c>
      <c r="F212">
        <v>1407</v>
      </c>
      <c r="G212" t="s">
        <v>413</v>
      </c>
      <c r="H212" t="s">
        <v>412</v>
      </c>
      <c r="I212">
        <v>434</v>
      </c>
      <c r="J212" t="s">
        <v>426</v>
      </c>
      <c r="K212" t="s">
        <v>427</v>
      </c>
      <c r="L212">
        <v>1471</v>
      </c>
      <c r="M212" t="s">
        <v>419</v>
      </c>
      <c r="N212" t="s">
        <v>420</v>
      </c>
      <c r="O212">
        <v>1471</v>
      </c>
      <c r="P212" t="s">
        <v>419</v>
      </c>
      <c r="Q212" t="s">
        <v>420</v>
      </c>
      <c r="R212" t="s">
        <v>296</v>
      </c>
      <c r="S212" s="1">
        <v>-1.02</v>
      </c>
      <c r="U212" s="1">
        <v>12</v>
      </c>
      <c r="IF212">
        <v>1471</v>
      </c>
      <c r="IG212" t="s">
        <v>419</v>
      </c>
      <c r="IH212" t="s">
        <v>252</v>
      </c>
      <c r="IK212">
        <v>-2</v>
      </c>
      <c r="IL212" t="s">
        <v>253</v>
      </c>
      <c r="IM212" t="s">
        <v>254</v>
      </c>
      <c r="IN212" t="s">
        <v>428</v>
      </c>
      <c r="IP212" t="s">
        <v>431</v>
      </c>
    </row>
    <row r="213" spans="1:250" x14ac:dyDescent="0.35">
      <c r="A213">
        <v>500</v>
      </c>
      <c r="B213">
        <v>11467520</v>
      </c>
      <c r="C213">
        <v>1403</v>
      </c>
      <c r="D213" t="s">
        <v>411</v>
      </c>
      <c r="E213" t="s">
        <v>412</v>
      </c>
      <c r="F213">
        <v>1407</v>
      </c>
      <c r="G213" t="s">
        <v>413</v>
      </c>
      <c r="H213" t="s">
        <v>412</v>
      </c>
      <c r="I213">
        <v>430</v>
      </c>
      <c r="J213" t="s">
        <v>422</v>
      </c>
      <c r="K213" t="s">
        <v>423</v>
      </c>
      <c r="L213">
        <v>1471</v>
      </c>
      <c r="M213" t="s">
        <v>419</v>
      </c>
      <c r="N213" t="s">
        <v>420</v>
      </c>
      <c r="O213">
        <v>1471</v>
      </c>
      <c r="P213" t="s">
        <v>419</v>
      </c>
      <c r="Q213" t="s">
        <v>420</v>
      </c>
      <c r="R213" t="s">
        <v>296</v>
      </c>
      <c r="S213" s="1">
        <v>-0.72</v>
      </c>
      <c r="U213" s="1">
        <v>12</v>
      </c>
      <c r="IF213">
        <v>1471</v>
      </c>
      <c r="IG213" t="s">
        <v>419</v>
      </c>
      <c r="IH213" t="s">
        <v>252</v>
      </c>
      <c r="IK213">
        <v>-2</v>
      </c>
      <c r="IL213" t="s">
        <v>253</v>
      </c>
      <c r="IM213" t="s">
        <v>254</v>
      </c>
      <c r="IN213" t="s">
        <v>428</v>
      </c>
      <c r="IP213" t="s">
        <v>431</v>
      </c>
    </row>
    <row r="214" spans="1:250" x14ac:dyDescent="0.35">
      <c r="A214">
        <v>501</v>
      </c>
      <c r="B214">
        <v>11467520</v>
      </c>
      <c r="C214">
        <v>1403</v>
      </c>
      <c r="D214" t="s">
        <v>411</v>
      </c>
      <c r="E214" t="s">
        <v>412</v>
      </c>
      <c r="F214">
        <v>1407</v>
      </c>
      <c r="G214" t="s">
        <v>413</v>
      </c>
      <c r="H214" t="s">
        <v>412</v>
      </c>
      <c r="I214">
        <v>428</v>
      </c>
      <c r="J214" t="s">
        <v>403</v>
      </c>
      <c r="K214" t="s">
        <v>414</v>
      </c>
      <c r="L214">
        <v>1471</v>
      </c>
      <c r="M214" t="s">
        <v>419</v>
      </c>
      <c r="N214" t="s">
        <v>420</v>
      </c>
      <c r="O214">
        <v>1471</v>
      </c>
      <c r="P214" t="s">
        <v>419</v>
      </c>
      <c r="Q214" t="s">
        <v>420</v>
      </c>
      <c r="R214" t="s">
        <v>296</v>
      </c>
      <c r="S214" s="1">
        <v>-1.52</v>
      </c>
      <c r="U214" s="1">
        <v>12</v>
      </c>
      <c r="IF214">
        <v>1471</v>
      </c>
      <c r="IG214" t="s">
        <v>419</v>
      </c>
      <c r="IH214" t="s">
        <v>252</v>
      </c>
      <c r="IK214">
        <v>-2</v>
      </c>
      <c r="IL214" t="s">
        <v>253</v>
      </c>
      <c r="IM214" t="s">
        <v>254</v>
      </c>
      <c r="IN214" t="s">
        <v>428</v>
      </c>
      <c r="IP214" t="s">
        <v>431</v>
      </c>
    </row>
    <row r="215" spans="1:250" x14ac:dyDescent="0.35">
      <c r="A215">
        <v>502</v>
      </c>
      <c r="B215">
        <v>11467520</v>
      </c>
      <c r="C215">
        <v>1403</v>
      </c>
      <c r="D215" t="s">
        <v>411</v>
      </c>
      <c r="E215" t="s">
        <v>412</v>
      </c>
      <c r="F215">
        <v>1407</v>
      </c>
      <c r="G215" t="s">
        <v>413</v>
      </c>
      <c r="H215" t="s">
        <v>412</v>
      </c>
      <c r="I215">
        <v>423</v>
      </c>
      <c r="J215" t="s">
        <v>404</v>
      </c>
      <c r="K215" t="s">
        <v>405</v>
      </c>
      <c r="L215">
        <v>1471</v>
      </c>
      <c r="M215" t="s">
        <v>419</v>
      </c>
      <c r="N215" t="s">
        <v>420</v>
      </c>
      <c r="O215">
        <v>1471</v>
      </c>
      <c r="P215" t="s">
        <v>419</v>
      </c>
      <c r="Q215" t="s">
        <v>420</v>
      </c>
      <c r="R215" t="s">
        <v>296</v>
      </c>
      <c r="S215" s="1">
        <v>-0.72</v>
      </c>
      <c r="U215" s="1">
        <v>12</v>
      </c>
      <c r="IF215">
        <v>1471</v>
      </c>
      <c r="IG215" t="s">
        <v>419</v>
      </c>
      <c r="IH215" t="s">
        <v>252</v>
      </c>
      <c r="IK215">
        <v>-2</v>
      </c>
      <c r="IL215" t="s">
        <v>253</v>
      </c>
      <c r="IM215" t="s">
        <v>254</v>
      </c>
      <c r="IN215" t="s">
        <v>428</v>
      </c>
      <c r="IP215" t="s">
        <v>431</v>
      </c>
    </row>
    <row r="216" spans="1:250" x14ac:dyDescent="0.35">
      <c r="A216">
        <v>503</v>
      </c>
      <c r="B216">
        <v>11467520</v>
      </c>
      <c r="C216">
        <v>1403</v>
      </c>
      <c r="D216" t="s">
        <v>411</v>
      </c>
      <c r="E216" t="s">
        <v>412</v>
      </c>
      <c r="F216">
        <v>1407</v>
      </c>
      <c r="G216" t="s">
        <v>413</v>
      </c>
      <c r="H216" t="s">
        <v>412</v>
      </c>
      <c r="I216">
        <v>421</v>
      </c>
      <c r="J216" t="s">
        <v>406</v>
      </c>
      <c r="K216" t="s">
        <v>417</v>
      </c>
      <c r="L216">
        <v>1471</v>
      </c>
      <c r="M216" t="s">
        <v>419</v>
      </c>
      <c r="N216" t="s">
        <v>420</v>
      </c>
      <c r="O216">
        <v>1471</v>
      </c>
      <c r="P216" t="s">
        <v>419</v>
      </c>
      <c r="Q216" t="s">
        <v>420</v>
      </c>
      <c r="R216" t="s">
        <v>296</v>
      </c>
      <c r="S216" s="1">
        <v>-1.51</v>
      </c>
      <c r="U216" s="1">
        <v>12</v>
      </c>
      <c r="IF216">
        <v>1471</v>
      </c>
      <c r="IG216" t="s">
        <v>419</v>
      </c>
      <c r="IH216" t="s">
        <v>252</v>
      </c>
      <c r="IK216">
        <v>-2</v>
      </c>
      <c r="IL216" t="s">
        <v>253</v>
      </c>
      <c r="IM216" t="s">
        <v>254</v>
      </c>
      <c r="IN216" t="s">
        <v>428</v>
      </c>
      <c r="IP216" t="s">
        <v>431</v>
      </c>
    </row>
    <row r="217" spans="1:250" x14ac:dyDescent="0.35">
      <c r="A217">
        <v>504</v>
      </c>
      <c r="B217">
        <v>11467520</v>
      </c>
      <c r="C217">
        <v>1403</v>
      </c>
      <c r="D217" t="s">
        <v>411</v>
      </c>
      <c r="E217" t="s">
        <v>412</v>
      </c>
      <c r="F217">
        <v>1407</v>
      </c>
      <c r="G217" t="s">
        <v>413</v>
      </c>
      <c r="H217" t="s">
        <v>412</v>
      </c>
      <c r="I217">
        <v>417</v>
      </c>
      <c r="J217" t="s">
        <v>401</v>
      </c>
      <c r="K217" t="s">
        <v>402</v>
      </c>
      <c r="L217">
        <v>1471</v>
      </c>
      <c r="M217" t="s">
        <v>419</v>
      </c>
      <c r="N217" t="s">
        <v>420</v>
      </c>
      <c r="O217">
        <v>1471</v>
      </c>
      <c r="P217" t="s">
        <v>419</v>
      </c>
      <c r="Q217" t="s">
        <v>420</v>
      </c>
      <c r="R217" t="s">
        <v>296</v>
      </c>
      <c r="S217" s="1">
        <v>-0.95</v>
      </c>
      <c r="U217" s="1">
        <v>12</v>
      </c>
      <c r="IF217">
        <v>1471</v>
      </c>
      <c r="IG217" t="s">
        <v>419</v>
      </c>
      <c r="IH217" t="s">
        <v>252</v>
      </c>
      <c r="IK217">
        <v>-2</v>
      </c>
      <c r="IL217" t="s">
        <v>253</v>
      </c>
      <c r="IM217" t="s">
        <v>254</v>
      </c>
      <c r="IN217" t="s">
        <v>428</v>
      </c>
      <c r="IP217" t="s">
        <v>431</v>
      </c>
    </row>
    <row r="218" spans="1:250" x14ac:dyDescent="0.35">
      <c r="A218">
        <v>505</v>
      </c>
      <c r="B218">
        <v>11467520</v>
      </c>
      <c r="C218">
        <v>1403</v>
      </c>
      <c r="D218" t="s">
        <v>411</v>
      </c>
      <c r="E218" t="s">
        <v>412</v>
      </c>
      <c r="F218">
        <v>1407</v>
      </c>
      <c r="G218" t="s">
        <v>413</v>
      </c>
      <c r="H218" t="s">
        <v>412</v>
      </c>
      <c r="I218">
        <v>434</v>
      </c>
      <c r="J218" t="s">
        <v>426</v>
      </c>
      <c r="K218" t="s">
        <v>427</v>
      </c>
      <c r="L218">
        <v>22342</v>
      </c>
      <c r="M218" t="s">
        <v>415</v>
      </c>
      <c r="N218" t="s">
        <v>416</v>
      </c>
      <c r="O218">
        <v>22342</v>
      </c>
      <c r="P218" t="s">
        <v>415</v>
      </c>
      <c r="Q218" t="s">
        <v>416</v>
      </c>
      <c r="R218" t="s">
        <v>297</v>
      </c>
      <c r="S218" s="1">
        <v>-2466.6999999999998</v>
      </c>
      <c r="U218" s="1">
        <v>13</v>
      </c>
      <c r="IF218">
        <v>22342</v>
      </c>
      <c r="IG218" t="s">
        <v>415</v>
      </c>
      <c r="IH218" t="s">
        <v>252</v>
      </c>
      <c r="IK218">
        <v>-2</v>
      </c>
      <c r="IL218" t="s">
        <v>253</v>
      </c>
      <c r="IM218" t="s">
        <v>254</v>
      </c>
      <c r="IN218" t="s">
        <v>428</v>
      </c>
      <c r="IP218" t="s">
        <v>429</v>
      </c>
    </row>
    <row r="219" spans="1:250" x14ac:dyDescent="0.35">
      <c r="A219">
        <v>506</v>
      </c>
      <c r="B219">
        <v>11467520</v>
      </c>
      <c r="C219">
        <v>1403</v>
      </c>
      <c r="D219" t="s">
        <v>411</v>
      </c>
      <c r="E219" t="s">
        <v>412</v>
      </c>
      <c r="F219">
        <v>1407</v>
      </c>
      <c r="G219" t="s">
        <v>413</v>
      </c>
      <c r="H219" t="s">
        <v>412</v>
      </c>
      <c r="I219">
        <v>430</v>
      </c>
      <c r="J219" t="s">
        <v>422</v>
      </c>
      <c r="K219" t="s">
        <v>423</v>
      </c>
      <c r="L219">
        <v>22342</v>
      </c>
      <c r="M219" t="s">
        <v>415</v>
      </c>
      <c r="N219" t="s">
        <v>416</v>
      </c>
      <c r="O219">
        <v>22342</v>
      </c>
      <c r="P219" t="s">
        <v>415</v>
      </c>
      <c r="Q219" t="s">
        <v>416</v>
      </c>
      <c r="R219" t="s">
        <v>297</v>
      </c>
      <c r="S219" s="1">
        <v>-1009.1</v>
      </c>
      <c r="U219" s="1">
        <v>13</v>
      </c>
      <c r="IF219">
        <v>22342</v>
      </c>
      <c r="IG219" t="s">
        <v>415</v>
      </c>
      <c r="IH219" t="s">
        <v>252</v>
      </c>
      <c r="IK219">
        <v>-2</v>
      </c>
      <c r="IL219" t="s">
        <v>253</v>
      </c>
      <c r="IM219" t="s">
        <v>254</v>
      </c>
      <c r="IN219" t="s">
        <v>428</v>
      </c>
      <c r="IP219" t="s">
        <v>429</v>
      </c>
    </row>
    <row r="220" spans="1:250" x14ac:dyDescent="0.35">
      <c r="A220">
        <v>507</v>
      </c>
      <c r="B220">
        <v>11467520</v>
      </c>
      <c r="C220">
        <v>1403</v>
      </c>
      <c r="D220" t="s">
        <v>411</v>
      </c>
      <c r="E220" t="s">
        <v>412</v>
      </c>
      <c r="F220">
        <v>1407</v>
      </c>
      <c r="G220" t="s">
        <v>413</v>
      </c>
      <c r="H220" t="s">
        <v>412</v>
      </c>
      <c r="I220">
        <v>428</v>
      </c>
      <c r="J220" t="s">
        <v>403</v>
      </c>
      <c r="K220" t="s">
        <v>414</v>
      </c>
      <c r="L220">
        <v>22342</v>
      </c>
      <c r="M220" t="s">
        <v>415</v>
      </c>
      <c r="N220" t="s">
        <v>416</v>
      </c>
      <c r="O220">
        <v>22342</v>
      </c>
      <c r="P220" t="s">
        <v>415</v>
      </c>
      <c r="Q220" t="s">
        <v>416</v>
      </c>
      <c r="R220" t="s">
        <v>297</v>
      </c>
      <c r="S220" s="1">
        <v>-2130.31</v>
      </c>
      <c r="U220" s="1">
        <v>13</v>
      </c>
      <c r="IF220">
        <v>22342</v>
      </c>
      <c r="IG220" t="s">
        <v>415</v>
      </c>
      <c r="IH220" t="s">
        <v>252</v>
      </c>
      <c r="IK220">
        <v>-2</v>
      </c>
      <c r="IL220" t="s">
        <v>253</v>
      </c>
      <c r="IM220" t="s">
        <v>254</v>
      </c>
      <c r="IN220" t="s">
        <v>428</v>
      </c>
      <c r="IP220" t="s">
        <v>429</v>
      </c>
    </row>
    <row r="221" spans="1:250" x14ac:dyDescent="0.35">
      <c r="A221">
        <v>508</v>
      </c>
      <c r="B221">
        <v>11467520</v>
      </c>
      <c r="C221">
        <v>1403</v>
      </c>
      <c r="D221" t="s">
        <v>411</v>
      </c>
      <c r="E221" t="s">
        <v>412</v>
      </c>
      <c r="F221">
        <v>1407</v>
      </c>
      <c r="G221" t="s">
        <v>413</v>
      </c>
      <c r="H221" t="s">
        <v>412</v>
      </c>
      <c r="I221">
        <v>423</v>
      </c>
      <c r="J221" t="s">
        <v>404</v>
      </c>
      <c r="K221" t="s">
        <v>405</v>
      </c>
      <c r="L221">
        <v>22342</v>
      </c>
      <c r="M221" t="s">
        <v>415</v>
      </c>
      <c r="N221" t="s">
        <v>416</v>
      </c>
      <c r="O221">
        <v>22342</v>
      </c>
      <c r="P221" t="s">
        <v>415</v>
      </c>
      <c r="Q221" t="s">
        <v>416</v>
      </c>
      <c r="R221" t="s">
        <v>297</v>
      </c>
      <c r="S221" s="1">
        <v>-1009.12</v>
      </c>
      <c r="U221" s="1">
        <v>13</v>
      </c>
      <c r="IF221">
        <v>22342</v>
      </c>
      <c r="IG221" t="s">
        <v>415</v>
      </c>
      <c r="IH221" t="s">
        <v>252</v>
      </c>
      <c r="IK221">
        <v>-2</v>
      </c>
      <c r="IL221" t="s">
        <v>253</v>
      </c>
      <c r="IM221" t="s">
        <v>254</v>
      </c>
      <c r="IN221" t="s">
        <v>428</v>
      </c>
      <c r="IP221" t="s">
        <v>429</v>
      </c>
    </row>
    <row r="222" spans="1:250" x14ac:dyDescent="0.35">
      <c r="A222">
        <v>509</v>
      </c>
      <c r="B222">
        <v>11467520</v>
      </c>
      <c r="C222">
        <v>1403</v>
      </c>
      <c r="D222" t="s">
        <v>411</v>
      </c>
      <c r="E222" t="s">
        <v>412</v>
      </c>
      <c r="F222">
        <v>1407</v>
      </c>
      <c r="G222" t="s">
        <v>413</v>
      </c>
      <c r="H222" t="s">
        <v>412</v>
      </c>
      <c r="I222">
        <v>421</v>
      </c>
      <c r="J222" t="s">
        <v>406</v>
      </c>
      <c r="K222" t="s">
        <v>417</v>
      </c>
      <c r="L222">
        <v>22342</v>
      </c>
      <c r="M222" t="s">
        <v>415</v>
      </c>
      <c r="N222" t="s">
        <v>416</v>
      </c>
      <c r="O222">
        <v>22342</v>
      </c>
      <c r="P222" t="s">
        <v>415</v>
      </c>
      <c r="Q222" t="s">
        <v>416</v>
      </c>
      <c r="R222" t="s">
        <v>297</v>
      </c>
      <c r="S222" s="1">
        <v>-2130.36</v>
      </c>
      <c r="U222" s="1">
        <v>13</v>
      </c>
      <c r="IF222">
        <v>22342</v>
      </c>
      <c r="IG222" t="s">
        <v>415</v>
      </c>
      <c r="IH222" t="s">
        <v>252</v>
      </c>
      <c r="IK222">
        <v>-2</v>
      </c>
      <c r="IL222" t="s">
        <v>253</v>
      </c>
      <c r="IM222" t="s">
        <v>254</v>
      </c>
      <c r="IN222" t="s">
        <v>428</v>
      </c>
      <c r="IP222" t="s">
        <v>429</v>
      </c>
    </row>
    <row r="223" spans="1:250" x14ac:dyDescent="0.35">
      <c r="A223">
        <v>510</v>
      </c>
      <c r="B223">
        <v>11467520</v>
      </c>
      <c r="C223">
        <v>1403</v>
      </c>
      <c r="D223" t="s">
        <v>411</v>
      </c>
      <c r="E223" t="s">
        <v>412</v>
      </c>
      <c r="F223">
        <v>1407</v>
      </c>
      <c r="G223" t="s">
        <v>413</v>
      </c>
      <c r="H223" t="s">
        <v>412</v>
      </c>
      <c r="I223">
        <v>417</v>
      </c>
      <c r="J223" t="s">
        <v>401</v>
      </c>
      <c r="K223" t="s">
        <v>402</v>
      </c>
      <c r="L223">
        <v>22342</v>
      </c>
      <c r="M223" t="s">
        <v>415</v>
      </c>
      <c r="N223" t="s">
        <v>416</v>
      </c>
      <c r="O223">
        <v>22342</v>
      </c>
      <c r="P223" t="s">
        <v>415</v>
      </c>
      <c r="Q223" t="s">
        <v>416</v>
      </c>
      <c r="R223" t="s">
        <v>297</v>
      </c>
      <c r="S223" s="1">
        <v>-1345.49</v>
      </c>
      <c r="U223" s="1">
        <v>13</v>
      </c>
      <c r="IF223">
        <v>22342</v>
      </c>
      <c r="IG223" t="s">
        <v>415</v>
      </c>
      <c r="IH223" t="s">
        <v>252</v>
      </c>
      <c r="IK223">
        <v>-2</v>
      </c>
      <c r="IL223" t="s">
        <v>253</v>
      </c>
      <c r="IM223" t="s">
        <v>254</v>
      </c>
      <c r="IN223" t="s">
        <v>428</v>
      </c>
      <c r="IP223" t="s">
        <v>429</v>
      </c>
    </row>
    <row r="224" spans="1:250" x14ac:dyDescent="0.35">
      <c r="A224">
        <v>511</v>
      </c>
      <c r="B224">
        <v>11467520</v>
      </c>
      <c r="C224">
        <v>1403</v>
      </c>
      <c r="D224" t="s">
        <v>411</v>
      </c>
      <c r="E224" t="s">
        <v>412</v>
      </c>
      <c r="F224">
        <v>1407</v>
      </c>
      <c r="G224" t="s">
        <v>413</v>
      </c>
      <c r="H224" t="s">
        <v>412</v>
      </c>
      <c r="I224">
        <v>434</v>
      </c>
      <c r="J224" t="s">
        <v>426</v>
      </c>
      <c r="K224" t="s">
        <v>427</v>
      </c>
      <c r="L224">
        <v>1736</v>
      </c>
      <c r="M224" t="s">
        <v>418</v>
      </c>
      <c r="N224" t="s">
        <v>256</v>
      </c>
      <c r="O224">
        <v>1736</v>
      </c>
      <c r="P224" t="s">
        <v>418</v>
      </c>
      <c r="Q224" t="s">
        <v>256</v>
      </c>
      <c r="R224" t="s">
        <v>297</v>
      </c>
      <c r="S224" s="1">
        <v>-2808.76</v>
      </c>
      <c r="U224" s="1">
        <v>13</v>
      </c>
      <c r="IF224">
        <v>1736</v>
      </c>
      <c r="IG224" t="s">
        <v>418</v>
      </c>
      <c r="IH224" t="s">
        <v>252</v>
      </c>
      <c r="IK224">
        <v>-2</v>
      </c>
      <c r="IL224" t="s">
        <v>253</v>
      </c>
      <c r="IM224" t="s">
        <v>254</v>
      </c>
      <c r="IN224" t="s">
        <v>428</v>
      </c>
      <c r="IP224" t="s">
        <v>430</v>
      </c>
    </row>
    <row r="225" spans="1:250" x14ac:dyDescent="0.35">
      <c r="A225">
        <v>512</v>
      </c>
      <c r="B225">
        <v>11467520</v>
      </c>
      <c r="C225">
        <v>1403</v>
      </c>
      <c r="D225" t="s">
        <v>411</v>
      </c>
      <c r="E225" t="s">
        <v>412</v>
      </c>
      <c r="F225">
        <v>1407</v>
      </c>
      <c r="G225" t="s">
        <v>413</v>
      </c>
      <c r="H225" t="s">
        <v>412</v>
      </c>
      <c r="I225">
        <v>430</v>
      </c>
      <c r="J225" t="s">
        <v>422</v>
      </c>
      <c r="K225" t="s">
        <v>423</v>
      </c>
      <c r="L225">
        <v>1736</v>
      </c>
      <c r="M225" t="s">
        <v>418</v>
      </c>
      <c r="N225" t="s">
        <v>256</v>
      </c>
      <c r="O225">
        <v>1736</v>
      </c>
      <c r="P225" t="s">
        <v>418</v>
      </c>
      <c r="Q225" t="s">
        <v>256</v>
      </c>
      <c r="R225" t="s">
        <v>297</v>
      </c>
      <c r="S225" s="1">
        <v>-1144.8800000000001</v>
      </c>
      <c r="U225" s="1">
        <v>13</v>
      </c>
      <c r="IF225">
        <v>1736</v>
      </c>
      <c r="IG225" t="s">
        <v>418</v>
      </c>
      <c r="IH225" t="s">
        <v>252</v>
      </c>
      <c r="IK225">
        <v>-2</v>
      </c>
      <c r="IL225" t="s">
        <v>253</v>
      </c>
      <c r="IM225" t="s">
        <v>254</v>
      </c>
      <c r="IN225" t="s">
        <v>428</v>
      </c>
      <c r="IP225" t="s">
        <v>430</v>
      </c>
    </row>
    <row r="226" spans="1:250" x14ac:dyDescent="0.35">
      <c r="A226">
        <v>513</v>
      </c>
      <c r="B226">
        <v>11467520</v>
      </c>
      <c r="C226">
        <v>1403</v>
      </c>
      <c r="D226" t="s">
        <v>411</v>
      </c>
      <c r="E226" t="s">
        <v>412</v>
      </c>
      <c r="F226">
        <v>1407</v>
      </c>
      <c r="G226" t="s">
        <v>413</v>
      </c>
      <c r="H226" t="s">
        <v>412</v>
      </c>
      <c r="I226">
        <v>428</v>
      </c>
      <c r="J226" t="s">
        <v>403</v>
      </c>
      <c r="K226" t="s">
        <v>414</v>
      </c>
      <c r="L226">
        <v>1736</v>
      </c>
      <c r="M226" t="s">
        <v>418</v>
      </c>
      <c r="N226" t="s">
        <v>256</v>
      </c>
      <c r="O226">
        <v>1736</v>
      </c>
      <c r="P226" t="s">
        <v>418</v>
      </c>
      <c r="Q226" t="s">
        <v>256</v>
      </c>
      <c r="R226" t="s">
        <v>297</v>
      </c>
      <c r="S226" s="1">
        <v>-2416.98</v>
      </c>
      <c r="U226" s="1">
        <v>13</v>
      </c>
      <c r="IF226">
        <v>1736</v>
      </c>
      <c r="IG226" t="s">
        <v>418</v>
      </c>
      <c r="IH226" t="s">
        <v>252</v>
      </c>
      <c r="IK226">
        <v>-2</v>
      </c>
      <c r="IL226" t="s">
        <v>253</v>
      </c>
      <c r="IM226" t="s">
        <v>254</v>
      </c>
      <c r="IN226" t="s">
        <v>428</v>
      </c>
      <c r="IP226" t="s">
        <v>430</v>
      </c>
    </row>
    <row r="227" spans="1:250" x14ac:dyDescent="0.35">
      <c r="A227">
        <v>514</v>
      </c>
      <c r="B227">
        <v>11467520</v>
      </c>
      <c r="C227">
        <v>1403</v>
      </c>
      <c r="D227" t="s">
        <v>411</v>
      </c>
      <c r="E227" t="s">
        <v>412</v>
      </c>
      <c r="F227">
        <v>1407</v>
      </c>
      <c r="G227" t="s">
        <v>413</v>
      </c>
      <c r="H227" t="s">
        <v>412</v>
      </c>
      <c r="I227">
        <v>423</v>
      </c>
      <c r="J227" t="s">
        <v>404</v>
      </c>
      <c r="K227" t="s">
        <v>405</v>
      </c>
      <c r="L227">
        <v>1736</v>
      </c>
      <c r="M227" t="s">
        <v>418</v>
      </c>
      <c r="N227" t="s">
        <v>256</v>
      </c>
      <c r="O227">
        <v>1736</v>
      </c>
      <c r="P227" t="s">
        <v>418</v>
      </c>
      <c r="Q227" t="s">
        <v>256</v>
      </c>
      <c r="R227" t="s">
        <v>297</v>
      </c>
      <c r="S227" s="1">
        <v>-1141.02</v>
      </c>
      <c r="U227" s="1">
        <v>13</v>
      </c>
      <c r="IF227">
        <v>1736</v>
      </c>
      <c r="IG227" t="s">
        <v>418</v>
      </c>
      <c r="IH227" t="s">
        <v>252</v>
      </c>
      <c r="IK227">
        <v>-2</v>
      </c>
      <c r="IL227" t="s">
        <v>253</v>
      </c>
      <c r="IM227" t="s">
        <v>254</v>
      </c>
      <c r="IN227" t="s">
        <v>428</v>
      </c>
      <c r="IP227" t="s">
        <v>430</v>
      </c>
    </row>
    <row r="228" spans="1:250" x14ac:dyDescent="0.35">
      <c r="A228">
        <v>515</v>
      </c>
      <c r="B228">
        <v>11467520</v>
      </c>
      <c r="C228">
        <v>1403</v>
      </c>
      <c r="D228" t="s">
        <v>411</v>
      </c>
      <c r="E228" t="s">
        <v>412</v>
      </c>
      <c r="F228">
        <v>1407</v>
      </c>
      <c r="G228" t="s">
        <v>413</v>
      </c>
      <c r="H228" t="s">
        <v>412</v>
      </c>
      <c r="I228">
        <v>421</v>
      </c>
      <c r="J228" t="s">
        <v>406</v>
      </c>
      <c r="K228" t="s">
        <v>417</v>
      </c>
      <c r="L228">
        <v>1736</v>
      </c>
      <c r="M228" t="s">
        <v>418</v>
      </c>
      <c r="N228" t="s">
        <v>256</v>
      </c>
      <c r="O228">
        <v>1736</v>
      </c>
      <c r="P228" t="s">
        <v>418</v>
      </c>
      <c r="Q228" t="s">
        <v>256</v>
      </c>
      <c r="R228" t="s">
        <v>297</v>
      </c>
      <c r="S228" s="1">
        <v>-2408.8200000000002</v>
      </c>
      <c r="U228" s="1">
        <v>13</v>
      </c>
      <c r="IF228">
        <v>1736</v>
      </c>
      <c r="IG228" t="s">
        <v>418</v>
      </c>
      <c r="IH228" t="s">
        <v>252</v>
      </c>
      <c r="IK228">
        <v>-2</v>
      </c>
      <c r="IL228" t="s">
        <v>253</v>
      </c>
      <c r="IM228" t="s">
        <v>254</v>
      </c>
      <c r="IN228" t="s">
        <v>428</v>
      </c>
      <c r="IP228" t="s">
        <v>430</v>
      </c>
    </row>
    <row r="229" spans="1:250" x14ac:dyDescent="0.35">
      <c r="A229">
        <v>516</v>
      </c>
      <c r="B229">
        <v>11467520</v>
      </c>
      <c r="C229">
        <v>1403</v>
      </c>
      <c r="D229" t="s">
        <v>411</v>
      </c>
      <c r="E229" t="s">
        <v>412</v>
      </c>
      <c r="F229">
        <v>1407</v>
      </c>
      <c r="G229" t="s">
        <v>413</v>
      </c>
      <c r="H229" t="s">
        <v>412</v>
      </c>
      <c r="I229">
        <v>417</v>
      </c>
      <c r="J229" t="s">
        <v>401</v>
      </c>
      <c r="K229" t="s">
        <v>402</v>
      </c>
      <c r="L229">
        <v>1736</v>
      </c>
      <c r="M229" t="s">
        <v>418</v>
      </c>
      <c r="N229" t="s">
        <v>256</v>
      </c>
      <c r="O229">
        <v>1736</v>
      </c>
      <c r="P229" t="s">
        <v>418</v>
      </c>
      <c r="Q229" t="s">
        <v>256</v>
      </c>
      <c r="R229" t="s">
        <v>297</v>
      </c>
      <c r="S229" s="1">
        <v>-1515.17</v>
      </c>
      <c r="U229" s="1">
        <v>13</v>
      </c>
      <c r="IF229">
        <v>1736</v>
      </c>
      <c r="IG229" t="s">
        <v>418</v>
      </c>
      <c r="IH229" t="s">
        <v>252</v>
      </c>
      <c r="IK229">
        <v>-2</v>
      </c>
      <c r="IL229" t="s">
        <v>253</v>
      </c>
      <c r="IM229" t="s">
        <v>254</v>
      </c>
      <c r="IN229" t="s">
        <v>428</v>
      </c>
      <c r="IP229" t="s">
        <v>430</v>
      </c>
    </row>
    <row r="230" spans="1:250" x14ac:dyDescent="0.35">
      <c r="A230">
        <v>517</v>
      </c>
      <c r="B230">
        <v>11467520</v>
      </c>
      <c r="C230">
        <v>1403</v>
      </c>
      <c r="D230" t="s">
        <v>411</v>
      </c>
      <c r="E230" t="s">
        <v>412</v>
      </c>
      <c r="F230">
        <v>1407</v>
      </c>
      <c r="G230" t="s">
        <v>413</v>
      </c>
      <c r="H230" t="s">
        <v>412</v>
      </c>
      <c r="I230">
        <v>434</v>
      </c>
      <c r="J230" t="s">
        <v>426</v>
      </c>
      <c r="K230" t="s">
        <v>427</v>
      </c>
      <c r="L230">
        <v>1471</v>
      </c>
      <c r="M230" t="s">
        <v>419</v>
      </c>
      <c r="N230" t="s">
        <v>420</v>
      </c>
      <c r="O230">
        <v>1471</v>
      </c>
      <c r="P230" t="s">
        <v>419</v>
      </c>
      <c r="Q230" t="s">
        <v>420</v>
      </c>
      <c r="R230" t="s">
        <v>297</v>
      </c>
      <c r="S230" s="1">
        <v>-12.24</v>
      </c>
      <c r="U230" s="1">
        <v>13</v>
      </c>
      <c r="IF230">
        <v>1471</v>
      </c>
      <c r="IG230" t="s">
        <v>419</v>
      </c>
      <c r="IH230" t="s">
        <v>252</v>
      </c>
      <c r="IK230">
        <v>-2</v>
      </c>
      <c r="IL230" t="s">
        <v>253</v>
      </c>
      <c r="IM230" t="s">
        <v>254</v>
      </c>
      <c r="IN230" t="s">
        <v>428</v>
      </c>
      <c r="IP230" t="s">
        <v>431</v>
      </c>
    </row>
    <row r="231" spans="1:250" x14ac:dyDescent="0.35">
      <c r="A231">
        <v>518</v>
      </c>
      <c r="B231">
        <v>11467520</v>
      </c>
      <c r="C231">
        <v>1403</v>
      </c>
      <c r="D231" t="s">
        <v>411</v>
      </c>
      <c r="E231" t="s">
        <v>412</v>
      </c>
      <c r="F231">
        <v>1407</v>
      </c>
      <c r="G231" t="s">
        <v>413</v>
      </c>
      <c r="H231" t="s">
        <v>412</v>
      </c>
      <c r="I231">
        <v>430</v>
      </c>
      <c r="J231" t="s">
        <v>422</v>
      </c>
      <c r="K231" t="s">
        <v>423</v>
      </c>
      <c r="L231">
        <v>1471</v>
      </c>
      <c r="M231" t="s">
        <v>419</v>
      </c>
      <c r="N231" t="s">
        <v>420</v>
      </c>
      <c r="O231">
        <v>1471</v>
      </c>
      <c r="P231" t="s">
        <v>419</v>
      </c>
      <c r="Q231" t="s">
        <v>420</v>
      </c>
      <c r="R231" t="s">
        <v>297</v>
      </c>
      <c r="S231" s="1">
        <v>-8.6300000000000008</v>
      </c>
      <c r="U231" s="1">
        <v>13</v>
      </c>
      <c r="IF231">
        <v>1471</v>
      </c>
      <c r="IG231" t="s">
        <v>419</v>
      </c>
      <c r="IH231" t="s">
        <v>252</v>
      </c>
      <c r="IK231">
        <v>-2</v>
      </c>
      <c r="IL231" t="s">
        <v>253</v>
      </c>
      <c r="IM231" t="s">
        <v>254</v>
      </c>
      <c r="IN231" t="s">
        <v>428</v>
      </c>
      <c r="IP231" t="s">
        <v>431</v>
      </c>
    </row>
    <row r="232" spans="1:250" x14ac:dyDescent="0.35">
      <c r="A232">
        <v>519</v>
      </c>
      <c r="B232">
        <v>11467520</v>
      </c>
      <c r="C232">
        <v>1403</v>
      </c>
      <c r="D232" t="s">
        <v>411</v>
      </c>
      <c r="E232" t="s">
        <v>412</v>
      </c>
      <c r="F232">
        <v>1407</v>
      </c>
      <c r="G232" t="s">
        <v>413</v>
      </c>
      <c r="H232" t="s">
        <v>412</v>
      </c>
      <c r="I232">
        <v>428</v>
      </c>
      <c r="J232" t="s">
        <v>403</v>
      </c>
      <c r="K232" t="s">
        <v>414</v>
      </c>
      <c r="L232">
        <v>1471</v>
      </c>
      <c r="M232" t="s">
        <v>419</v>
      </c>
      <c r="N232" t="s">
        <v>420</v>
      </c>
      <c r="O232">
        <v>1471</v>
      </c>
      <c r="P232" t="s">
        <v>419</v>
      </c>
      <c r="Q232" t="s">
        <v>420</v>
      </c>
      <c r="R232" t="s">
        <v>297</v>
      </c>
      <c r="S232" s="1">
        <v>-18.22</v>
      </c>
      <c r="U232" s="1">
        <v>13</v>
      </c>
      <c r="IF232">
        <v>1471</v>
      </c>
      <c r="IG232" t="s">
        <v>419</v>
      </c>
      <c r="IH232" t="s">
        <v>252</v>
      </c>
      <c r="IK232">
        <v>-2</v>
      </c>
      <c r="IL232" t="s">
        <v>253</v>
      </c>
      <c r="IM232" t="s">
        <v>254</v>
      </c>
      <c r="IN232" t="s">
        <v>428</v>
      </c>
      <c r="IP232" t="s">
        <v>431</v>
      </c>
    </row>
    <row r="233" spans="1:250" x14ac:dyDescent="0.35">
      <c r="A233">
        <v>520</v>
      </c>
      <c r="B233">
        <v>11467520</v>
      </c>
      <c r="C233">
        <v>1403</v>
      </c>
      <c r="D233" t="s">
        <v>411</v>
      </c>
      <c r="E233" t="s">
        <v>412</v>
      </c>
      <c r="F233">
        <v>1407</v>
      </c>
      <c r="G233" t="s">
        <v>413</v>
      </c>
      <c r="H233" t="s">
        <v>412</v>
      </c>
      <c r="I233">
        <v>423</v>
      </c>
      <c r="J233" t="s">
        <v>404</v>
      </c>
      <c r="K233" t="s">
        <v>405</v>
      </c>
      <c r="L233">
        <v>1471</v>
      </c>
      <c r="M233" t="s">
        <v>419</v>
      </c>
      <c r="N233" t="s">
        <v>420</v>
      </c>
      <c r="O233">
        <v>1471</v>
      </c>
      <c r="P233" t="s">
        <v>419</v>
      </c>
      <c r="Q233" t="s">
        <v>420</v>
      </c>
      <c r="R233" t="s">
        <v>297</v>
      </c>
      <c r="S233" s="1">
        <v>-8.6</v>
      </c>
      <c r="U233" s="1">
        <v>13</v>
      </c>
      <c r="IF233">
        <v>1471</v>
      </c>
      <c r="IG233" t="s">
        <v>419</v>
      </c>
      <c r="IH233" t="s">
        <v>252</v>
      </c>
      <c r="IK233">
        <v>-2</v>
      </c>
      <c r="IL233" t="s">
        <v>253</v>
      </c>
      <c r="IM233" t="s">
        <v>254</v>
      </c>
      <c r="IN233" t="s">
        <v>428</v>
      </c>
      <c r="IP233" t="s">
        <v>431</v>
      </c>
    </row>
    <row r="234" spans="1:250" x14ac:dyDescent="0.35">
      <c r="A234">
        <v>521</v>
      </c>
      <c r="B234">
        <v>11467520</v>
      </c>
      <c r="C234">
        <v>1403</v>
      </c>
      <c r="D234" t="s">
        <v>411</v>
      </c>
      <c r="E234" t="s">
        <v>412</v>
      </c>
      <c r="F234">
        <v>1407</v>
      </c>
      <c r="G234" t="s">
        <v>413</v>
      </c>
      <c r="H234" t="s">
        <v>412</v>
      </c>
      <c r="I234">
        <v>421</v>
      </c>
      <c r="J234" t="s">
        <v>406</v>
      </c>
      <c r="K234" t="s">
        <v>417</v>
      </c>
      <c r="L234">
        <v>1471</v>
      </c>
      <c r="M234" t="s">
        <v>419</v>
      </c>
      <c r="N234" t="s">
        <v>420</v>
      </c>
      <c r="O234">
        <v>1471</v>
      </c>
      <c r="P234" t="s">
        <v>419</v>
      </c>
      <c r="Q234" t="s">
        <v>420</v>
      </c>
      <c r="R234" t="s">
        <v>297</v>
      </c>
      <c r="S234" s="1">
        <v>-18.16</v>
      </c>
      <c r="U234" s="1">
        <v>13</v>
      </c>
      <c r="IF234">
        <v>1471</v>
      </c>
      <c r="IG234" t="s">
        <v>419</v>
      </c>
      <c r="IH234" t="s">
        <v>252</v>
      </c>
      <c r="IK234">
        <v>-2</v>
      </c>
      <c r="IL234" t="s">
        <v>253</v>
      </c>
      <c r="IM234" t="s">
        <v>254</v>
      </c>
      <c r="IN234" t="s">
        <v>428</v>
      </c>
      <c r="IP234" t="s">
        <v>431</v>
      </c>
    </row>
    <row r="235" spans="1:250" x14ac:dyDescent="0.35">
      <c r="A235">
        <v>522</v>
      </c>
      <c r="B235">
        <v>11467520</v>
      </c>
      <c r="C235">
        <v>1403</v>
      </c>
      <c r="D235" t="s">
        <v>411</v>
      </c>
      <c r="E235" t="s">
        <v>412</v>
      </c>
      <c r="F235">
        <v>1407</v>
      </c>
      <c r="G235" t="s">
        <v>413</v>
      </c>
      <c r="H235" t="s">
        <v>412</v>
      </c>
      <c r="I235">
        <v>417</v>
      </c>
      <c r="J235" t="s">
        <v>401</v>
      </c>
      <c r="K235" t="s">
        <v>402</v>
      </c>
      <c r="L235">
        <v>1471</v>
      </c>
      <c r="M235" t="s">
        <v>419</v>
      </c>
      <c r="N235" t="s">
        <v>420</v>
      </c>
      <c r="O235">
        <v>1471</v>
      </c>
      <c r="P235" t="s">
        <v>419</v>
      </c>
      <c r="Q235" t="s">
        <v>420</v>
      </c>
      <c r="R235" t="s">
        <v>297</v>
      </c>
      <c r="S235" s="1">
        <v>-11.42</v>
      </c>
      <c r="U235" s="1">
        <v>13</v>
      </c>
      <c r="IF235">
        <v>1471</v>
      </c>
      <c r="IG235" t="s">
        <v>419</v>
      </c>
      <c r="IH235" t="s">
        <v>252</v>
      </c>
      <c r="IK235">
        <v>-2</v>
      </c>
      <c r="IL235" t="s">
        <v>253</v>
      </c>
      <c r="IM235" t="s">
        <v>254</v>
      </c>
      <c r="IN235" t="s">
        <v>428</v>
      </c>
      <c r="IP235" t="s">
        <v>431</v>
      </c>
    </row>
    <row r="236" spans="1:250" x14ac:dyDescent="0.35">
      <c r="A236">
        <v>523</v>
      </c>
      <c r="B236">
        <v>11467520</v>
      </c>
      <c r="C236">
        <v>1403</v>
      </c>
      <c r="D236" t="s">
        <v>411</v>
      </c>
      <c r="E236" t="s">
        <v>412</v>
      </c>
      <c r="F236">
        <v>1407</v>
      </c>
      <c r="G236" t="s">
        <v>413</v>
      </c>
      <c r="H236" t="s">
        <v>412</v>
      </c>
      <c r="I236">
        <v>434</v>
      </c>
      <c r="J236" t="s">
        <v>426</v>
      </c>
      <c r="K236" t="s">
        <v>427</v>
      </c>
      <c r="L236">
        <v>22342</v>
      </c>
      <c r="M236" t="s">
        <v>415</v>
      </c>
      <c r="N236" t="s">
        <v>416</v>
      </c>
      <c r="O236">
        <v>22342</v>
      </c>
      <c r="P236" t="s">
        <v>415</v>
      </c>
      <c r="Q236" t="s">
        <v>416</v>
      </c>
      <c r="R236" t="s">
        <v>298</v>
      </c>
      <c r="S236" s="1">
        <v>1804.54</v>
      </c>
      <c r="U236" s="1">
        <v>14</v>
      </c>
      <c r="IF236">
        <v>22342</v>
      </c>
      <c r="IG236" t="s">
        <v>415</v>
      </c>
      <c r="IH236" t="s">
        <v>252</v>
      </c>
      <c r="IK236">
        <v>-2</v>
      </c>
      <c r="IL236" t="s">
        <v>253</v>
      </c>
      <c r="IM236" t="s">
        <v>254</v>
      </c>
      <c r="IN236" t="s">
        <v>428</v>
      </c>
      <c r="IP236" t="s">
        <v>429</v>
      </c>
    </row>
    <row r="237" spans="1:250" x14ac:dyDescent="0.35">
      <c r="A237">
        <v>524</v>
      </c>
      <c r="B237">
        <v>11467520</v>
      </c>
      <c r="C237">
        <v>1403</v>
      </c>
      <c r="D237" t="s">
        <v>411</v>
      </c>
      <c r="E237" t="s">
        <v>412</v>
      </c>
      <c r="F237">
        <v>1407</v>
      </c>
      <c r="G237" t="s">
        <v>413</v>
      </c>
      <c r="H237" t="s">
        <v>412</v>
      </c>
      <c r="I237">
        <v>430</v>
      </c>
      <c r="J237" t="s">
        <v>422</v>
      </c>
      <c r="K237" t="s">
        <v>423</v>
      </c>
      <c r="L237">
        <v>22342</v>
      </c>
      <c r="M237" t="s">
        <v>415</v>
      </c>
      <c r="N237" t="s">
        <v>416</v>
      </c>
      <c r="O237">
        <v>22342</v>
      </c>
      <c r="P237" t="s">
        <v>415</v>
      </c>
      <c r="Q237" t="s">
        <v>416</v>
      </c>
      <c r="R237" t="s">
        <v>298</v>
      </c>
      <c r="S237" s="1">
        <v>-12.02</v>
      </c>
      <c r="U237" s="1">
        <v>14</v>
      </c>
      <c r="IF237">
        <v>22342</v>
      </c>
      <c r="IG237" t="s">
        <v>415</v>
      </c>
      <c r="IH237" t="s">
        <v>252</v>
      </c>
      <c r="IK237">
        <v>-2</v>
      </c>
      <c r="IL237" t="s">
        <v>253</v>
      </c>
      <c r="IM237" t="s">
        <v>254</v>
      </c>
      <c r="IN237" t="s">
        <v>428</v>
      </c>
      <c r="IP237" t="s">
        <v>429</v>
      </c>
    </row>
    <row r="238" spans="1:250" x14ac:dyDescent="0.35">
      <c r="A238">
        <v>525</v>
      </c>
      <c r="B238">
        <v>11467520</v>
      </c>
      <c r="C238">
        <v>1403</v>
      </c>
      <c r="D238" t="s">
        <v>411</v>
      </c>
      <c r="E238" t="s">
        <v>412</v>
      </c>
      <c r="F238">
        <v>1407</v>
      </c>
      <c r="G238" t="s">
        <v>413</v>
      </c>
      <c r="H238" t="s">
        <v>412</v>
      </c>
      <c r="I238">
        <v>428</v>
      </c>
      <c r="J238" t="s">
        <v>403</v>
      </c>
      <c r="K238" t="s">
        <v>414</v>
      </c>
      <c r="L238">
        <v>22342</v>
      </c>
      <c r="M238" t="s">
        <v>415</v>
      </c>
      <c r="N238" t="s">
        <v>416</v>
      </c>
      <c r="O238">
        <v>22342</v>
      </c>
      <c r="P238" t="s">
        <v>415</v>
      </c>
      <c r="Q238" t="s">
        <v>416</v>
      </c>
      <c r="R238" t="s">
        <v>298</v>
      </c>
      <c r="S238" s="1">
        <v>2269.86</v>
      </c>
      <c r="U238" s="1">
        <v>14</v>
      </c>
      <c r="IF238">
        <v>22342</v>
      </c>
      <c r="IG238" t="s">
        <v>415</v>
      </c>
      <c r="IH238" t="s">
        <v>252</v>
      </c>
      <c r="IK238">
        <v>-2</v>
      </c>
      <c r="IL238" t="s">
        <v>253</v>
      </c>
      <c r="IM238" t="s">
        <v>254</v>
      </c>
      <c r="IN238" t="s">
        <v>428</v>
      </c>
      <c r="IP238" t="s">
        <v>429</v>
      </c>
    </row>
    <row r="239" spans="1:250" x14ac:dyDescent="0.35">
      <c r="A239">
        <v>526</v>
      </c>
      <c r="B239">
        <v>11467520</v>
      </c>
      <c r="C239">
        <v>1403</v>
      </c>
      <c r="D239" t="s">
        <v>411</v>
      </c>
      <c r="E239" t="s">
        <v>412</v>
      </c>
      <c r="F239">
        <v>1407</v>
      </c>
      <c r="G239" t="s">
        <v>413</v>
      </c>
      <c r="H239" t="s">
        <v>412</v>
      </c>
      <c r="I239">
        <v>423</v>
      </c>
      <c r="J239" t="s">
        <v>404</v>
      </c>
      <c r="K239" t="s">
        <v>405</v>
      </c>
      <c r="L239">
        <v>22342</v>
      </c>
      <c r="M239" t="s">
        <v>415</v>
      </c>
      <c r="N239" t="s">
        <v>416</v>
      </c>
      <c r="O239">
        <v>22342</v>
      </c>
      <c r="P239" t="s">
        <v>415</v>
      </c>
      <c r="Q239" t="s">
        <v>416</v>
      </c>
      <c r="R239" t="s">
        <v>298</v>
      </c>
      <c r="S239" s="1">
        <v>906.26</v>
      </c>
      <c r="U239" s="1">
        <v>14</v>
      </c>
      <c r="IF239">
        <v>22342</v>
      </c>
      <c r="IG239" t="s">
        <v>415</v>
      </c>
      <c r="IH239" t="s">
        <v>252</v>
      </c>
      <c r="IK239">
        <v>-2</v>
      </c>
      <c r="IL239" t="s">
        <v>253</v>
      </c>
      <c r="IM239" t="s">
        <v>254</v>
      </c>
      <c r="IN239" t="s">
        <v>428</v>
      </c>
      <c r="IP239" t="s">
        <v>429</v>
      </c>
    </row>
    <row r="240" spans="1:250" x14ac:dyDescent="0.35">
      <c r="A240">
        <v>527</v>
      </c>
      <c r="B240">
        <v>11467520</v>
      </c>
      <c r="C240">
        <v>1403</v>
      </c>
      <c r="D240" t="s">
        <v>411</v>
      </c>
      <c r="E240" t="s">
        <v>412</v>
      </c>
      <c r="F240">
        <v>1407</v>
      </c>
      <c r="G240" t="s">
        <v>413</v>
      </c>
      <c r="H240" t="s">
        <v>412</v>
      </c>
      <c r="I240">
        <v>421</v>
      </c>
      <c r="J240" t="s">
        <v>406</v>
      </c>
      <c r="K240" t="s">
        <v>417</v>
      </c>
      <c r="L240">
        <v>22342</v>
      </c>
      <c r="M240" t="s">
        <v>415</v>
      </c>
      <c r="N240" t="s">
        <v>416</v>
      </c>
      <c r="O240">
        <v>22342</v>
      </c>
      <c r="P240" t="s">
        <v>415</v>
      </c>
      <c r="Q240" t="s">
        <v>416</v>
      </c>
      <c r="R240" t="s">
        <v>298</v>
      </c>
      <c r="S240" s="1">
        <v>1907.03</v>
      </c>
      <c r="U240" s="1">
        <v>14</v>
      </c>
      <c r="IF240">
        <v>22342</v>
      </c>
      <c r="IG240" t="s">
        <v>415</v>
      </c>
      <c r="IH240" t="s">
        <v>252</v>
      </c>
      <c r="IK240">
        <v>-2</v>
      </c>
      <c r="IL240" t="s">
        <v>253</v>
      </c>
      <c r="IM240" t="s">
        <v>254</v>
      </c>
      <c r="IN240" t="s">
        <v>428</v>
      </c>
      <c r="IP240" t="s">
        <v>429</v>
      </c>
    </row>
    <row r="241" spans="1:250" x14ac:dyDescent="0.35">
      <c r="A241">
        <v>528</v>
      </c>
      <c r="B241">
        <v>11467520</v>
      </c>
      <c r="C241">
        <v>1403</v>
      </c>
      <c r="D241" t="s">
        <v>411</v>
      </c>
      <c r="E241" t="s">
        <v>412</v>
      </c>
      <c r="F241">
        <v>1407</v>
      </c>
      <c r="G241" t="s">
        <v>413</v>
      </c>
      <c r="H241" t="s">
        <v>412</v>
      </c>
      <c r="I241">
        <v>417</v>
      </c>
      <c r="J241" t="s">
        <v>401</v>
      </c>
      <c r="K241" t="s">
        <v>402</v>
      </c>
      <c r="L241">
        <v>22342</v>
      </c>
      <c r="M241" t="s">
        <v>415</v>
      </c>
      <c r="N241" t="s">
        <v>416</v>
      </c>
      <c r="O241">
        <v>22342</v>
      </c>
      <c r="P241" t="s">
        <v>415</v>
      </c>
      <c r="Q241" t="s">
        <v>416</v>
      </c>
      <c r="R241" t="s">
        <v>298</v>
      </c>
      <c r="S241" s="1">
        <v>749.57</v>
      </c>
      <c r="U241" s="1">
        <v>14</v>
      </c>
      <c r="IF241">
        <v>22342</v>
      </c>
      <c r="IG241" t="s">
        <v>415</v>
      </c>
      <c r="IH241" t="s">
        <v>252</v>
      </c>
      <c r="IK241">
        <v>-2</v>
      </c>
      <c r="IL241" t="s">
        <v>253</v>
      </c>
      <c r="IM241" t="s">
        <v>254</v>
      </c>
      <c r="IN241" t="s">
        <v>428</v>
      </c>
      <c r="IP241" t="s">
        <v>429</v>
      </c>
    </row>
    <row r="242" spans="1:250" x14ac:dyDescent="0.35">
      <c r="A242">
        <v>529</v>
      </c>
      <c r="B242">
        <v>11467520</v>
      </c>
      <c r="C242">
        <v>1403</v>
      </c>
      <c r="D242" t="s">
        <v>411</v>
      </c>
      <c r="E242" t="s">
        <v>412</v>
      </c>
      <c r="F242">
        <v>1407</v>
      </c>
      <c r="G242" t="s">
        <v>413</v>
      </c>
      <c r="H242" t="s">
        <v>412</v>
      </c>
      <c r="I242">
        <v>434</v>
      </c>
      <c r="J242" t="s">
        <v>426</v>
      </c>
      <c r="K242" t="s">
        <v>427</v>
      </c>
      <c r="L242">
        <v>1736</v>
      </c>
      <c r="M242" t="s">
        <v>418</v>
      </c>
      <c r="N242" t="s">
        <v>256</v>
      </c>
      <c r="O242">
        <v>1736</v>
      </c>
      <c r="P242" t="s">
        <v>418</v>
      </c>
      <c r="Q242" t="s">
        <v>256</v>
      </c>
      <c r="R242" t="s">
        <v>298</v>
      </c>
      <c r="S242" s="1">
        <v>2054.77</v>
      </c>
      <c r="U242" s="1">
        <v>14</v>
      </c>
      <c r="IF242">
        <v>1736</v>
      </c>
      <c r="IG242" t="s">
        <v>418</v>
      </c>
      <c r="IH242" t="s">
        <v>252</v>
      </c>
      <c r="IK242">
        <v>-2</v>
      </c>
      <c r="IL242" t="s">
        <v>253</v>
      </c>
      <c r="IM242" t="s">
        <v>254</v>
      </c>
      <c r="IN242" t="s">
        <v>428</v>
      </c>
      <c r="IP242" t="s">
        <v>430</v>
      </c>
    </row>
    <row r="243" spans="1:250" x14ac:dyDescent="0.35">
      <c r="A243">
        <v>530</v>
      </c>
      <c r="B243">
        <v>11467520</v>
      </c>
      <c r="C243">
        <v>1403</v>
      </c>
      <c r="D243" t="s">
        <v>411</v>
      </c>
      <c r="E243" t="s">
        <v>412</v>
      </c>
      <c r="F243">
        <v>1407</v>
      </c>
      <c r="G243" t="s">
        <v>413</v>
      </c>
      <c r="H243" t="s">
        <v>412</v>
      </c>
      <c r="I243">
        <v>430</v>
      </c>
      <c r="J243" t="s">
        <v>422</v>
      </c>
      <c r="K243" t="s">
        <v>423</v>
      </c>
      <c r="L243">
        <v>1736</v>
      </c>
      <c r="M243" t="s">
        <v>418</v>
      </c>
      <c r="N243" t="s">
        <v>256</v>
      </c>
      <c r="O243">
        <v>1736</v>
      </c>
      <c r="P243" t="s">
        <v>418</v>
      </c>
      <c r="Q243" t="s">
        <v>256</v>
      </c>
      <c r="R243" t="s">
        <v>298</v>
      </c>
      <c r="S243" s="1">
        <v>-13.74</v>
      </c>
      <c r="U243" s="1">
        <v>14</v>
      </c>
      <c r="IF243">
        <v>1736</v>
      </c>
      <c r="IG243" t="s">
        <v>418</v>
      </c>
      <c r="IH243" t="s">
        <v>252</v>
      </c>
      <c r="IK243">
        <v>-2</v>
      </c>
      <c r="IL243" t="s">
        <v>253</v>
      </c>
      <c r="IM243" t="s">
        <v>254</v>
      </c>
      <c r="IN243" t="s">
        <v>428</v>
      </c>
      <c r="IP243" t="s">
        <v>430</v>
      </c>
    </row>
    <row r="244" spans="1:250" x14ac:dyDescent="0.35">
      <c r="A244">
        <v>531</v>
      </c>
      <c r="B244">
        <v>11467520</v>
      </c>
      <c r="C244">
        <v>1403</v>
      </c>
      <c r="D244" t="s">
        <v>411</v>
      </c>
      <c r="E244" t="s">
        <v>412</v>
      </c>
      <c r="F244">
        <v>1407</v>
      </c>
      <c r="G244" t="s">
        <v>413</v>
      </c>
      <c r="H244" t="s">
        <v>412</v>
      </c>
      <c r="I244">
        <v>428</v>
      </c>
      <c r="J244" t="s">
        <v>403</v>
      </c>
      <c r="K244" t="s">
        <v>414</v>
      </c>
      <c r="L244">
        <v>1736</v>
      </c>
      <c r="M244" t="s">
        <v>418</v>
      </c>
      <c r="N244" t="s">
        <v>256</v>
      </c>
      <c r="O244">
        <v>1736</v>
      </c>
      <c r="P244" t="s">
        <v>418</v>
      </c>
      <c r="Q244" t="s">
        <v>256</v>
      </c>
      <c r="R244" t="s">
        <v>298</v>
      </c>
      <c r="S244" s="1">
        <v>2575.3000000000002</v>
      </c>
      <c r="U244" s="1">
        <v>14</v>
      </c>
      <c r="IF244">
        <v>1736</v>
      </c>
      <c r="IG244" t="s">
        <v>418</v>
      </c>
      <c r="IH244" t="s">
        <v>252</v>
      </c>
      <c r="IK244">
        <v>-2</v>
      </c>
      <c r="IL244" t="s">
        <v>253</v>
      </c>
      <c r="IM244" t="s">
        <v>254</v>
      </c>
      <c r="IN244" t="s">
        <v>428</v>
      </c>
      <c r="IP244" t="s">
        <v>430</v>
      </c>
    </row>
    <row r="245" spans="1:250" x14ac:dyDescent="0.35">
      <c r="A245">
        <v>532</v>
      </c>
      <c r="B245">
        <v>11467520</v>
      </c>
      <c r="C245">
        <v>1403</v>
      </c>
      <c r="D245" t="s">
        <v>411</v>
      </c>
      <c r="E245" t="s">
        <v>412</v>
      </c>
      <c r="F245">
        <v>1407</v>
      </c>
      <c r="G245" t="s">
        <v>413</v>
      </c>
      <c r="H245" t="s">
        <v>412</v>
      </c>
      <c r="I245">
        <v>423</v>
      </c>
      <c r="J245" t="s">
        <v>404</v>
      </c>
      <c r="K245" t="s">
        <v>405</v>
      </c>
      <c r="L245">
        <v>1736</v>
      </c>
      <c r="M245" t="s">
        <v>418</v>
      </c>
      <c r="N245" t="s">
        <v>256</v>
      </c>
      <c r="O245">
        <v>1736</v>
      </c>
      <c r="P245" t="s">
        <v>418</v>
      </c>
      <c r="Q245" t="s">
        <v>256</v>
      </c>
      <c r="R245" t="s">
        <v>298</v>
      </c>
      <c r="S245" s="1">
        <v>1024.74</v>
      </c>
      <c r="U245" s="1">
        <v>14</v>
      </c>
      <c r="IF245">
        <v>1736</v>
      </c>
      <c r="IG245" t="s">
        <v>418</v>
      </c>
      <c r="IH245" t="s">
        <v>252</v>
      </c>
      <c r="IK245">
        <v>-2</v>
      </c>
      <c r="IL245" t="s">
        <v>253</v>
      </c>
      <c r="IM245" t="s">
        <v>254</v>
      </c>
      <c r="IN245" t="s">
        <v>428</v>
      </c>
      <c r="IP245" t="s">
        <v>430</v>
      </c>
    </row>
    <row r="246" spans="1:250" x14ac:dyDescent="0.35">
      <c r="A246">
        <v>533</v>
      </c>
      <c r="B246">
        <v>11467520</v>
      </c>
      <c r="C246">
        <v>1403</v>
      </c>
      <c r="D246" t="s">
        <v>411</v>
      </c>
      <c r="E246" t="s">
        <v>412</v>
      </c>
      <c r="F246">
        <v>1407</v>
      </c>
      <c r="G246" t="s">
        <v>413</v>
      </c>
      <c r="H246" t="s">
        <v>412</v>
      </c>
      <c r="I246">
        <v>421</v>
      </c>
      <c r="J246" t="s">
        <v>406</v>
      </c>
      <c r="K246" t="s">
        <v>417</v>
      </c>
      <c r="L246">
        <v>1736</v>
      </c>
      <c r="M246" t="s">
        <v>418</v>
      </c>
      <c r="N246" t="s">
        <v>256</v>
      </c>
      <c r="O246">
        <v>1736</v>
      </c>
      <c r="P246" t="s">
        <v>418</v>
      </c>
      <c r="Q246" t="s">
        <v>256</v>
      </c>
      <c r="R246" t="s">
        <v>298</v>
      </c>
      <c r="S246" s="1">
        <v>2156.31</v>
      </c>
      <c r="U246" s="1">
        <v>14</v>
      </c>
      <c r="IF246">
        <v>1736</v>
      </c>
      <c r="IG246" t="s">
        <v>418</v>
      </c>
      <c r="IH246" t="s">
        <v>252</v>
      </c>
      <c r="IK246">
        <v>-2</v>
      </c>
      <c r="IL246" t="s">
        <v>253</v>
      </c>
      <c r="IM246" t="s">
        <v>254</v>
      </c>
      <c r="IN246" t="s">
        <v>428</v>
      </c>
      <c r="IP246" t="s">
        <v>430</v>
      </c>
    </row>
    <row r="247" spans="1:250" x14ac:dyDescent="0.35">
      <c r="A247">
        <v>534</v>
      </c>
      <c r="B247">
        <v>11467520</v>
      </c>
      <c r="C247">
        <v>1403</v>
      </c>
      <c r="D247" t="s">
        <v>411</v>
      </c>
      <c r="E247" t="s">
        <v>412</v>
      </c>
      <c r="F247">
        <v>1407</v>
      </c>
      <c r="G247" t="s">
        <v>413</v>
      </c>
      <c r="H247" t="s">
        <v>412</v>
      </c>
      <c r="I247">
        <v>417</v>
      </c>
      <c r="J247" t="s">
        <v>401</v>
      </c>
      <c r="K247" t="s">
        <v>402</v>
      </c>
      <c r="L247">
        <v>1736</v>
      </c>
      <c r="M247" t="s">
        <v>418</v>
      </c>
      <c r="N247" t="s">
        <v>256</v>
      </c>
      <c r="O247">
        <v>1736</v>
      </c>
      <c r="P247" t="s">
        <v>418</v>
      </c>
      <c r="Q247" t="s">
        <v>256</v>
      </c>
      <c r="R247" t="s">
        <v>298</v>
      </c>
      <c r="S247" s="1">
        <v>844.09</v>
      </c>
      <c r="U247" s="1">
        <v>14</v>
      </c>
      <c r="IF247">
        <v>1736</v>
      </c>
      <c r="IG247" t="s">
        <v>418</v>
      </c>
      <c r="IH247" t="s">
        <v>252</v>
      </c>
      <c r="IK247">
        <v>-2</v>
      </c>
      <c r="IL247" t="s">
        <v>253</v>
      </c>
      <c r="IM247" t="s">
        <v>254</v>
      </c>
      <c r="IN247" t="s">
        <v>428</v>
      </c>
      <c r="IP247" t="s">
        <v>430</v>
      </c>
    </row>
    <row r="248" spans="1:250" x14ac:dyDescent="0.35">
      <c r="A248">
        <v>535</v>
      </c>
      <c r="B248">
        <v>11467520</v>
      </c>
      <c r="C248">
        <v>1403</v>
      </c>
      <c r="D248" t="s">
        <v>411</v>
      </c>
      <c r="E248" t="s">
        <v>412</v>
      </c>
      <c r="F248">
        <v>1407</v>
      </c>
      <c r="G248" t="s">
        <v>413</v>
      </c>
      <c r="H248" t="s">
        <v>412</v>
      </c>
      <c r="I248">
        <v>434</v>
      </c>
      <c r="J248" t="s">
        <v>426</v>
      </c>
      <c r="K248" t="s">
        <v>427</v>
      </c>
      <c r="L248">
        <v>1471</v>
      </c>
      <c r="M248" t="s">
        <v>419</v>
      </c>
      <c r="N248" t="s">
        <v>420</v>
      </c>
      <c r="O248">
        <v>1471</v>
      </c>
      <c r="P248" t="s">
        <v>419</v>
      </c>
      <c r="Q248" t="s">
        <v>420</v>
      </c>
      <c r="R248" t="s">
        <v>298</v>
      </c>
      <c r="S248" s="1">
        <v>8.9499999999999993</v>
      </c>
      <c r="U248" s="1">
        <v>14</v>
      </c>
      <c r="IF248">
        <v>1471</v>
      </c>
      <c r="IG248" t="s">
        <v>419</v>
      </c>
      <c r="IH248" t="s">
        <v>252</v>
      </c>
      <c r="IK248">
        <v>-2</v>
      </c>
      <c r="IL248" t="s">
        <v>253</v>
      </c>
      <c r="IM248" t="s">
        <v>254</v>
      </c>
      <c r="IN248" t="s">
        <v>428</v>
      </c>
      <c r="IP248" t="s">
        <v>431</v>
      </c>
    </row>
    <row r="249" spans="1:250" x14ac:dyDescent="0.35">
      <c r="A249">
        <v>536</v>
      </c>
      <c r="B249">
        <v>11467520</v>
      </c>
      <c r="C249">
        <v>1403</v>
      </c>
      <c r="D249" t="s">
        <v>411</v>
      </c>
      <c r="E249" t="s">
        <v>412</v>
      </c>
      <c r="F249">
        <v>1407</v>
      </c>
      <c r="G249" t="s">
        <v>413</v>
      </c>
      <c r="H249" t="s">
        <v>412</v>
      </c>
      <c r="I249">
        <v>430</v>
      </c>
      <c r="J249" t="s">
        <v>422</v>
      </c>
      <c r="K249" t="s">
        <v>423</v>
      </c>
      <c r="L249">
        <v>1471</v>
      </c>
      <c r="M249" t="s">
        <v>419</v>
      </c>
      <c r="N249" t="s">
        <v>420</v>
      </c>
      <c r="O249">
        <v>1471</v>
      </c>
      <c r="P249" t="s">
        <v>419</v>
      </c>
      <c r="Q249" t="s">
        <v>420</v>
      </c>
      <c r="R249" t="s">
        <v>298</v>
      </c>
      <c r="S249" s="1">
        <v>-0.12</v>
      </c>
      <c r="U249" s="1">
        <v>14</v>
      </c>
      <c r="IF249">
        <v>1471</v>
      </c>
      <c r="IG249" t="s">
        <v>419</v>
      </c>
      <c r="IH249" t="s">
        <v>252</v>
      </c>
      <c r="IK249">
        <v>-2</v>
      </c>
      <c r="IL249" t="s">
        <v>253</v>
      </c>
      <c r="IM249" t="s">
        <v>254</v>
      </c>
      <c r="IN249" t="s">
        <v>428</v>
      </c>
      <c r="IP249" t="s">
        <v>431</v>
      </c>
    </row>
    <row r="250" spans="1:250" x14ac:dyDescent="0.35">
      <c r="A250">
        <v>537</v>
      </c>
      <c r="B250">
        <v>11467520</v>
      </c>
      <c r="C250">
        <v>1403</v>
      </c>
      <c r="D250" t="s">
        <v>411</v>
      </c>
      <c r="E250" t="s">
        <v>412</v>
      </c>
      <c r="F250">
        <v>1407</v>
      </c>
      <c r="G250" t="s">
        <v>413</v>
      </c>
      <c r="H250" t="s">
        <v>412</v>
      </c>
      <c r="I250">
        <v>428</v>
      </c>
      <c r="J250" t="s">
        <v>403</v>
      </c>
      <c r="K250" t="s">
        <v>414</v>
      </c>
      <c r="L250">
        <v>1471</v>
      </c>
      <c r="M250" t="s">
        <v>419</v>
      </c>
      <c r="N250" t="s">
        <v>420</v>
      </c>
      <c r="O250">
        <v>1471</v>
      </c>
      <c r="P250" t="s">
        <v>419</v>
      </c>
      <c r="Q250" t="s">
        <v>420</v>
      </c>
      <c r="R250" t="s">
        <v>298</v>
      </c>
      <c r="S250" s="1">
        <v>19.41</v>
      </c>
      <c r="U250" s="1">
        <v>14</v>
      </c>
      <c r="IF250">
        <v>1471</v>
      </c>
      <c r="IG250" t="s">
        <v>419</v>
      </c>
      <c r="IH250" t="s">
        <v>252</v>
      </c>
      <c r="IK250">
        <v>-2</v>
      </c>
      <c r="IL250" t="s">
        <v>253</v>
      </c>
      <c r="IM250" t="s">
        <v>254</v>
      </c>
      <c r="IN250" t="s">
        <v>428</v>
      </c>
      <c r="IP250" t="s">
        <v>431</v>
      </c>
    </row>
    <row r="251" spans="1:250" x14ac:dyDescent="0.35">
      <c r="A251">
        <v>538</v>
      </c>
      <c r="B251">
        <v>11467520</v>
      </c>
      <c r="C251">
        <v>1403</v>
      </c>
      <c r="D251" t="s">
        <v>411</v>
      </c>
      <c r="E251" t="s">
        <v>412</v>
      </c>
      <c r="F251">
        <v>1407</v>
      </c>
      <c r="G251" t="s">
        <v>413</v>
      </c>
      <c r="H251" t="s">
        <v>412</v>
      </c>
      <c r="I251">
        <v>423</v>
      </c>
      <c r="J251" t="s">
        <v>404</v>
      </c>
      <c r="K251" t="s">
        <v>405</v>
      </c>
      <c r="L251">
        <v>1471</v>
      </c>
      <c r="M251" t="s">
        <v>419</v>
      </c>
      <c r="N251" t="s">
        <v>420</v>
      </c>
      <c r="O251">
        <v>1471</v>
      </c>
      <c r="P251" t="s">
        <v>419</v>
      </c>
      <c r="Q251" t="s">
        <v>420</v>
      </c>
      <c r="R251" t="s">
        <v>298</v>
      </c>
      <c r="S251" s="1">
        <v>7.73</v>
      </c>
      <c r="U251" s="1">
        <v>14</v>
      </c>
      <c r="IF251">
        <v>1471</v>
      </c>
      <c r="IG251" t="s">
        <v>419</v>
      </c>
      <c r="IH251" t="s">
        <v>252</v>
      </c>
      <c r="IK251">
        <v>-2</v>
      </c>
      <c r="IL251" t="s">
        <v>253</v>
      </c>
      <c r="IM251" t="s">
        <v>254</v>
      </c>
      <c r="IN251" t="s">
        <v>428</v>
      </c>
      <c r="IP251" t="s">
        <v>431</v>
      </c>
    </row>
    <row r="252" spans="1:250" x14ac:dyDescent="0.35">
      <c r="A252">
        <v>539</v>
      </c>
      <c r="B252">
        <v>11467520</v>
      </c>
      <c r="C252">
        <v>1403</v>
      </c>
      <c r="D252" t="s">
        <v>411</v>
      </c>
      <c r="E252" t="s">
        <v>412</v>
      </c>
      <c r="F252">
        <v>1407</v>
      </c>
      <c r="G252" t="s">
        <v>413</v>
      </c>
      <c r="H252" t="s">
        <v>412</v>
      </c>
      <c r="I252">
        <v>421</v>
      </c>
      <c r="J252" t="s">
        <v>406</v>
      </c>
      <c r="K252" t="s">
        <v>417</v>
      </c>
      <c r="L252">
        <v>1471</v>
      </c>
      <c r="M252" t="s">
        <v>419</v>
      </c>
      <c r="N252" t="s">
        <v>420</v>
      </c>
      <c r="O252">
        <v>1471</v>
      </c>
      <c r="P252" t="s">
        <v>419</v>
      </c>
      <c r="Q252" t="s">
        <v>420</v>
      </c>
      <c r="R252" t="s">
        <v>298</v>
      </c>
      <c r="S252" s="1">
        <v>16.25</v>
      </c>
      <c r="U252" s="1">
        <v>14</v>
      </c>
      <c r="IF252">
        <v>1471</v>
      </c>
      <c r="IG252" t="s">
        <v>419</v>
      </c>
      <c r="IH252" t="s">
        <v>252</v>
      </c>
      <c r="IK252">
        <v>-2</v>
      </c>
      <c r="IL252" t="s">
        <v>253</v>
      </c>
      <c r="IM252" t="s">
        <v>254</v>
      </c>
      <c r="IN252" t="s">
        <v>428</v>
      </c>
      <c r="IP252" t="s">
        <v>431</v>
      </c>
    </row>
    <row r="253" spans="1:250" x14ac:dyDescent="0.35">
      <c r="A253">
        <v>540</v>
      </c>
      <c r="B253">
        <v>11467520</v>
      </c>
      <c r="C253">
        <v>1403</v>
      </c>
      <c r="D253" t="s">
        <v>411</v>
      </c>
      <c r="E253" t="s">
        <v>412</v>
      </c>
      <c r="F253">
        <v>1407</v>
      </c>
      <c r="G253" t="s">
        <v>413</v>
      </c>
      <c r="H253" t="s">
        <v>412</v>
      </c>
      <c r="I253">
        <v>417</v>
      </c>
      <c r="J253" t="s">
        <v>401</v>
      </c>
      <c r="K253" t="s">
        <v>402</v>
      </c>
      <c r="L253">
        <v>1471</v>
      </c>
      <c r="M253" t="s">
        <v>419</v>
      </c>
      <c r="N253" t="s">
        <v>420</v>
      </c>
      <c r="O253">
        <v>1471</v>
      </c>
      <c r="P253" t="s">
        <v>419</v>
      </c>
      <c r="Q253" t="s">
        <v>420</v>
      </c>
      <c r="R253" t="s">
        <v>298</v>
      </c>
      <c r="S253" s="1">
        <v>6.36</v>
      </c>
      <c r="U253" s="1">
        <v>14</v>
      </c>
      <c r="IF253">
        <v>1471</v>
      </c>
      <c r="IG253" t="s">
        <v>419</v>
      </c>
      <c r="IH253" t="s">
        <v>252</v>
      </c>
      <c r="IK253">
        <v>-2</v>
      </c>
      <c r="IL253" t="s">
        <v>253</v>
      </c>
      <c r="IM253" t="s">
        <v>254</v>
      </c>
      <c r="IN253" t="s">
        <v>428</v>
      </c>
      <c r="IP253" t="s">
        <v>431</v>
      </c>
    </row>
    <row r="254" spans="1:250" x14ac:dyDescent="0.35">
      <c r="A254">
        <v>541</v>
      </c>
      <c r="B254">
        <v>11467520</v>
      </c>
      <c r="C254">
        <v>1403</v>
      </c>
      <c r="D254" t="s">
        <v>411</v>
      </c>
      <c r="E254" t="s">
        <v>412</v>
      </c>
      <c r="F254">
        <v>1407</v>
      </c>
      <c r="G254" t="s">
        <v>413</v>
      </c>
      <c r="H254" t="s">
        <v>412</v>
      </c>
      <c r="I254">
        <v>434</v>
      </c>
      <c r="J254" t="s">
        <v>426</v>
      </c>
      <c r="K254" t="s">
        <v>427</v>
      </c>
      <c r="L254">
        <v>22342</v>
      </c>
      <c r="M254" t="s">
        <v>415</v>
      </c>
      <c r="N254" t="s">
        <v>416</v>
      </c>
      <c r="O254">
        <v>22342</v>
      </c>
      <c r="P254" t="s">
        <v>415</v>
      </c>
      <c r="Q254" t="s">
        <v>416</v>
      </c>
      <c r="R254" t="s">
        <v>300</v>
      </c>
      <c r="S254" s="1">
        <v>20760512.100000001</v>
      </c>
      <c r="U254" s="1">
        <v>15</v>
      </c>
      <c r="IF254">
        <v>22342</v>
      </c>
      <c r="IG254" t="s">
        <v>415</v>
      </c>
      <c r="IH254" t="s">
        <v>252</v>
      </c>
      <c r="IK254">
        <v>-2</v>
      </c>
      <c r="IL254" t="s">
        <v>253</v>
      </c>
      <c r="IM254" t="s">
        <v>254</v>
      </c>
      <c r="IN254" t="s">
        <v>428</v>
      </c>
      <c r="IP254" t="s">
        <v>429</v>
      </c>
    </row>
    <row r="255" spans="1:250" x14ac:dyDescent="0.35">
      <c r="A255">
        <v>542</v>
      </c>
      <c r="B255">
        <v>11467520</v>
      </c>
      <c r="C255">
        <v>1403</v>
      </c>
      <c r="D255" t="s">
        <v>411</v>
      </c>
      <c r="E255" t="s">
        <v>412</v>
      </c>
      <c r="F255">
        <v>1407</v>
      </c>
      <c r="G255" t="s">
        <v>413</v>
      </c>
      <c r="H255" t="s">
        <v>412</v>
      </c>
      <c r="I255">
        <v>430</v>
      </c>
      <c r="J255" t="s">
        <v>422</v>
      </c>
      <c r="K255" t="s">
        <v>423</v>
      </c>
      <c r="L255">
        <v>22342</v>
      </c>
      <c r="M255" t="s">
        <v>415</v>
      </c>
      <c r="N255" t="s">
        <v>416</v>
      </c>
      <c r="O255">
        <v>22342</v>
      </c>
      <c r="P255" t="s">
        <v>415</v>
      </c>
      <c r="Q255" t="s">
        <v>416</v>
      </c>
      <c r="R255" t="s">
        <v>300</v>
      </c>
      <c r="S255" s="1">
        <v>20774921.530000001</v>
      </c>
      <c r="U255" s="1">
        <v>15</v>
      </c>
      <c r="IF255">
        <v>22342</v>
      </c>
      <c r="IG255" t="s">
        <v>415</v>
      </c>
      <c r="IH255" t="s">
        <v>252</v>
      </c>
      <c r="IK255">
        <v>-2</v>
      </c>
      <c r="IL255" t="s">
        <v>253</v>
      </c>
      <c r="IM255" t="s">
        <v>254</v>
      </c>
      <c r="IN255" t="s">
        <v>428</v>
      </c>
      <c r="IP255" t="s">
        <v>429</v>
      </c>
    </row>
    <row r="256" spans="1:250" x14ac:dyDescent="0.35">
      <c r="A256">
        <v>543</v>
      </c>
      <c r="B256">
        <v>11467520</v>
      </c>
      <c r="C256">
        <v>1403</v>
      </c>
      <c r="D256" t="s">
        <v>411</v>
      </c>
      <c r="E256" t="s">
        <v>412</v>
      </c>
      <c r="F256">
        <v>1407</v>
      </c>
      <c r="G256" t="s">
        <v>413</v>
      </c>
      <c r="H256" t="s">
        <v>412</v>
      </c>
      <c r="I256">
        <v>428</v>
      </c>
      <c r="J256" t="s">
        <v>403</v>
      </c>
      <c r="K256" t="s">
        <v>414</v>
      </c>
      <c r="L256">
        <v>22342</v>
      </c>
      <c r="M256" t="s">
        <v>415</v>
      </c>
      <c r="N256" t="s">
        <v>416</v>
      </c>
      <c r="O256">
        <v>22342</v>
      </c>
      <c r="P256" t="s">
        <v>415</v>
      </c>
      <c r="Q256" t="s">
        <v>416</v>
      </c>
      <c r="R256" t="s">
        <v>300</v>
      </c>
      <c r="S256" s="1">
        <v>20751335.850000001</v>
      </c>
      <c r="U256" s="1">
        <v>15</v>
      </c>
      <c r="IF256">
        <v>22342</v>
      </c>
      <c r="IG256" t="s">
        <v>415</v>
      </c>
      <c r="IH256" t="s">
        <v>252</v>
      </c>
      <c r="IK256">
        <v>-2</v>
      </c>
      <c r="IL256" t="s">
        <v>253</v>
      </c>
      <c r="IM256" t="s">
        <v>254</v>
      </c>
      <c r="IN256" t="s">
        <v>428</v>
      </c>
      <c r="IP256" t="s">
        <v>429</v>
      </c>
    </row>
    <row r="257" spans="1:250" x14ac:dyDescent="0.35">
      <c r="A257">
        <v>544</v>
      </c>
      <c r="B257">
        <v>11467520</v>
      </c>
      <c r="C257">
        <v>1403</v>
      </c>
      <c r="D257" t="s">
        <v>411</v>
      </c>
      <c r="E257" t="s">
        <v>412</v>
      </c>
      <c r="F257">
        <v>1407</v>
      </c>
      <c r="G257" t="s">
        <v>413</v>
      </c>
      <c r="H257" t="s">
        <v>412</v>
      </c>
      <c r="I257">
        <v>423</v>
      </c>
      <c r="J257" t="s">
        <v>404</v>
      </c>
      <c r="K257" t="s">
        <v>405</v>
      </c>
      <c r="L257">
        <v>22342</v>
      </c>
      <c r="M257" t="s">
        <v>415</v>
      </c>
      <c r="N257" t="s">
        <v>416</v>
      </c>
      <c r="O257">
        <v>22342</v>
      </c>
      <c r="P257" t="s">
        <v>415</v>
      </c>
      <c r="Q257" t="s">
        <v>416</v>
      </c>
      <c r="R257" t="s">
        <v>300</v>
      </c>
      <c r="S257" s="1">
        <v>20770504.77</v>
      </c>
      <c r="U257" s="1">
        <v>15</v>
      </c>
      <c r="IF257">
        <v>22342</v>
      </c>
      <c r="IG257" t="s">
        <v>415</v>
      </c>
      <c r="IH257" t="s">
        <v>252</v>
      </c>
      <c r="IK257">
        <v>-2</v>
      </c>
      <c r="IL257" t="s">
        <v>253</v>
      </c>
      <c r="IM257" t="s">
        <v>254</v>
      </c>
      <c r="IN257" t="s">
        <v>428</v>
      </c>
      <c r="IP257" t="s">
        <v>429</v>
      </c>
    </row>
    <row r="258" spans="1:250" x14ac:dyDescent="0.35">
      <c r="A258">
        <v>545</v>
      </c>
      <c r="B258">
        <v>11467520</v>
      </c>
      <c r="C258">
        <v>1403</v>
      </c>
      <c r="D258" t="s">
        <v>411</v>
      </c>
      <c r="E258" t="s">
        <v>412</v>
      </c>
      <c r="F258">
        <v>1407</v>
      </c>
      <c r="G258" t="s">
        <v>413</v>
      </c>
      <c r="H258" t="s">
        <v>412</v>
      </c>
      <c r="I258">
        <v>421</v>
      </c>
      <c r="J258" t="s">
        <v>406</v>
      </c>
      <c r="K258" t="s">
        <v>417</v>
      </c>
      <c r="L258">
        <v>22342</v>
      </c>
      <c r="M258" t="s">
        <v>415</v>
      </c>
      <c r="N258" t="s">
        <v>416</v>
      </c>
      <c r="O258">
        <v>22342</v>
      </c>
      <c r="P258" t="s">
        <v>415</v>
      </c>
      <c r="Q258" t="s">
        <v>416</v>
      </c>
      <c r="R258" t="s">
        <v>300</v>
      </c>
      <c r="S258" s="1">
        <v>20747842.559999999</v>
      </c>
      <c r="U258" s="1">
        <v>15</v>
      </c>
      <c r="IF258">
        <v>22342</v>
      </c>
      <c r="IG258" t="s">
        <v>415</v>
      </c>
      <c r="IH258" t="s">
        <v>252</v>
      </c>
      <c r="IK258">
        <v>-2</v>
      </c>
      <c r="IL258" t="s">
        <v>253</v>
      </c>
      <c r="IM258" t="s">
        <v>254</v>
      </c>
      <c r="IN258" t="s">
        <v>428</v>
      </c>
      <c r="IP258" t="s">
        <v>429</v>
      </c>
    </row>
    <row r="259" spans="1:250" x14ac:dyDescent="0.35">
      <c r="A259">
        <v>546</v>
      </c>
      <c r="B259">
        <v>11467520</v>
      </c>
      <c r="C259">
        <v>1403</v>
      </c>
      <c r="D259" t="s">
        <v>411</v>
      </c>
      <c r="E259" t="s">
        <v>412</v>
      </c>
      <c r="F259">
        <v>1407</v>
      </c>
      <c r="G259" t="s">
        <v>413</v>
      </c>
      <c r="H259" t="s">
        <v>412</v>
      </c>
      <c r="I259">
        <v>417</v>
      </c>
      <c r="J259" t="s">
        <v>401</v>
      </c>
      <c r="K259" t="s">
        <v>402</v>
      </c>
      <c r="L259">
        <v>22342</v>
      </c>
      <c r="M259" t="s">
        <v>415</v>
      </c>
      <c r="N259" t="s">
        <v>416</v>
      </c>
      <c r="O259">
        <v>22342</v>
      </c>
      <c r="P259" t="s">
        <v>415</v>
      </c>
      <c r="Q259" t="s">
        <v>416</v>
      </c>
      <c r="R259" t="s">
        <v>300</v>
      </c>
      <c r="S259" s="1">
        <v>20784558.09</v>
      </c>
      <c r="U259" s="1">
        <v>15</v>
      </c>
      <c r="IF259">
        <v>22342</v>
      </c>
      <c r="IG259" t="s">
        <v>415</v>
      </c>
      <c r="IH259" t="s">
        <v>252</v>
      </c>
      <c r="IK259">
        <v>-2</v>
      </c>
      <c r="IL259" t="s">
        <v>253</v>
      </c>
      <c r="IM259" t="s">
        <v>254</v>
      </c>
      <c r="IN259" t="s">
        <v>428</v>
      </c>
      <c r="IP259" t="s">
        <v>429</v>
      </c>
    </row>
    <row r="260" spans="1:250" x14ac:dyDescent="0.35">
      <c r="A260">
        <v>547</v>
      </c>
      <c r="B260">
        <v>11467520</v>
      </c>
      <c r="C260">
        <v>1403</v>
      </c>
      <c r="D260" t="s">
        <v>411</v>
      </c>
      <c r="E260" t="s">
        <v>412</v>
      </c>
      <c r="F260">
        <v>1407</v>
      </c>
      <c r="G260" t="s">
        <v>413</v>
      </c>
      <c r="H260" t="s">
        <v>412</v>
      </c>
      <c r="I260">
        <v>434</v>
      </c>
      <c r="J260" t="s">
        <v>426</v>
      </c>
      <c r="K260" t="s">
        <v>427</v>
      </c>
      <c r="L260">
        <v>1736</v>
      </c>
      <c r="M260" t="s">
        <v>418</v>
      </c>
      <c r="N260" t="s">
        <v>256</v>
      </c>
      <c r="O260">
        <v>1736</v>
      </c>
      <c r="P260" t="s">
        <v>418</v>
      </c>
      <c r="Q260" t="s">
        <v>256</v>
      </c>
      <c r="R260" t="s">
        <v>300</v>
      </c>
      <c r="S260" s="1">
        <v>23639384.260000002</v>
      </c>
      <c r="U260" s="1">
        <v>15</v>
      </c>
      <c r="IF260">
        <v>1736</v>
      </c>
      <c r="IG260" t="s">
        <v>418</v>
      </c>
      <c r="IH260" t="s">
        <v>252</v>
      </c>
      <c r="IK260">
        <v>-2</v>
      </c>
      <c r="IL260" t="s">
        <v>253</v>
      </c>
      <c r="IM260" t="s">
        <v>254</v>
      </c>
      <c r="IN260" t="s">
        <v>428</v>
      </c>
      <c r="IP260" t="s">
        <v>430</v>
      </c>
    </row>
    <row r="261" spans="1:250" x14ac:dyDescent="0.35">
      <c r="A261">
        <v>548</v>
      </c>
      <c r="B261">
        <v>11467520</v>
      </c>
      <c r="C261">
        <v>1403</v>
      </c>
      <c r="D261" t="s">
        <v>411</v>
      </c>
      <c r="E261" t="s">
        <v>412</v>
      </c>
      <c r="F261">
        <v>1407</v>
      </c>
      <c r="G261" t="s">
        <v>413</v>
      </c>
      <c r="H261" t="s">
        <v>412</v>
      </c>
      <c r="I261">
        <v>430</v>
      </c>
      <c r="J261" t="s">
        <v>422</v>
      </c>
      <c r="K261" t="s">
        <v>423</v>
      </c>
      <c r="L261">
        <v>1736</v>
      </c>
      <c r="M261" t="s">
        <v>418</v>
      </c>
      <c r="N261" t="s">
        <v>256</v>
      </c>
      <c r="O261">
        <v>1736</v>
      </c>
      <c r="P261" t="s">
        <v>418</v>
      </c>
      <c r="Q261" t="s">
        <v>256</v>
      </c>
      <c r="R261" t="s">
        <v>300</v>
      </c>
      <c r="S261" s="1">
        <v>23570480.920000002</v>
      </c>
      <c r="U261" s="1">
        <v>15</v>
      </c>
      <c r="IF261">
        <v>1736</v>
      </c>
      <c r="IG261" t="s">
        <v>418</v>
      </c>
      <c r="IH261" t="s">
        <v>252</v>
      </c>
      <c r="IK261">
        <v>-2</v>
      </c>
      <c r="IL261" t="s">
        <v>253</v>
      </c>
      <c r="IM261" t="s">
        <v>254</v>
      </c>
      <c r="IN261" t="s">
        <v>428</v>
      </c>
      <c r="IP261" t="s">
        <v>430</v>
      </c>
    </row>
    <row r="262" spans="1:250" x14ac:dyDescent="0.35">
      <c r="A262">
        <v>549</v>
      </c>
      <c r="B262">
        <v>11467520</v>
      </c>
      <c r="C262">
        <v>1403</v>
      </c>
      <c r="D262" t="s">
        <v>411</v>
      </c>
      <c r="E262" t="s">
        <v>412</v>
      </c>
      <c r="F262">
        <v>1407</v>
      </c>
      <c r="G262" t="s">
        <v>413</v>
      </c>
      <c r="H262" t="s">
        <v>412</v>
      </c>
      <c r="I262">
        <v>428</v>
      </c>
      <c r="J262" t="s">
        <v>403</v>
      </c>
      <c r="K262" t="s">
        <v>414</v>
      </c>
      <c r="L262">
        <v>1736</v>
      </c>
      <c r="M262" t="s">
        <v>418</v>
      </c>
      <c r="N262" t="s">
        <v>256</v>
      </c>
      <c r="O262">
        <v>1736</v>
      </c>
      <c r="P262" t="s">
        <v>418</v>
      </c>
      <c r="Q262" t="s">
        <v>256</v>
      </c>
      <c r="R262" t="s">
        <v>300</v>
      </c>
      <c r="S262" s="1">
        <v>23543721.52</v>
      </c>
      <c r="U262" s="1">
        <v>15</v>
      </c>
      <c r="IF262">
        <v>1736</v>
      </c>
      <c r="IG262" t="s">
        <v>418</v>
      </c>
      <c r="IH262" t="s">
        <v>252</v>
      </c>
      <c r="IK262">
        <v>-2</v>
      </c>
      <c r="IL262" t="s">
        <v>253</v>
      </c>
      <c r="IM262" t="s">
        <v>254</v>
      </c>
      <c r="IN262" t="s">
        <v>428</v>
      </c>
      <c r="IP262" t="s">
        <v>430</v>
      </c>
    </row>
    <row r="263" spans="1:250" x14ac:dyDescent="0.35">
      <c r="A263">
        <v>550</v>
      </c>
      <c r="B263">
        <v>11467520</v>
      </c>
      <c r="C263">
        <v>1403</v>
      </c>
      <c r="D263" t="s">
        <v>411</v>
      </c>
      <c r="E263" t="s">
        <v>412</v>
      </c>
      <c r="F263">
        <v>1407</v>
      </c>
      <c r="G263" t="s">
        <v>413</v>
      </c>
      <c r="H263" t="s">
        <v>412</v>
      </c>
      <c r="I263">
        <v>423</v>
      </c>
      <c r="J263" t="s">
        <v>404</v>
      </c>
      <c r="K263" t="s">
        <v>405</v>
      </c>
      <c r="L263">
        <v>1736</v>
      </c>
      <c r="M263" t="s">
        <v>418</v>
      </c>
      <c r="N263" t="s">
        <v>256</v>
      </c>
      <c r="O263">
        <v>1736</v>
      </c>
      <c r="P263" t="s">
        <v>418</v>
      </c>
      <c r="Q263" t="s">
        <v>256</v>
      </c>
      <c r="R263" t="s">
        <v>300</v>
      </c>
      <c r="S263" s="1">
        <v>23485477.699999999</v>
      </c>
      <c r="U263" s="1">
        <v>15</v>
      </c>
      <c r="IF263">
        <v>1736</v>
      </c>
      <c r="IG263" t="s">
        <v>418</v>
      </c>
      <c r="IH263" t="s">
        <v>252</v>
      </c>
      <c r="IK263">
        <v>-2</v>
      </c>
      <c r="IL263" t="s">
        <v>253</v>
      </c>
      <c r="IM263" t="s">
        <v>254</v>
      </c>
      <c r="IN263" t="s">
        <v>428</v>
      </c>
      <c r="IP263" t="s">
        <v>430</v>
      </c>
    </row>
    <row r="264" spans="1:250" x14ac:dyDescent="0.35">
      <c r="A264">
        <v>551</v>
      </c>
      <c r="B264">
        <v>11467520</v>
      </c>
      <c r="C264">
        <v>1403</v>
      </c>
      <c r="D264" t="s">
        <v>411</v>
      </c>
      <c r="E264" t="s">
        <v>412</v>
      </c>
      <c r="F264">
        <v>1407</v>
      </c>
      <c r="G264" t="s">
        <v>413</v>
      </c>
      <c r="H264" t="s">
        <v>412</v>
      </c>
      <c r="I264">
        <v>421</v>
      </c>
      <c r="J264" t="s">
        <v>406</v>
      </c>
      <c r="K264" t="s">
        <v>417</v>
      </c>
      <c r="L264">
        <v>1736</v>
      </c>
      <c r="M264" t="s">
        <v>418</v>
      </c>
      <c r="N264" t="s">
        <v>256</v>
      </c>
      <c r="O264">
        <v>1736</v>
      </c>
      <c r="P264" t="s">
        <v>418</v>
      </c>
      <c r="Q264" t="s">
        <v>256</v>
      </c>
      <c r="R264" t="s">
        <v>300</v>
      </c>
      <c r="S264" s="1">
        <v>23459853.219999999</v>
      </c>
      <c r="U264" s="1">
        <v>15</v>
      </c>
      <c r="IF264">
        <v>1736</v>
      </c>
      <c r="IG264" t="s">
        <v>418</v>
      </c>
      <c r="IH264" t="s">
        <v>252</v>
      </c>
      <c r="IK264">
        <v>-2</v>
      </c>
      <c r="IL264" t="s">
        <v>253</v>
      </c>
      <c r="IM264" t="s">
        <v>254</v>
      </c>
      <c r="IN264" t="s">
        <v>428</v>
      </c>
      <c r="IP264" t="s">
        <v>430</v>
      </c>
    </row>
    <row r="265" spans="1:250" x14ac:dyDescent="0.35">
      <c r="A265">
        <v>552</v>
      </c>
      <c r="B265">
        <v>11467520</v>
      </c>
      <c r="C265">
        <v>1403</v>
      </c>
      <c r="D265" t="s">
        <v>411</v>
      </c>
      <c r="E265" t="s">
        <v>412</v>
      </c>
      <c r="F265">
        <v>1407</v>
      </c>
      <c r="G265" t="s">
        <v>413</v>
      </c>
      <c r="H265" t="s">
        <v>412</v>
      </c>
      <c r="I265">
        <v>417</v>
      </c>
      <c r="J265" t="s">
        <v>401</v>
      </c>
      <c r="K265" t="s">
        <v>402</v>
      </c>
      <c r="L265">
        <v>1736</v>
      </c>
      <c r="M265" t="s">
        <v>418</v>
      </c>
      <c r="N265" t="s">
        <v>256</v>
      </c>
      <c r="O265">
        <v>1736</v>
      </c>
      <c r="P265" t="s">
        <v>418</v>
      </c>
      <c r="Q265" t="s">
        <v>256</v>
      </c>
      <c r="R265" t="s">
        <v>300</v>
      </c>
      <c r="S265" s="1">
        <v>23405757.039999999</v>
      </c>
      <c r="U265" s="1">
        <v>15</v>
      </c>
      <c r="IF265">
        <v>1736</v>
      </c>
      <c r="IG265" t="s">
        <v>418</v>
      </c>
      <c r="IH265" t="s">
        <v>252</v>
      </c>
      <c r="IK265">
        <v>-2</v>
      </c>
      <c r="IL265" t="s">
        <v>253</v>
      </c>
      <c r="IM265" t="s">
        <v>254</v>
      </c>
      <c r="IN265" t="s">
        <v>428</v>
      </c>
      <c r="IP265" t="s">
        <v>430</v>
      </c>
    </row>
    <row r="266" spans="1:250" x14ac:dyDescent="0.35">
      <c r="A266">
        <v>553</v>
      </c>
      <c r="B266">
        <v>11467520</v>
      </c>
      <c r="C266">
        <v>1403</v>
      </c>
      <c r="D266" t="s">
        <v>411</v>
      </c>
      <c r="E266" t="s">
        <v>412</v>
      </c>
      <c r="F266">
        <v>1407</v>
      </c>
      <c r="G266" t="s">
        <v>413</v>
      </c>
      <c r="H266" t="s">
        <v>412</v>
      </c>
      <c r="I266">
        <v>434</v>
      </c>
      <c r="J266" t="s">
        <v>426</v>
      </c>
      <c r="K266" t="s">
        <v>427</v>
      </c>
      <c r="L266">
        <v>1471</v>
      </c>
      <c r="M266" t="s">
        <v>419</v>
      </c>
      <c r="N266" t="s">
        <v>420</v>
      </c>
      <c r="O266">
        <v>1471</v>
      </c>
      <c r="P266" t="s">
        <v>419</v>
      </c>
      <c r="Q266" t="s">
        <v>420</v>
      </c>
      <c r="R266" t="s">
        <v>300</v>
      </c>
      <c r="S266" s="1">
        <v>102979.023</v>
      </c>
      <c r="U266" s="1">
        <v>15</v>
      </c>
      <c r="IF266">
        <v>1471</v>
      </c>
      <c r="IG266" t="s">
        <v>419</v>
      </c>
      <c r="IH266" t="s">
        <v>252</v>
      </c>
      <c r="IK266">
        <v>-2</v>
      </c>
      <c r="IL266" t="s">
        <v>253</v>
      </c>
      <c r="IM266" t="s">
        <v>254</v>
      </c>
      <c r="IN266" t="s">
        <v>428</v>
      </c>
      <c r="IP266" t="s">
        <v>431</v>
      </c>
    </row>
    <row r="267" spans="1:250" x14ac:dyDescent="0.35">
      <c r="A267">
        <v>554</v>
      </c>
      <c r="B267">
        <v>11467520</v>
      </c>
      <c r="C267">
        <v>1403</v>
      </c>
      <c r="D267" t="s">
        <v>411</v>
      </c>
      <c r="E267" t="s">
        <v>412</v>
      </c>
      <c r="F267">
        <v>1407</v>
      </c>
      <c r="G267" t="s">
        <v>413</v>
      </c>
      <c r="H267" t="s">
        <v>412</v>
      </c>
      <c r="I267">
        <v>430</v>
      </c>
      <c r="J267" t="s">
        <v>422</v>
      </c>
      <c r="K267" t="s">
        <v>423</v>
      </c>
      <c r="L267">
        <v>1471</v>
      </c>
      <c r="M267" t="s">
        <v>419</v>
      </c>
      <c r="N267" t="s">
        <v>420</v>
      </c>
      <c r="O267">
        <v>1471</v>
      </c>
      <c r="P267" t="s">
        <v>419</v>
      </c>
      <c r="Q267" t="s">
        <v>420</v>
      </c>
      <c r="R267" t="s">
        <v>300</v>
      </c>
      <c r="S267" s="1">
        <v>177678.86300000001</v>
      </c>
      <c r="U267" s="1">
        <v>15</v>
      </c>
      <c r="IF267">
        <v>1471</v>
      </c>
      <c r="IG267" t="s">
        <v>419</v>
      </c>
      <c r="IH267" t="s">
        <v>252</v>
      </c>
      <c r="IK267">
        <v>-2</v>
      </c>
      <c r="IL267" t="s">
        <v>253</v>
      </c>
      <c r="IM267" t="s">
        <v>254</v>
      </c>
      <c r="IN267" t="s">
        <v>428</v>
      </c>
      <c r="IP267" t="s">
        <v>431</v>
      </c>
    </row>
    <row r="268" spans="1:250" x14ac:dyDescent="0.35">
      <c r="A268">
        <v>555</v>
      </c>
      <c r="B268">
        <v>11467520</v>
      </c>
      <c r="C268">
        <v>1403</v>
      </c>
      <c r="D268" t="s">
        <v>411</v>
      </c>
      <c r="E268" t="s">
        <v>412</v>
      </c>
      <c r="F268">
        <v>1407</v>
      </c>
      <c r="G268" t="s">
        <v>413</v>
      </c>
      <c r="H268" t="s">
        <v>412</v>
      </c>
      <c r="I268">
        <v>428</v>
      </c>
      <c r="J268" t="s">
        <v>403</v>
      </c>
      <c r="K268" t="s">
        <v>414</v>
      </c>
      <c r="L268">
        <v>1471</v>
      </c>
      <c r="M268" t="s">
        <v>419</v>
      </c>
      <c r="N268" t="s">
        <v>420</v>
      </c>
      <c r="O268">
        <v>1471</v>
      </c>
      <c r="P268" t="s">
        <v>419</v>
      </c>
      <c r="Q268" t="s">
        <v>420</v>
      </c>
      <c r="R268" t="s">
        <v>300</v>
      </c>
      <c r="S268" s="63">
        <v>177477.17300000001</v>
      </c>
      <c r="U268" s="1">
        <v>15</v>
      </c>
      <c r="IF268">
        <v>1471</v>
      </c>
      <c r="IG268" t="s">
        <v>419</v>
      </c>
      <c r="IH268" t="s">
        <v>252</v>
      </c>
      <c r="IK268">
        <v>-2</v>
      </c>
      <c r="IL268" t="s">
        <v>253</v>
      </c>
      <c r="IM268" t="s">
        <v>254</v>
      </c>
      <c r="IN268" t="s">
        <v>428</v>
      </c>
      <c r="IP268" t="s">
        <v>431</v>
      </c>
    </row>
    <row r="269" spans="1:250" x14ac:dyDescent="0.35">
      <c r="A269">
        <v>556</v>
      </c>
      <c r="B269">
        <v>11467520</v>
      </c>
      <c r="C269">
        <v>1403</v>
      </c>
      <c r="D269" t="s">
        <v>411</v>
      </c>
      <c r="E269" t="s">
        <v>412</v>
      </c>
      <c r="F269">
        <v>1407</v>
      </c>
      <c r="G269" t="s">
        <v>413</v>
      </c>
      <c r="H269" t="s">
        <v>412</v>
      </c>
      <c r="I269">
        <v>423</v>
      </c>
      <c r="J269" t="s">
        <v>404</v>
      </c>
      <c r="K269" t="s">
        <v>405</v>
      </c>
      <c r="L269">
        <v>1471</v>
      </c>
      <c r="M269" t="s">
        <v>419</v>
      </c>
      <c r="N269" t="s">
        <v>420</v>
      </c>
      <c r="O269">
        <v>1471</v>
      </c>
      <c r="P269" t="s">
        <v>419</v>
      </c>
      <c r="Q269" t="s">
        <v>420</v>
      </c>
      <c r="R269" t="s">
        <v>300</v>
      </c>
      <c r="S269" s="1">
        <v>177038.12299999999</v>
      </c>
      <c r="U269" s="1">
        <v>15</v>
      </c>
      <c r="IF269">
        <v>1471</v>
      </c>
      <c r="IG269" t="s">
        <v>419</v>
      </c>
      <c r="IH269" t="s">
        <v>252</v>
      </c>
      <c r="IK269">
        <v>-2</v>
      </c>
      <c r="IL269" t="s">
        <v>253</v>
      </c>
      <c r="IM269" t="s">
        <v>254</v>
      </c>
      <c r="IN269" t="s">
        <v>428</v>
      </c>
      <c r="IP269" t="s">
        <v>431</v>
      </c>
    </row>
    <row r="270" spans="1:250" x14ac:dyDescent="0.35">
      <c r="A270">
        <v>557</v>
      </c>
      <c r="B270">
        <v>11467520</v>
      </c>
      <c r="C270">
        <v>1403</v>
      </c>
      <c r="D270" t="s">
        <v>411</v>
      </c>
      <c r="E270" t="s">
        <v>412</v>
      </c>
      <c r="F270">
        <v>1407</v>
      </c>
      <c r="G270" t="s">
        <v>413</v>
      </c>
      <c r="H270" t="s">
        <v>412</v>
      </c>
      <c r="I270">
        <v>421</v>
      </c>
      <c r="J270" t="s">
        <v>406</v>
      </c>
      <c r="K270" t="s">
        <v>417</v>
      </c>
      <c r="L270">
        <v>1471</v>
      </c>
      <c r="M270" t="s">
        <v>419</v>
      </c>
      <c r="N270" t="s">
        <v>420</v>
      </c>
      <c r="O270">
        <v>1471</v>
      </c>
      <c r="P270" t="s">
        <v>419</v>
      </c>
      <c r="Q270" t="s">
        <v>420</v>
      </c>
      <c r="R270" t="s">
        <v>300</v>
      </c>
      <c r="S270" s="1">
        <v>176844.943</v>
      </c>
      <c r="U270" s="1">
        <v>15</v>
      </c>
      <c r="IF270">
        <v>1471</v>
      </c>
      <c r="IG270" t="s">
        <v>419</v>
      </c>
      <c r="IH270" t="s">
        <v>252</v>
      </c>
      <c r="IK270">
        <v>-2</v>
      </c>
      <c r="IL270" t="s">
        <v>253</v>
      </c>
      <c r="IM270" t="s">
        <v>254</v>
      </c>
      <c r="IN270" t="s">
        <v>428</v>
      </c>
      <c r="IP270" t="s">
        <v>431</v>
      </c>
    </row>
    <row r="271" spans="1:250" x14ac:dyDescent="0.35">
      <c r="A271">
        <v>558</v>
      </c>
      <c r="B271">
        <v>11467520</v>
      </c>
      <c r="C271">
        <v>1403</v>
      </c>
      <c r="D271" t="s">
        <v>411</v>
      </c>
      <c r="E271" t="s">
        <v>412</v>
      </c>
      <c r="F271">
        <v>1407</v>
      </c>
      <c r="G271" t="s">
        <v>413</v>
      </c>
      <c r="H271" t="s">
        <v>412</v>
      </c>
      <c r="I271">
        <v>417</v>
      </c>
      <c r="J271" t="s">
        <v>401</v>
      </c>
      <c r="K271" t="s">
        <v>402</v>
      </c>
      <c r="L271">
        <v>1471</v>
      </c>
      <c r="M271" t="s">
        <v>419</v>
      </c>
      <c r="N271" t="s">
        <v>420</v>
      </c>
      <c r="O271">
        <v>1471</v>
      </c>
      <c r="P271" t="s">
        <v>419</v>
      </c>
      <c r="Q271" t="s">
        <v>420</v>
      </c>
      <c r="R271" t="s">
        <v>300</v>
      </c>
      <c r="S271" s="1">
        <v>176437.15299999999</v>
      </c>
      <c r="U271" s="1">
        <v>15</v>
      </c>
      <c r="IF271">
        <v>1471</v>
      </c>
      <c r="IG271" t="s">
        <v>419</v>
      </c>
      <c r="IH271" t="s">
        <v>252</v>
      </c>
      <c r="IK271">
        <v>-2</v>
      </c>
      <c r="IL271" t="s">
        <v>253</v>
      </c>
      <c r="IM271" t="s">
        <v>254</v>
      </c>
      <c r="IN271" t="s">
        <v>428</v>
      </c>
      <c r="IP271" t="s">
        <v>431</v>
      </c>
    </row>
    <row r="272" spans="1:250" x14ac:dyDescent="0.35">
      <c r="A272">
        <v>559</v>
      </c>
      <c r="B272">
        <v>11467520</v>
      </c>
      <c r="C272">
        <v>1403</v>
      </c>
      <c r="D272" t="s">
        <v>411</v>
      </c>
      <c r="E272" t="s">
        <v>412</v>
      </c>
      <c r="F272">
        <v>1407</v>
      </c>
      <c r="G272" t="s">
        <v>413</v>
      </c>
      <c r="H272" t="s">
        <v>412</v>
      </c>
      <c r="I272">
        <v>434</v>
      </c>
      <c r="J272" t="s">
        <v>426</v>
      </c>
      <c r="K272" t="s">
        <v>427</v>
      </c>
      <c r="L272">
        <v>22342</v>
      </c>
      <c r="M272" t="s">
        <v>415</v>
      </c>
      <c r="N272" t="s">
        <v>416</v>
      </c>
      <c r="O272">
        <v>22342</v>
      </c>
      <c r="P272" t="s">
        <v>415</v>
      </c>
      <c r="Q272" t="s">
        <v>416</v>
      </c>
      <c r="R272" t="s">
        <v>301</v>
      </c>
      <c r="S272" s="1">
        <v>20760512.100000001</v>
      </c>
      <c r="U272" s="1">
        <v>16</v>
      </c>
      <c r="IF272">
        <v>22342</v>
      </c>
      <c r="IG272" t="s">
        <v>415</v>
      </c>
      <c r="IH272" t="s">
        <v>252</v>
      </c>
      <c r="IK272">
        <v>-2</v>
      </c>
      <c r="IL272" t="s">
        <v>253</v>
      </c>
      <c r="IM272" t="s">
        <v>254</v>
      </c>
      <c r="IN272" t="s">
        <v>428</v>
      </c>
      <c r="IP272" t="s">
        <v>429</v>
      </c>
    </row>
    <row r="273" spans="1:250" x14ac:dyDescent="0.35">
      <c r="A273">
        <v>560</v>
      </c>
      <c r="B273">
        <v>11467520</v>
      </c>
      <c r="C273">
        <v>1403</v>
      </c>
      <c r="D273" t="s">
        <v>411</v>
      </c>
      <c r="E273" t="s">
        <v>412</v>
      </c>
      <c r="F273">
        <v>1407</v>
      </c>
      <c r="G273" t="s">
        <v>413</v>
      </c>
      <c r="H273" t="s">
        <v>412</v>
      </c>
      <c r="I273">
        <v>430</v>
      </c>
      <c r="J273" t="s">
        <v>422</v>
      </c>
      <c r="K273" t="s">
        <v>423</v>
      </c>
      <c r="L273">
        <v>22342</v>
      </c>
      <c r="M273" t="s">
        <v>415</v>
      </c>
      <c r="N273" t="s">
        <v>416</v>
      </c>
      <c r="O273">
        <v>22342</v>
      </c>
      <c r="P273" t="s">
        <v>415</v>
      </c>
      <c r="Q273" t="s">
        <v>416</v>
      </c>
      <c r="R273" t="s">
        <v>301</v>
      </c>
      <c r="S273" s="1">
        <v>20774921.530000001</v>
      </c>
      <c r="U273" s="1">
        <v>16</v>
      </c>
      <c r="IF273">
        <v>22342</v>
      </c>
      <c r="IG273" t="s">
        <v>415</v>
      </c>
      <c r="IH273" t="s">
        <v>252</v>
      </c>
      <c r="IK273">
        <v>-2</v>
      </c>
      <c r="IL273" t="s">
        <v>253</v>
      </c>
      <c r="IM273" t="s">
        <v>254</v>
      </c>
      <c r="IN273" t="s">
        <v>428</v>
      </c>
      <c r="IP273" t="s">
        <v>429</v>
      </c>
    </row>
    <row r="274" spans="1:250" x14ac:dyDescent="0.35">
      <c r="A274">
        <v>561</v>
      </c>
      <c r="B274">
        <v>11467520</v>
      </c>
      <c r="C274">
        <v>1403</v>
      </c>
      <c r="D274" t="s">
        <v>411</v>
      </c>
      <c r="E274" t="s">
        <v>412</v>
      </c>
      <c r="F274">
        <v>1407</v>
      </c>
      <c r="G274" t="s">
        <v>413</v>
      </c>
      <c r="H274" t="s">
        <v>412</v>
      </c>
      <c r="I274">
        <v>428</v>
      </c>
      <c r="J274" t="s">
        <v>403</v>
      </c>
      <c r="K274" t="s">
        <v>414</v>
      </c>
      <c r="L274">
        <v>22342</v>
      </c>
      <c r="M274" t="s">
        <v>415</v>
      </c>
      <c r="N274" t="s">
        <v>416</v>
      </c>
      <c r="O274">
        <v>22342</v>
      </c>
      <c r="P274" t="s">
        <v>415</v>
      </c>
      <c r="Q274" t="s">
        <v>416</v>
      </c>
      <c r="R274" t="s">
        <v>301</v>
      </c>
      <c r="S274" s="1">
        <v>20751335.850000001</v>
      </c>
      <c r="U274" s="1">
        <v>16</v>
      </c>
      <c r="IF274">
        <v>22342</v>
      </c>
      <c r="IG274" t="s">
        <v>415</v>
      </c>
      <c r="IH274" t="s">
        <v>252</v>
      </c>
      <c r="IK274">
        <v>-2</v>
      </c>
      <c r="IL274" t="s">
        <v>253</v>
      </c>
      <c r="IM274" t="s">
        <v>254</v>
      </c>
      <c r="IN274" t="s">
        <v>428</v>
      </c>
      <c r="IP274" t="s">
        <v>429</v>
      </c>
    </row>
    <row r="275" spans="1:250" x14ac:dyDescent="0.35">
      <c r="A275">
        <v>562</v>
      </c>
      <c r="B275">
        <v>11467520</v>
      </c>
      <c r="C275">
        <v>1403</v>
      </c>
      <c r="D275" t="s">
        <v>411</v>
      </c>
      <c r="E275" t="s">
        <v>412</v>
      </c>
      <c r="F275">
        <v>1407</v>
      </c>
      <c r="G275" t="s">
        <v>413</v>
      </c>
      <c r="H275" t="s">
        <v>412</v>
      </c>
      <c r="I275">
        <v>423</v>
      </c>
      <c r="J275" t="s">
        <v>404</v>
      </c>
      <c r="K275" t="s">
        <v>405</v>
      </c>
      <c r="L275">
        <v>22342</v>
      </c>
      <c r="M275" t="s">
        <v>415</v>
      </c>
      <c r="N275" t="s">
        <v>416</v>
      </c>
      <c r="O275">
        <v>22342</v>
      </c>
      <c r="P275" t="s">
        <v>415</v>
      </c>
      <c r="Q275" t="s">
        <v>416</v>
      </c>
      <c r="R275" t="s">
        <v>301</v>
      </c>
      <c r="S275" s="1">
        <v>20770504.77</v>
      </c>
      <c r="U275" s="1">
        <v>16</v>
      </c>
      <c r="IF275">
        <v>22342</v>
      </c>
      <c r="IG275" t="s">
        <v>415</v>
      </c>
      <c r="IH275" t="s">
        <v>252</v>
      </c>
      <c r="IK275">
        <v>-2</v>
      </c>
      <c r="IL275" t="s">
        <v>253</v>
      </c>
      <c r="IM275" t="s">
        <v>254</v>
      </c>
      <c r="IN275" t="s">
        <v>428</v>
      </c>
      <c r="IP275" t="s">
        <v>429</v>
      </c>
    </row>
    <row r="276" spans="1:250" x14ac:dyDescent="0.35">
      <c r="A276">
        <v>563</v>
      </c>
      <c r="B276">
        <v>11467520</v>
      </c>
      <c r="C276">
        <v>1403</v>
      </c>
      <c r="D276" t="s">
        <v>411</v>
      </c>
      <c r="E276" t="s">
        <v>412</v>
      </c>
      <c r="F276">
        <v>1407</v>
      </c>
      <c r="G276" t="s">
        <v>413</v>
      </c>
      <c r="H276" t="s">
        <v>412</v>
      </c>
      <c r="I276">
        <v>421</v>
      </c>
      <c r="J276" t="s">
        <v>406</v>
      </c>
      <c r="K276" t="s">
        <v>417</v>
      </c>
      <c r="L276">
        <v>22342</v>
      </c>
      <c r="M276" t="s">
        <v>415</v>
      </c>
      <c r="N276" t="s">
        <v>416</v>
      </c>
      <c r="O276">
        <v>22342</v>
      </c>
      <c r="P276" t="s">
        <v>415</v>
      </c>
      <c r="Q276" t="s">
        <v>416</v>
      </c>
      <c r="R276" t="s">
        <v>301</v>
      </c>
      <c r="S276" s="1">
        <v>20747842.559999999</v>
      </c>
      <c r="U276" s="1">
        <v>16</v>
      </c>
      <c r="IF276">
        <v>22342</v>
      </c>
      <c r="IG276" t="s">
        <v>415</v>
      </c>
      <c r="IH276" t="s">
        <v>252</v>
      </c>
      <c r="IK276">
        <v>-2</v>
      </c>
      <c r="IL276" t="s">
        <v>253</v>
      </c>
      <c r="IM276" t="s">
        <v>254</v>
      </c>
      <c r="IN276" t="s">
        <v>428</v>
      </c>
      <c r="IP276" t="s">
        <v>429</v>
      </c>
    </row>
    <row r="277" spans="1:250" x14ac:dyDescent="0.35">
      <c r="A277">
        <v>564</v>
      </c>
      <c r="B277">
        <v>11467520</v>
      </c>
      <c r="C277">
        <v>1403</v>
      </c>
      <c r="D277" t="s">
        <v>411</v>
      </c>
      <c r="E277" t="s">
        <v>412</v>
      </c>
      <c r="F277">
        <v>1407</v>
      </c>
      <c r="G277" t="s">
        <v>413</v>
      </c>
      <c r="H277" t="s">
        <v>412</v>
      </c>
      <c r="I277">
        <v>417</v>
      </c>
      <c r="J277" t="s">
        <v>401</v>
      </c>
      <c r="K277" t="s">
        <v>402</v>
      </c>
      <c r="L277">
        <v>22342</v>
      </c>
      <c r="M277" t="s">
        <v>415</v>
      </c>
      <c r="N277" t="s">
        <v>416</v>
      </c>
      <c r="O277">
        <v>22342</v>
      </c>
      <c r="P277" t="s">
        <v>415</v>
      </c>
      <c r="Q277" t="s">
        <v>416</v>
      </c>
      <c r="R277" t="s">
        <v>301</v>
      </c>
      <c r="S277" s="1">
        <v>20784558.09</v>
      </c>
      <c r="U277" s="1">
        <v>16</v>
      </c>
      <c r="IF277">
        <v>22342</v>
      </c>
      <c r="IG277" t="s">
        <v>415</v>
      </c>
      <c r="IH277" t="s">
        <v>252</v>
      </c>
      <c r="IK277">
        <v>-2</v>
      </c>
      <c r="IL277" t="s">
        <v>253</v>
      </c>
      <c r="IM277" t="s">
        <v>254</v>
      </c>
      <c r="IN277" t="s">
        <v>428</v>
      </c>
      <c r="IP277" t="s">
        <v>429</v>
      </c>
    </row>
    <row r="278" spans="1:250" x14ac:dyDescent="0.35">
      <c r="A278">
        <v>565</v>
      </c>
      <c r="B278">
        <v>11467520</v>
      </c>
      <c r="C278">
        <v>1403</v>
      </c>
      <c r="D278" t="s">
        <v>411</v>
      </c>
      <c r="E278" t="s">
        <v>412</v>
      </c>
      <c r="F278">
        <v>1407</v>
      </c>
      <c r="G278" t="s">
        <v>413</v>
      </c>
      <c r="H278" t="s">
        <v>412</v>
      </c>
      <c r="I278">
        <v>434</v>
      </c>
      <c r="J278" t="s">
        <v>426</v>
      </c>
      <c r="K278" t="s">
        <v>427</v>
      </c>
      <c r="L278">
        <v>1736</v>
      </c>
      <c r="M278" t="s">
        <v>418</v>
      </c>
      <c r="N278" t="s">
        <v>256</v>
      </c>
      <c r="O278">
        <v>1736</v>
      </c>
      <c r="P278" t="s">
        <v>418</v>
      </c>
      <c r="Q278" t="s">
        <v>256</v>
      </c>
      <c r="R278" t="s">
        <v>301</v>
      </c>
      <c r="S278" s="1">
        <v>23639384.260000002</v>
      </c>
      <c r="U278" s="1">
        <v>16</v>
      </c>
      <c r="IF278">
        <v>1736</v>
      </c>
      <c r="IG278" t="s">
        <v>418</v>
      </c>
      <c r="IH278" t="s">
        <v>252</v>
      </c>
      <c r="IK278">
        <v>-2</v>
      </c>
      <c r="IL278" t="s">
        <v>253</v>
      </c>
      <c r="IM278" t="s">
        <v>254</v>
      </c>
      <c r="IN278" t="s">
        <v>428</v>
      </c>
      <c r="IP278" t="s">
        <v>430</v>
      </c>
    </row>
    <row r="279" spans="1:250" x14ac:dyDescent="0.35">
      <c r="A279">
        <v>566</v>
      </c>
      <c r="B279">
        <v>11467520</v>
      </c>
      <c r="C279">
        <v>1403</v>
      </c>
      <c r="D279" t="s">
        <v>411</v>
      </c>
      <c r="E279" t="s">
        <v>412</v>
      </c>
      <c r="F279">
        <v>1407</v>
      </c>
      <c r="G279" t="s">
        <v>413</v>
      </c>
      <c r="H279" t="s">
        <v>412</v>
      </c>
      <c r="I279">
        <v>430</v>
      </c>
      <c r="J279" t="s">
        <v>422</v>
      </c>
      <c r="K279" t="s">
        <v>423</v>
      </c>
      <c r="L279">
        <v>1736</v>
      </c>
      <c r="M279" t="s">
        <v>418</v>
      </c>
      <c r="N279" t="s">
        <v>256</v>
      </c>
      <c r="O279">
        <v>1736</v>
      </c>
      <c r="P279" t="s">
        <v>418</v>
      </c>
      <c r="Q279" t="s">
        <v>256</v>
      </c>
      <c r="R279" t="s">
        <v>301</v>
      </c>
      <c r="S279" s="1">
        <v>23570480.920000002</v>
      </c>
      <c r="U279" s="1">
        <v>16</v>
      </c>
      <c r="IF279">
        <v>1736</v>
      </c>
      <c r="IG279" t="s">
        <v>418</v>
      </c>
      <c r="IH279" t="s">
        <v>252</v>
      </c>
      <c r="IK279">
        <v>-2</v>
      </c>
      <c r="IL279" t="s">
        <v>253</v>
      </c>
      <c r="IM279" t="s">
        <v>254</v>
      </c>
      <c r="IN279" t="s">
        <v>428</v>
      </c>
      <c r="IP279" t="s">
        <v>430</v>
      </c>
    </row>
    <row r="280" spans="1:250" x14ac:dyDescent="0.35">
      <c r="A280">
        <v>567</v>
      </c>
      <c r="B280">
        <v>11467520</v>
      </c>
      <c r="C280">
        <v>1403</v>
      </c>
      <c r="D280" t="s">
        <v>411</v>
      </c>
      <c r="E280" t="s">
        <v>412</v>
      </c>
      <c r="F280">
        <v>1407</v>
      </c>
      <c r="G280" t="s">
        <v>413</v>
      </c>
      <c r="H280" t="s">
        <v>412</v>
      </c>
      <c r="I280">
        <v>428</v>
      </c>
      <c r="J280" t="s">
        <v>403</v>
      </c>
      <c r="K280" t="s">
        <v>414</v>
      </c>
      <c r="L280">
        <v>1736</v>
      </c>
      <c r="M280" t="s">
        <v>418</v>
      </c>
      <c r="N280" t="s">
        <v>256</v>
      </c>
      <c r="O280">
        <v>1736</v>
      </c>
      <c r="P280" t="s">
        <v>418</v>
      </c>
      <c r="Q280" t="s">
        <v>256</v>
      </c>
      <c r="R280" t="s">
        <v>301</v>
      </c>
      <c r="S280" s="1">
        <v>23543721.52</v>
      </c>
      <c r="U280" s="1">
        <v>16</v>
      </c>
      <c r="IF280">
        <v>1736</v>
      </c>
      <c r="IG280" t="s">
        <v>418</v>
      </c>
      <c r="IH280" t="s">
        <v>252</v>
      </c>
      <c r="IK280">
        <v>-2</v>
      </c>
      <c r="IL280" t="s">
        <v>253</v>
      </c>
      <c r="IM280" t="s">
        <v>254</v>
      </c>
      <c r="IN280" t="s">
        <v>428</v>
      </c>
      <c r="IP280" t="s">
        <v>430</v>
      </c>
    </row>
    <row r="281" spans="1:250" x14ac:dyDescent="0.35">
      <c r="A281">
        <v>568</v>
      </c>
      <c r="B281">
        <v>11467520</v>
      </c>
      <c r="C281">
        <v>1403</v>
      </c>
      <c r="D281" t="s">
        <v>411</v>
      </c>
      <c r="E281" t="s">
        <v>412</v>
      </c>
      <c r="F281">
        <v>1407</v>
      </c>
      <c r="G281" t="s">
        <v>413</v>
      </c>
      <c r="H281" t="s">
        <v>412</v>
      </c>
      <c r="I281">
        <v>423</v>
      </c>
      <c r="J281" t="s">
        <v>404</v>
      </c>
      <c r="K281" t="s">
        <v>405</v>
      </c>
      <c r="L281">
        <v>1736</v>
      </c>
      <c r="M281" t="s">
        <v>418</v>
      </c>
      <c r="N281" t="s">
        <v>256</v>
      </c>
      <c r="O281">
        <v>1736</v>
      </c>
      <c r="P281" t="s">
        <v>418</v>
      </c>
      <c r="Q281" t="s">
        <v>256</v>
      </c>
      <c r="R281" t="s">
        <v>301</v>
      </c>
      <c r="S281" s="1">
        <v>23485477.699999999</v>
      </c>
      <c r="U281" s="1">
        <v>16</v>
      </c>
      <c r="IF281">
        <v>1736</v>
      </c>
      <c r="IG281" t="s">
        <v>418</v>
      </c>
      <c r="IH281" t="s">
        <v>252</v>
      </c>
      <c r="IK281">
        <v>-2</v>
      </c>
      <c r="IL281" t="s">
        <v>253</v>
      </c>
      <c r="IM281" t="s">
        <v>254</v>
      </c>
      <c r="IN281" t="s">
        <v>428</v>
      </c>
      <c r="IP281" t="s">
        <v>430</v>
      </c>
    </row>
    <row r="282" spans="1:250" x14ac:dyDescent="0.35">
      <c r="A282">
        <v>569</v>
      </c>
      <c r="B282">
        <v>11467520</v>
      </c>
      <c r="C282">
        <v>1403</v>
      </c>
      <c r="D282" t="s">
        <v>411</v>
      </c>
      <c r="E282" t="s">
        <v>412</v>
      </c>
      <c r="F282">
        <v>1407</v>
      </c>
      <c r="G282" t="s">
        <v>413</v>
      </c>
      <c r="H282" t="s">
        <v>412</v>
      </c>
      <c r="I282">
        <v>421</v>
      </c>
      <c r="J282" t="s">
        <v>406</v>
      </c>
      <c r="K282" t="s">
        <v>417</v>
      </c>
      <c r="L282">
        <v>1736</v>
      </c>
      <c r="M282" t="s">
        <v>418</v>
      </c>
      <c r="N282" t="s">
        <v>256</v>
      </c>
      <c r="O282">
        <v>1736</v>
      </c>
      <c r="P282" t="s">
        <v>418</v>
      </c>
      <c r="Q282" t="s">
        <v>256</v>
      </c>
      <c r="R282" t="s">
        <v>301</v>
      </c>
      <c r="S282" s="1">
        <v>23459853.219999999</v>
      </c>
      <c r="U282" s="1">
        <v>16</v>
      </c>
      <c r="IF282">
        <v>1736</v>
      </c>
      <c r="IG282" t="s">
        <v>418</v>
      </c>
      <c r="IH282" t="s">
        <v>252</v>
      </c>
      <c r="IK282">
        <v>-2</v>
      </c>
      <c r="IL282" t="s">
        <v>253</v>
      </c>
      <c r="IM282" t="s">
        <v>254</v>
      </c>
      <c r="IN282" t="s">
        <v>428</v>
      </c>
      <c r="IP282" t="s">
        <v>430</v>
      </c>
    </row>
    <row r="283" spans="1:250" x14ac:dyDescent="0.35">
      <c r="A283">
        <v>570</v>
      </c>
      <c r="B283">
        <v>11467520</v>
      </c>
      <c r="C283">
        <v>1403</v>
      </c>
      <c r="D283" t="s">
        <v>411</v>
      </c>
      <c r="E283" t="s">
        <v>412</v>
      </c>
      <c r="F283">
        <v>1407</v>
      </c>
      <c r="G283" t="s">
        <v>413</v>
      </c>
      <c r="H283" t="s">
        <v>412</v>
      </c>
      <c r="I283">
        <v>417</v>
      </c>
      <c r="J283" t="s">
        <v>401</v>
      </c>
      <c r="K283" t="s">
        <v>402</v>
      </c>
      <c r="L283">
        <v>1736</v>
      </c>
      <c r="M283" t="s">
        <v>418</v>
      </c>
      <c r="N283" t="s">
        <v>256</v>
      </c>
      <c r="O283">
        <v>1736</v>
      </c>
      <c r="P283" t="s">
        <v>418</v>
      </c>
      <c r="Q283" t="s">
        <v>256</v>
      </c>
      <c r="R283" t="s">
        <v>301</v>
      </c>
      <c r="S283" s="1">
        <v>23405757.039999999</v>
      </c>
      <c r="U283" s="1">
        <v>16</v>
      </c>
      <c r="IF283">
        <v>1736</v>
      </c>
      <c r="IG283" t="s">
        <v>418</v>
      </c>
      <c r="IH283" t="s">
        <v>252</v>
      </c>
      <c r="IK283">
        <v>-2</v>
      </c>
      <c r="IL283" t="s">
        <v>253</v>
      </c>
      <c r="IM283" t="s">
        <v>254</v>
      </c>
      <c r="IN283" t="s">
        <v>428</v>
      </c>
      <c r="IP283" t="s">
        <v>430</v>
      </c>
    </row>
    <row r="284" spans="1:250" x14ac:dyDescent="0.35">
      <c r="A284">
        <v>571</v>
      </c>
      <c r="B284">
        <v>11467520</v>
      </c>
      <c r="C284">
        <v>1403</v>
      </c>
      <c r="D284" t="s">
        <v>411</v>
      </c>
      <c r="E284" t="s">
        <v>412</v>
      </c>
      <c r="F284">
        <v>1407</v>
      </c>
      <c r="G284" t="s">
        <v>413</v>
      </c>
      <c r="H284" t="s">
        <v>412</v>
      </c>
      <c r="I284">
        <v>434</v>
      </c>
      <c r="J284" t="s">
        <v>426</v>
      </c>
      <c r="K284" t="s">
        <v>427</v>
      </c>
      <c r="L284">
        <v>1471</v>
      </c>
      <c r="M284" t="s">
        <v>419</v>
      </c>
      <c r="N284" t="s">
        <v>420</v>
      </c>
      <c r="O284">
        <v>1471</v>
      </c>
      <c r="P284" t="s">
        <v>419</v>
      </c>
      <c r="Q284" t="s">
        <v>420</v>
      </c>
      <c r="R284" t="s">
        <v>301</v>
      </c>
      <c r="S284" s="1">
        <v>102979.023</v>
      </c>
      <c r="U284" s="1">
        <v>16</v>
      </c>
      <c r="IF284">
        <v>1471</v>
      </c>
      <c r="IG284" t="s">
        <v>419</v>
      </c>
      <c r="IH284" t="s">
        <v>252</v>
      </c>
      <c r="IK284">
        <v>-2</v>
      </c>
      <c r="IL284" t="s">
        <v>253</v>
      </c>
      <c r="IM284" t="s">
        <v>254</v>
      </c>
      <c r="IN284" t="s">
        <v>428</v>
      </c>
      <c r="IP284" t="s">
        <v>431</v>
      </c>
    </row>
    <row r="285" spans="1:250" x14ac:dyDescent="0.35">
      <c r="A285">
        <v>572</v>
      </c>
      <c r="B285">
        <v>11467520</v>
      </c>
      <c r="C285">
        <v>1403</v>
      </c>
      <c r="D285" t="s">
        <v>411</v>
      </c>
      <c r="E285" t="s">
        <v>412</v>
      </c>
      <c r="F285">
        <v>1407</v>
      </c>
      <c r="G285" t="s">
        <v>413</v>
      </c>
      <c r="H285" t="s">
        <v>412</v>
      </c>
      <c r="I285">
        <v>430</v>
      </c>
      <c r="J285" t="s">
        <v>422</v>
      </c>
      <c r="K285" t="s">
        <v>423</v>
      </c>
      <c r="L285">
        <v>1471</v>
      </c>
      <c r="M285" t="s">
        <v>419</v>
      </c>
      <c r="N285" t="s">
        <v>420</v>
      </c>
      <c r="O285">
        <v>1471</v>
      </c>
      <c r="P285" t="s">
        <v>419</v>
      </c>
      <c r="Q285" t="s">
        <v>420</v>
      </c>
      <c r="R285" t="s">
        <v>301</v>
      </c>
      <c r="S285" s="1">
        <v>177678.86300000001</v>
      </c>
      <c r="U285" s="1">
        <v>16</v>
      </c>
      <c r="IF285">
        <v>1471</v>
      </c>
      <c r="IG285" t="s">
        <v>419</v>
      </c>
      <c r="IH285" t="s">
        <v>252</v>
      </c>
      <c r="IK285">
        <v>-2</v>
      </c>
      <c r="IL285" t="s">
        <v>253</v>
      </c>
      <c r="IM285" t="s">
        <v>254</v>
      </c>
      <c r="IN285" t="s">
        <v>428</v>
      </c>
      <c r="IP285" t="s">
        <v>431</v>
      </c>
    </row>
    <row r="286" spans="1:250" x14ac:dyDescent="0.35">
      <c r="A286">
        <v>573</v>
      </c>
      <c r="B286">
        <v>11467520</v>
      </c>
      <c r="C286">
        <v>1403</v>
      </c>
      <c r="D286" t="s">
        <v>411</v>
      </c>
      <c r="E286" t="s">
        <v>412</v>
      </c>
      <c r="F286">
        <v>1407</v>
      </c>
      <c r="G286" t="s">
        <v>413</v>
      </c>
      <c r="H286" t="s">
        <v>412</v>
      </c>
      <c r="I286">
        <v>428</v>
      </c>
      <c r="J286" t="s">
        <v>403</v>
      </c>
      <c r="K286" t="s">
        <v>414</v>
      </c>
      <c r="L286">
        <v>1471</v>
      </c>
      <c r="M286" t="s">
        <v>419</v>
      </c>
      <c r="N286" t="s">
        <v>420</v>
      </c>
      <c r="O286">
        <v>1471</v>
      </c>
      <c r="P286" t="s">
        <v>419</v>
      </c>
      <c r="Q286" t="s">
        <v>420</v>
      </c>
      <c r="R286" t="s">
        <v>301</v>
      </c>
      <c r="S286" s="1">
        <v>177477.17300000001</v>
      </c>
      <c r="U286" s="1">
        <v>16</v>
      </c>
      <c r="IF286">
        <v>1471</v>
      </c>
      <c r="IG286" t="s">
        <v>419</v>
      </c>
      <c r="IH286" t="s">
        <v>252</v>
      </c>
      <c r="IK286">
        <v>-2</v>
      </c>
      <c r="IL286" t="s">
        <v>253</v>
      </c>
      <c r="IM286" t="s">
        <v>254</v>
      </c>
      <c r="IN286" t="s">
        <v>428</v>
      </c>
      <c r="IP286" t="s">
        <v>431</v>
      </c>
    </row>
    <row r="287" spans="1:250" x14ac:dyDescent="0.35">
      <c r="A287">
        <v>574</v>
      </c>
      <c r="B287">
        <v>11467520</v>
      </c>
      <c r="C287">
        <v>1403</v>
      </c>
      <c r="D287" t="s">
        <v>411</v>
      </c>
      <c r="E287" t="s">
        <v>412</v>
      </c>
      <c r="F287">
        <v>1407</v>
      </c>
      <c r="G287" t="s">
        <v>413</v>
      </c>
      <c r="H287" t="s">
        <v>412</v>
      </c>
      <c r="I287">
        <v>423</v>
      </c>
      <c r="J287" t="s">
        <v>404</v>
      </c>
      <c r="K287" t="s">
        <v>405</v>
      </c>
      <c r="L287">
        <v>1471</v>
      </c>
      <c r="M287" t="s">
        <v>419</v>
      </c>
      <c r="N287" t="s">
        <v>420</v>
      </c>
      <c r="O287">
        <v>1471</v>
      </c>
      <c r="P287" t="s">
        <v>419</v>
      </c>
      <c r="Q287" t="s">
        <v>420</v>
      </c>
      <c r="R287" t="s">
        <v>301</v>
      </c>
      <c r="S287" s="1">
        <v>177038.12299999999</v>
      </c>
      <c r="U287" s="1">
        <v>16</v>
      </c>
      <c r="IF287">
        <v>1471</v>
      </c>
      <c r="IG287" t="s">
        <v>419</v>
      </c>
      <c r="IH287" t="s">
        <v>252</v>
      </c>
      <c r="IK287">
        <v>-2</v>
      </c>
      <c r="IL287" t="s">
        <v>253</v>
      </c>
      <c r="IM287" t="s">
        <v>254</v>
      </c>
      <c r="IN287" t="s">
        <v>428</v>
      </c>
      <c r="IP287" t="s">
        <v>431</v>
      </c>
    </row>
    <row r="288" spans="1:250" x14ac:dyDescent="0.35">
      <c r="A288">
        <v>575</v>
      </c>
      <c r="B288">
        <v>11467520</v>
      </c>
      <c r="C288">
        <v>1403</v>
      </c>
      <c r="D288" t="s">
        <v>411</v>
      </c>
      <c r="E288" t="s">
        <v>412</v>
      </c>
      <c r="F288">
        <v>1407</v>
      </c>
      <c r="G288" t="s">
        <v>413</v>
      </c>
      <c r="H288" t="s">
        <v>412</v>
      </c>
      <c r="I288">
        <v>421</v>
      </c>
      <c r="J288" t="s">
        <v>406</v>
      </c>
      <c r="K288" t="s">
        <v>417</v>
      </c>
      <c r="L288">
        <v>1471</v>
      </c>
      <c r="M288" t="s">
        <v>419</v>
      </c>
      <c r="N288" t="s">
        <v>420</v>
      </c>
      <c r="O288">
        <v>1471</v>
      </c>
      <c r="P288" t="s">
        <v>419</v>
      </c>
      <c r="Q288" t="s">
        <v>420</v>
      </c>
      <c r="R288" t="s">
        <v>301</v>
      </c>
      <c r="S288" s="1">
        <v>176844.943</v>
      </c>
      <c r="U288" s="1">
        <v>16</v>
      </c>
      <c r="IF288">
        <v>1471</v>
      </c>
      <c r="IG288" t="s">
        <v>419</v>
      </c>
      <c r="IH288" t="s">
        <v>252</v>
      </c>
      <c r="IK288">
        <v>-2</v>
      </c>
      <c r="IL288" t="s">
        <v>253</v>
      </c>
      <c r="IM288" t="s">
        <v>254</v>
      </c>
      <c r="IN288" t="s">
        <v>428</v>
      </c>
      <c r="IP288" t="s">
        <v>431</v>
      </c>
    </row>
    <row r="289" spans="1:250" x14ac:dyDescent="0.35">
      <c r="A289">
        <v>576</v>
      </c>
      <c r="B289">
        <v>11467520</v>
      </c>
      <c r="C289">
        <v>1403</v>
      </c>
      <c r="D289" t="s">
        <v>411</v>
      </c>
      <c r="E289" t="s">
        <v>412</v>
      </c>
      <c r="F289">
        <v>1407</v>
      </c>
      <c r="G289" t="s">
        <v>413</v>
      </c>
      <c r="H289" t="s">
        <v>412</v>
      </c>
      <c r="I289">
        <v>417</v>
      </c>
      <c r="J289" t="s">
        <v>401</v>
      </c>
      <c r="K289" t="s">
        <v>402</v>
      </c>
      <c r="L289">
        <v>1471</v>
      </c>
      <c r="M289" t="s">
        <v>419</v>
      </c>
      <c r="N289" t="s">
        <v>420</v>
      </c>
      <c r="O289">
        <v>1471</v>
      </c>
      <c r="P289" t="s">
        <v>419</v>
      </c>
      <c r="Q289" t="s">
        <v>420</v>
      </c>
      <c r="R289" t="s">
        <v>301</v>
      </c>
      <c r="S289" s="1">
        <v>176437.15299999999</v>
      </c>
      <c r="U289" s="1">
        <v>16</v>
      </c>
      <c r="IF289">
        <v>1471</v>
      </c>
      <c r="IG289" t="s">
        <v>419</v>
      </c>
      <c r="IH289" t="s">
        <v>252</v>
      </c>
      <c r="IK289">
        <v>-2</v>
      </c>
      <c r="IL289" t="s">
        <v>253</v>
      </c>
      <c r="IM289" t="s">
        <v>254</v>
      </c>
      <c r="IN289" t="s">
        <v>428</v>
      </c>
      <c r="IP289" t="s">
        <v>431</v>
      </c>
    </row>
    <row r="290" spans="1:250" x14ac:dyDescent="0.35">
      <c r="S290" s="1"/>
      <c r="U290" s="1"/>
    </row>
  </sheetData>
  <autoFilter ref="A1:IP290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BF12-70F7-43C0-A24C-196879B43D1B}">
  <dimension ref="A1:S29"/>
  <sheetViews>
    <sheetView zoomScale="85" zoomScaleNormal="85" workbookViewId="0">
      <selection activeCell="B4" sqref="B4:E18"/>
    </sheetView>
  </sheetViews>
  <sheetFormatPr defaultRowHeight="14.5" x14ac:dyDescent="0.35"/>
  <cols>
    <col min="2" max="2" width="18.1796875" bestFit="1" customWidth="1"/>
    <col min="3" max="3" width="10.54296875" bestFit="1" customWidth="1"/>
    <col min="4" max="4" width="10.26953125" bestFit="1" customWidth="1"/>
    <col min="5" max="5" width="10.54296875" bestFit="1" customWidth="1"/>
    <col min="6" max="6" width="16.1796875" bestFit="1" customWidth="1"/>
    <col min="7" max="7" width="18.1796875" bestFit="1" customWidth="1"/>
    <col min="8" max="8" width="15.453125" customWidth="1"/>
    <col min="9" max="10" width="10.26953125" bestFit="1" customWidth="1"/>
    <col min="13" max="13" width="23.54296875" bestFit="1" customWidth="1"/>
    <col min="19" max="19" width="11.26953125" customWidth="1"/>
  </cols>
  <sheetData>
    <row r="1" spans="1:19" x14ac:dyDescent="0.35">
      <c r="M1" s="60" t="str" cm="1">
        <f t="array" ref="M1:M15">_xlfn.UNIQUE(_xlfn._xlws.SORT(B4:B18))</f>
        <v>ANICO BARC</v>
      </c>
      <c r="O1" s="68" t="s">
        <v>410</v>
      </c>
      <c r="P1" s="68"/>
      <c r="Q1" s="68"/>
      <c r="R1" s="68"/>
      <c r="S1" s="68"/>
    </row>
    <row r="2" spans="1:19" x14ac:dyDescent="0.35">
      <c r="A2" s="6"/>
      <c r="B2" s="6"/>
      <c r="C2" s="6" t="s">
        <v>303</v>
      </c>
      <c r="D2" s="6" t="s">
        <v>304</v>
      </c>
      <c r="E2" s="6" t="s">
        <v>305</v>
      </c>
      <c r="G2" s="6"/>
      <c r="H2" s="6" t="s">
        <v>303</v>
      </c>
      <c r="I2" s="6" t="s">
        <v>304</v>
      </c>
      <c r="J2" s="6" t="s">
        <v>305</v>
      </c>
      <c r="M2" s="60" t="str">
        <v>ANICO ING</v>
      </c>
    </row>
    <row r="3" spans="1:19" x14ac:dyDescent="0.35">
      <c r="A3" s="6"/>
      <c r="B3" s="6" t="s">
        <v>306</v>
      </c>
      <c r="C3" s="6" t="s">
        <v>307</v>
      </c>
      <c r="D3" s="6" t="s">
        <v>308</v>
      </c>
      <c r="E3" s="6" t="s">
        <v>309</v>
      </c>
      <c r="G3" s="6" t="s">
        <v>306</v>
      </c>
      <c r="H3" s="6" t="s">
        <v>307</v>
      </c>
      <c r="I3" s="6" t="s">
        <v>308</v>
      </c>
      <c r="J3" s="6" t="s">
        <v>309</v>
      </c>
      <c r="M3" s="60" t="str">
        <v>ANICO MS</v>
      </c>
    </row>
    <row r="4" spans="1:19" x14ac:dyDescent="0.35">
      <c r="B4" s="8" t="s">
        <v>311</v>
      </c>
      <c r="C4" s="9">
        <v>0</v>
      </c>
      <c r="D4" s="9">
        <v>0</v>
      </c>
      <c r="E4" s="10">
        <v>0</v>
      </c>
      <c r="G4" s="8" t="s">
        <v>311</v>
      </c>
      <c r="H4" s="24">
        <f t="shared" ref="H4:J6" si="0">IFERROR(C4/C$19,0)</f>
        <v>0</v>
      </c>
      <c r="I4" s="24">
        <f t="shared" si="0"/>
        <v>0</v>
      </c>
      <c r="J4" s="25">
        <f t="shared" si="0"/>
        <v>0</v>
      </c>
      <c r="M4" s="60" t="str">
        <v>ANICO SUN</v>
      </c>
    </row>
    <row r="5" spans="1:19" x14ac:dyDescent="0.35">
      <c r="B5" s="11" t="s">
        <v>313</v>
      </c>
      <c r="C5" s="12">
        <v>0</v>
      </c>
      <c r="D5" s="12">
        <v>0</v>
      </c>
      <c r="E5" s="13">
        <v>10000000</v>
      </c>
      <c r="G5" s="11" t="s">
        <v>313</v>
      </c>
      <c r="H5" s="26">
        <f t="shared" si="0"/>
        <v>0</v>
      </c>
      <c r="I5" s="26">
        <f t="shared" si="0"/>
        <v>0</v>
      </c>
      <c r="J5" s="27">
        <f t="shared" si="0"/>
        <v>0.48309178743961351</v>
      </c>
      <c r="M5" s="60" t="str">
        <v>ANICO WF</v>
      </c>
    </row>
    <row r="6" spans="1:19" x14ac:dyDescent="0.35">
      <c r="B6" s="11" t="s">
        <v>315</v>
      </c>
      <c r="C6" s="12">
        <v>0</v>
      </c>
      <c r="D6" s="12">
        <v>0</v>
      </c>
      <c r="E6" s="13">
        <v>0</v>
      </c>
      <c r="G6" s="11" t="s">
        <v>315</v>
      </c>
      <c r="H6" s="26">
        <f t="shared" si="0"/>
        <v>0</v>
      </c>
      <c r="I6" s="26">
        <f t="shared" si="0"/>
        <v>0</v>
      </c>
      <c r="J6" s="27">
        <f t="shared" si="0"/>
        <v>0</v>
      </c>
      <c r="M6" s="60" t="str">
        <v>Assurant</v>
      </c>
    </row>
    <row r="7" spans="1:19" x14ac:dyDescent="0.35">
      <c r="B7" s="11" t="s">
        <v>409</v>
      </c>
      <c r="C7" s="12">
        <v>0</v>
      </c>
      <c r="D7" s="12">
        <v>0</v>
      </c>
      <c r="E7" s="13">
        <v>0</v>
      </c>
      <c r="G7" s="11" t="s">
        <v>409</v>
      </c>
      <c r="H7" s="26">
        <f t="shared" ref="H7:J7" si="1">IFERROR(C7/C$19,0)</f>
        <v>0</v>
      </c>
      <c r="I7" s="26">
        <f t="shared" si="1"/>
        <v>0</v>
      </c>
      <c r="J7" s="27">
        <f t="shared" si="1"/>
        <v>0</v>
      </c>
      <c r="M7" s="60" t="str">
        <v>Farmers - FPCIC</v>
      </c>
    </row>
    <row r="8" spans="1:19" x14ac:dyDescent="0.35">
      <c r="B8" s="11" t="s">
        <v>317</v>
      </c>
      <c r="C8" s="12">
        <v>0</v>
      </c>
      <c r="D8" s="12">
        <v>0</v>
      </c>
      <c r="E8" s="13">
        <v>5700000</v>
      </c>
      <c r="G8" s="11" t="s">
        <v>317</v>
      </c>
      <c r="H8" s="26">
        <f t="shared" ref="H8:H18" si="2">IFERROR(C8/C$19,0)</f>
        <v>0</v>
      </c>
      <c r="I8" s="26">
        <f t="shared" ref="I8:I18" si="3">IFERROR(D8/D$19,0)</f>
        <v>0</v>
      </c>
      <c r="J8" s="27">
        <f t="shared" ref="J8:J18" si="4">IFERROR(E8/E$19,0)</f>
        <v>0.27536231884057971</v>
      </c>
      <c r="M8" s="60" t="str">
        <v>Martin St. Pierre</v>
      </c>
    </row>
    <row r="9" spans="1:19" x14ac:dyDescent="0.35">
      <c r="B9" s="11" t="s">
        <v>319</v>
      </c>
      <c r="C9" s="12">
        <v>0</v>
      </c>
      <c r="D9" s="12">
        <v>0</v>
      </c>
      <c r="E9" s="13">
        <v>5000000</v>
      </c>
      <c r="G9" s="11" t="s">
        <v>319</v>
      </c>
      <c r="H9" s="26">
        <f t="shared" si="2"/>
        <v>0</v>
      </c>
      <c r="I9" s="26">
        <f t="shared" si="3"/>
        <v>0</v>
      </c>
      <c r="J9" s="27">
        <f t="shared" si="4"/>
        <v>0.24154589371980675</v>
      </c>
      <c r="M9" s="60" t="str">
        <v>Mercury - AIS</v>
      </c>
    </row>
    <row r="10" spans="1:19" x14ac:dyDescent="0.35">
      <c r="B10" s="11" t="s">
        <v>321</v>
      </c>
      <c r="C10" s="12">
        <v>0</v>
      </c>
      <c r="D10" s="12">
        <v>0</v>
      </c>
      <c r="E10" s="13">
        <v>0</v>
      </c>
      <c r="G10" s="11" t="s">
        <v>321</v>
      </c>
      <c r="H10" s="26">
        <f t="shared" si="2"/>
        <v>0</v>
      </c>
      <c r="I10" s="26">
        <f t="shared" si="3"/>
        <v>0</v>
      </c>
      <c r="J10" s="27">
        <f t="shared" si="4"/>
        <v>0</v>
      </c>
      <c r="M10" s="60" t="str">
        <v>Mercury - AMI</v>
      </c>
    </row>
    <row r="11" spans="1:19" x14ac:dyDescent="0.35">
      <c r="B11" s="11" t="s">
        <v>323</v>
      </c>
      <c r="C11" s="12">
        <v>0</v>
      </c>
      <c r="D11" s="12">
        <v>0</v>
      </c>
      <c r="E11" s="13">
        <v>0</v>
      </c>
      <c r="G11" s="11" t="s">
        <v>323</v>
      </c>
      <c r="H11" s="26">
        <f t="shared" si="2"/>
        <v>0</v>
      </c>
      <c r="I11" s="26">
        <f t="shared" si="3"/>
        <v>0</v>
      </c>
      <c r="J11" s="27">
        <f t="shared" si="4"/>
        <v>0</v>
      </c>
      <c r="M11" s="60" t="str">
        <v>Mercury - MCC</v>
      </c>
    </row>
    <row r="12" spans="1:19" x14ac:dyDescent="0.35">
      <c r="B12" s="11" t="s">
        <v>324</v>
      </c>
      <c r="C12" s="12">
        <v>0</v>
      </c>
      <c r="D12" s="12">
        <v>0</v>
      </c>
      <c r="E12" s="13">
        <v>0</v>
      </c>
      <c r="G12" s="11" t="s">
        <v>324</v>
      </c>
      <c r="H12" s="26">
        <f t="shared" si="2"/>
        <v>0</v>
      </c>
      <c r="I12" s="26">
        <f t="shared" si="3"/>
        <v>0</v>
      </c>
      <c r="J12" s="27">
        <f t="shared" si="4"/>
        <v>0</v>
      </c>
      <c r="M12" s="60" t="str">
        <v>Mercury - MIC</v>
      </c>
    </row>
    <row r="13" spans="1:19" x14ac:dyDescent="0.35">
      <c r="B13" s="11" t="s">
        <v>326</v>
      </c>
      <c r="C13" s="12">
        <v>0</v>
      </c>
      <c r="D13" s="12">
        <v>0</v>
      </c>
      <c r="E13" s="13">
        <v>0</v>
      </c>
      <c r="G13" s="11" t="s">
        <v>326</v>
      </c>
      <c r="H13" s="26">
        <f t="shared" si="2"/>
        <v>0</v>
      </c>
      <c r="I13" s="26">
        <f t="shared" si="3"/>
        <v>0</v>
      </c>
      <c r="J13" s="27">
        <f t="shared" si="4"/>
        <v>0</v>
      </c>
      <c r="M13" s="60" t="str">
        <v>Nationwide - Cash</v>
      </c>
    </row>
    <row r="14" spans="1:19" x14ac:dyDescent="0.35">
      <c r="B14" s="11" t="s">
        <v>328</v>
      </c>
      <c r="C14" s="12">
        <v>0</v>
      </c>
      <c r="D14" s="12">
        <v>0</v>
      </c>
      <c r="E14" s="13">
        <v>0</v>
      </c>
      <c r="G14" s="11" t="s">
        <v>328</v>
      </c>
      <c r="H14" s="26">
        <f t="shared" si="2"/>
        <v>0</v>
      </c>
      <c r="I14" s="26">
        <f t="shared" si="3"/>
        <v>0</v>
      </c>
      <c r="J14" s="27">
        <f t="shared" si="4"/>
        <v>0</v>
      </c>
      <c r="M14" s="60" t="str">
        <v>Nationwide - Mutual</v>
      </c>
    </row>
    <row r="15" spans="1:19" x14ac:dyDescent="0.35">
      <c r="B15" s="11" t="s">
        <v>330</v>
      </c>
      <c r="C15" s="12">
        <v>0</v>
      </c>
      <c r="D15" s="12">
        <v>0</v>
      </c>
      <c r="E15" s="13">
        <v>0</v>
      </c>
      <c r="G15" s="11" t="s">
        <v>330</v>
      </c>
      <c r="H15" s="26">
        <f t="shared" si="2"/>
        <v>0</v>
      </c>
      <c r="I15" s="26">
        <f t="shared" si="3"/>
        <v>0</v>
      </c>
      <c r="J15" s="27">
        <f t="shared" si="4"/>
        <v>0</v>
      </c>
      <c r="M15" s="60" t="str">
        <v>Woodmen - Life</v>
      </c>
    </row>
    <row r="16" spans="1:19" x14ac:dyDescent="0.35">
      <c r="B16" s="11" t="s">
        <v>332</v>
      </c>
      <c r="C16" s="12">
        <v>0</v>
      </c>
      <c r="D16" s="12">
        <v>0</v>
      </c>
      <c r="E16" s="13">
        <v>0</v>
      </c>
      <c r="G16" s="11" t="s">
        <v>332</v>
      </c>
      <c r="H16" s="26">
        <f t="shared" si="2"/>
        <v>0</v>
      </c>
      <c r="I16" s="26">
        <f t="shared" si="3"/>
        <v>0</v>
      </c>
      <c r="J16" s="27">
        <f t="shared" si="4"/>
        <v>0</v>
      </c>
    </row>
    <row r="17" spans="2:10" x14ac:dyDescent="0.35">
      <c r="B17" s="11" t="s">
        <v>334</v>
      </c>
      <c r="C17" s="12">
        <v>0</v>
      </c>
      <c r="D17" s="12">
        <v>0</v>
      </c>
      <c r="E17" s="13">
        <v>0</v>
      </c>
      <c r="G17" s="11" t="s">
        <v>334</v>
      </c>
      <c r="H17" s="26">
        <f t="shared" si="2"/>
        <v>0</v>
      </c>
      <c r="I17" s="26">
        <f t="shared" si="3"/>
        <v>0</v>
      </c>
      <c r="J17" s="27">
        <f t="shared" si="4"/>
        <v>0</v>
      </c>
    </row>
    <row r="18" spans="2:10" x14ac:dyDescent="0.35">
      <c r="B18" s="14" t="s">
        <v>335</v>
      </c>
      <c r="C18" s="15">
        <v>0</v>
      </c>
      <c r="D18" s="15">
        <v>0</v>
      </c>
      <c r="E18" s="16">
        <v>0</v>
      </c>
      <c r="G18" s="14" t="s">
        <v>335</v>
      </c>
      <c r="H18" s="28">
        <f t="shared" si="2"/>
        <v>0</v>
      </c>
      <c r="I18" s="28">
        <f t="shared" si="3"/>
        <v>0</v>
      </c>
      <c r="J18" s="29">
        <f t="shared" si="4"/>
        <v>0</v>
      </c>
    </row>
    <row r="19" spans="2:10" ht="15" thickBot="1" x14ac:dyDescent="0.4">
      <c r="B19" s="7" t="s">
        <v>300</v>
      </c>
      <c r="C19" s="17">
        <v>0</v>
      </c>
      <c r="D19" s="17">
        <v>0</v>
      </c>
      <c r="E19" s="17">
        <v>20700000</v>
      </c>
      <c r="G19" s="7" t="s">
        <v>300</v>
      </c>
      <c r="H19" s="30">
        <f>SUM(H4:H18)</f>
        <v>0</v>
      </c>
      <c r="I19" s="30">
        <f t="shared" ref="I19:J19" si="5">SUM(I4:I18)</f>
        <v>0</v>
      </c>
      <c r="J19" s="30">
        <f t="shared" si="5"/>
        <v>1</v>
      </c>
    </row>
    <row r="20" spans="2:10" ht="15" thickBot="1" x14ac:dyDescent="0.4">
      <c r="B20" s="7"/>
      <c r="C20" s="7"/>
      <c r="D20" s="7"/>
      <c r="E20" s="18">
        <v>20700000</v>
      </c>
    </row>
    <row r="24" spans="2:10" x14ac:dyDescent="0.35">
      <c r="D24" s="7" t="s">
        <v>242</v>
      </c>
      <c r="E24" s="7" t="s">
        <v>339</v>
      </c>
      <c r="F24" s="61" t="s">
        <v>340</v>
      </c>
    </row>
    <row r="25" spans="2:10" x14ac:dyDescent="0.35">
      <c r="D25" t="s">
        <v>303</v>
      </c>
      <c r="E25" t="s">
        <v>307</v>
      </c>
      <c r="F25" s="20">
        <v>0</v>
      </c>
    </row>
    <row r="26" spans="2:10" x14ac:dyDescent="0.35">
      <c r="D26" t="s">
        <v>304</v>
      </c>
      <c r="E26" t="s">
        <v>308</v>
      </c>
      <c r="F26" s="20">
        <v>0</v>
      </c>
    </row>
    <row r="27" spans="2:10" x14ac:dyDescent="0.35">
      <c r="D27" t="s">
        <v>305</v>
      </c>
      <c r="E27" t="s">
        <v>309</v>
      </c>
      <c r="F27" s="20">
        <v>20700000</v>
      </c>
    </row>
    <row r="28" spans="2:10" x14ac:dyDescent="0.35">
      <c r="D28" s="21"/>
      <c r="E28" s="21"/>
      <c r="F28" s="22"/>
    </row>
    <row r="29" spans="2:10" x14ac:dyDescent="0.35">
      <c r="F29" s="23">
        <v>20700000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719-98D0-40D7-9C31-258D02C4B4D0}">
  <dimension ref="C1:E92"/>
  <sheetViews>
    <sheetView topLeftCell="A16" workbookViewId="0">
      <selection activeCell="E58" sqref="E58"/>
    </sheetView>
  </sheetViews>
  <sheetFormatPr defaultRowHeight="14.5" x14ac:dyDescent="0.35"/>
  <cols>
    <col min="3" max="3" width="35.1796875" bestFit="1" customWidth="1"/>
    <col min="4" max="4" width="93.81640625" bestFit="1" customWidth="1"/>
    <col min="5" max="5" width="59.1796875" bestFit="1" customWidth="1"/>
  </cols>
  <sheetData>
    <row r="1" spans="3:5" x14ac:dyDescent="0.35">
      <c r="C1" s="34" t="s">
        <v>349</v>
      </c>
      <c r="D1" s="34"/>
      <c r="E1" s="34" t="s">
        <v>350</v>
      </c>
    </row>
    <row r="2" spans="3:5" x14ac:dyDescent="0.35">
      <c r="C2" s="35" t="s">
        <v>266</v>
      </c>
      <c r="D2" s="36" t="s">
        <v>266</v>
      </c>
      <c r="E2" s="37" t="s">
        <v>351</v>
      </c>
    </row>
    <row r="3" spans="3:5" x14ac:dyDescent="0.35">
      <c r="C3" s="35" t="s">
        <v>352</v>
      </c>
      <c r="D3" s="38" t="s">
        <v>352</v>
      </c>
      <c r="E3" s="39" t="s">
        <v>353</v>
      </c>
    </row>
    <row r="4" spans="3:5" x14ac:dyDescent="0.35">
      <c r="C4" s="35" t="s">
        <v>354</v>
      </c>
      <c r="D4" s="38" t="s">
        <v>354</v>
      </c>
      <c r="E4" s="39" t="s">
        <v>353</v>
      </c>
    </row>
    <row r="5" spans="3:5" x14ac:dyDescent="0.35">
      <c r="C5" s="35" t="s">
        <v>355</v>
      </c>
      <c r="D5" s="38" t="s">
        <v>356</v>
      </c>
      <c r="E5" s="39" t="s">
        <v>357</v>
      </c>
    </row>
    <row r="6" spans="3:5" x14ac:dyDescent="0.35">
      <c r="C6" s="35" t="s">
        <v>358</v>
      </c>
      <c r="D6" s="38" t="s">
        <v>358</v>
      </c>
      <c r="E6" s="39" t="s">
        <v>353</v>
      </c>
    </row>
    <row r="7" spans="3:5" x14ac:dyDescent="0.35">
      <c r="C7" s="35" t="s">
        <v>262</v>
      </c>
      <c r="D7" s="38" t="s">
        <v>262</v>
      </c>
      <c r="E7" s="39" t="s">
        <v>351</v>
      </c>
    </row>
    <row r="8" spans="3:5" x14ac:dyDescent="0.35">
      <c r="C8" s="35" t="s">
        <v>359</v>
      </c>
      <c r="D8" s="38" t="s">
        <v>359</v>
      </c>
      <c r="E8" s="39" t="s">
        <v>353</v>
      </c>
    </row>
    <row r="9" spans="3:5" x14ac:dyDescent="0.35">
      <c r="C9" s="35" t="s">
        <v>360</v>
      </c>
      <c r="D9" s="38" t="s">
        <v>360</v>
      </c>
      <c r="E9" s="39" t="s">
        <v>353</v>
      </c>
    </row>
    <row r="10" spans="3:5" x14ac:dyDescent="0.35">
      <c r="C10" s="35" t="s">
        <v>361</v>
      </c>
      <c r="D10" s="38" t="s">
        <v>361</v>
      </c>
      <c r="E10" s="39" t="s">
        <v>351</v>
      </c>
    </row>
    <row r="11" spans="3:5" x14ac:dyDescent="0.35">
      <c r="C11" s="35" t="s">
        <v>261</v>
      </c>
      <c r="D11" s="38" t="s">
        <v>258</v>
      </c>
      <c r="E11" s="39" t="s">
        <v>351</v>
      </c>
    </row>
    <row r="12" spans="3:5" x14ac:dyDescent="0.35">
      <c r="C12" s="35" t="s">
        <v>362</v>
      </c>
      <c r="D12" s="38" t="s">
        <v>271</v>
      </c>
      <c r="E12" s="39" t="s">
        <v>351</v>
      </c>
    </row>
    <row r="13" spans="3:5" x14ac:dyDescent="0.35">
      <c r="C13" s="35" t="s">
        <v>362</v>
      </c>
      <c r="D13" s="38" t="s">
        <v>275</v>
      </c>
      <c r="E13" s="39" t="s">
        <v>351</v>
      </c>
    </row>
    <row r="14" spans="3:5" x14ac:dyDescent="0.35">
      <c r="C14" s="35" t="s">
        <v>362</v>
      </c>
      <c r="D14" s="38" t="s">
        <v>272</v>
      </c>
      <c r="E14" s="39" t="s">
        <v>351</v>
      </c>
    </row>
    <row r="15" spans="3:5" x14ac:dyDescent="0.35">
      <c r="C15" s="35" t="s">
        <v>363</v>
      </c>
      <c r="D15" s="38" t="s">
        <v>269</v>
      </c>
      <c r="E15" s="39" t="s">
        <v>351</v>
      </c>
    </row>
    <row r="16" spans="3:5" x14ac:dyDescent="0.35">
      <c r="C16" s="35" t="s">
        <v>257</v>
      </c>
      <c r="D16" s="38" t="s">
        <v>257</v>
      </c>
      <c r="E16" s="39" t="s">
        <v>364</v>
      </c>
    </row>
    <row r="17" spans="3:5" x14ac:dyDescent="0.35">
      <c r="C17" s="35" t="s">
        <v>365</v>
      </c>
      <c r="D17" s="38" t="s">
        <v>365</v>
      </c>
      <c r="E17" s="39" t="s">
        <v>353</v>
      </c>
    </row>
    <row r="18" spans="3:5" x14ac:dyDescent="0.35">
      <c r="C18" s="35" t="s">
        <v>366</v>
      </c>
      <c r="D18" s="38" t="s">
        <v>366</v>
      </c>
      <c r="E18" s="39" t="s">
        <v>353</v>
      </c>
    </row>
    <row r="19" spans="3:5" x14ac:dyDescent="0.35">
      <c r="C19" s="35" t="s">
        <v>367</v>
      </c>
      <c r="D19" s="38" t="s">
        <v>367</v>
      </c>
      <c r="E19" s="39" t="s">
        <v>353</v>
      </c>
    </row>
    <row r="20" spans="3:5" x14ac:dyDescent="0.35">
      <c r="C20" s="35" t="s">
        <v>344</v>
      </c>
      <c r="D20" s="38" t="s">
        <v>344</v>
      </c>
      <c r="E20" s="39" t="s">
        <v>368</v>
      </c>
    </row>
    <row r="21" spans="3:5" x14ac:dyDescent="0.35">
      <c r="C21" s="35" t="s">
        <v>256</v>
      </c>
      <c r="D21" s="38" t="s">
        <v>256</v>
      </c>
      <c r="E21" s="39" t="s">
        <v>351</v>
      </c>
    </row>
    <row r="22" spans="3:5" x14ac:dyDescent="0.35">
      <c r="C22" s="35" t="s">
        <v>369</v>
      </c>
      <c r="D22" s="38" t="s">
        <v>255</v>
      </c>
      <c r="E22" s="39" t="s">
        <v>370</v>
      </c>
    </row>
    <row r="23" spans="3:5" x14ac:dyDescent="0.35">
      <c r="C23" s="35" t="s">
        <v>266</v>
      </c>
      <c r="D23" s="38" t="s">
        <v>267</v>
      </c>
      <c r="E23" s="39" t="s">
        <v>351</v>
      </c>
    </row>
    <row r="24" spans="3:5" x14ac:dyDescent="0.35">
      <c r="C24" s="35" t="s">
        <v>282</v>
      </c>
      <c r="D24" s="38" t="s">
        <v>282</v>
      </c>
      <c r="E24" s="39" t="s">
        <v>351</v>
      </c>
    </row>
    <row r="25" spans="3:5" x14ac:dyDescent="0.35">
      <c r="C25" s="35" t="s">
        <v>363</v>
      </c>
      <c r="D25" s="38" t="s">
        <v>281</v>
      </c>
      <c r="E25" s="39" t="s">
        <v>351</v>
      </c>
    </row>
    <row r="26" spans="3:5" x14ac:dyDescent="0.35">
      <c r="C26" s="35" t="s">
        <v>266</v>
      </c>
      <c r="D26" s="38" t="s">
        <v>265</v>
      </c>
      <c r="E26" s="39" t="s">
        <v>351</v>
      </c>
    </row>
    <row r="27" spans="3:5" x14ac:dyDescent="0.35">
      <c r="C27" s="35" t="s">
        <v>371</v>
      </c>
      <c r="D27" s="38" t="s">
        <v>264</v>
      </c>
      <c r="E27" s="39" t="s">
        <v>357</v>
      </c>
    </row>
    <row r="28" spans="3:5" x14ac:dyDescent="0.35">
      <c r="C28" s="35" t="s">
        <v>261</v>
      </c>
      <c r="D28" s="38" t="s">
        <v>261</v>
      </c>
      <c r="E28" s="39" t="s">
        <v>351</v>
      </c>
    </row>
    <row r="29" spans="3:5" x14ac:dyDescent="0.35">
      <c r="C29" s="35" t="s">
        <v>372</v>
      </c>
      <c r="D29" s="38" t="s">
        <v>276</v>
      </c>
      <c r="E29" s="39" t="s">
        <v>364</v>
      </c>
    </row>
    <row r="30" spans="3:5" x14ac:dyDescent="0.35">
      <c r="C30" s="35" t="s">
        <v>372</v>
      </c>
      <c r="D30" s="38" t="s">
        <v>277</v>
      </c>
      <c r="E30" s="39" t="s">
        <v>364</v>
      </c>
    </row>
    <row r="31" spans="3:5" x14ac:dyDescent="0.35">
      <c r="C31" s="35" t="s">
        <v>363</v>
      </c>
      <c r="D31" s="38" t="s">
        <v>274</v>
      </c>
      <c r="E31" s="39" t="s">
        <v>351</v>
      </c>
    </row>
    <row r="32" spans="3:5" x14ac:dyDescent="0.35">
      <c r="C32" s="35" t="s">
        <v>373</v>
      </c>
      <c r="D32" s="38" t="s">
        <v>250</v>
      </c>
      <c r="E32" s="39" t="s">
        <v>351</v>
      </c>
    </row>
    <row r="33" spans="3:5" x14ac:dyDescent="0.35">
      <c r="C33" s="35" t="s">
        <v>374</v>
      </c>
      <c r="D33" s="38" t="s">
        <v>374</v>
      </c>
      <c r="E33" s="39" t="s">
        <v>353</v>
      </c>
    </row>
    <row r="34" spans="3:5" x14ac:dyDescent="0.35">
      <c r="C34" s="35" t="s">
        <v>270</v>
      </c>
      <c r="D34" s="38" t="s">
        <v>278</v>
      </c>
      <c r="E34" s="39" t="s">
        <v>351</v>
      </c>
    </row>
    <row r="35" spans="3:5" x14ac:dyDescent="0.35">
      <c r="C35" s="35" t="s">
        <v>270</v>
      </c>
      <c r="D35" s="40" t="s">
        <v>270</v>
      </c>
      <c r="E35" s="41" t="s">
        <v>351</v>
      </c>
    </row>
    <row r="36" spans="3:5" x14ac:dyDescent="0.35">
      <c r="C36" s="35"/>
      <c r="D36" s="34"/>
      <c r="E36" s="34"/>
    </row>
    <row r="37" spans="3:5" x14ac:dyDescent="0.35">
      <c r="C37" s="35"/>
      <c r="D37" s="34"/>
      <c r="E37" s="34"/>
    </row>
    <row r="38" spans="3:5" x14ac:dyDescent="0.35">
      <c r="C38" s="34" t="s">
        <v>349</v>
      </c>
      <c r="D38" s="34" t="s">
        <v>375</v>
      </c>
      <c r="E38" s="34" t="s">
        <v>350</v>
      </c>
    </row>
    <row r="39" spans="3:5" x14ac:dyDescent="0.35">
      <c r="C39" s="35" t="s">
        <v>352</v>
      </c>
      <c r="D39" s="42" t="s">
        <v>310</v>
      </c>
      <c r="E39" s="43" t="s">
        <v>353</v>
      </c>
    </row>
    <row r="40" spans="3:5" x14ac:dyDescent="0.35">
      <c r="C40" s="35" t="s">
        <v>352</v>
      </c>
      <c r="D40" s="44" t="s">
        <v>312</v>
      </c>
      <c r="E40" s="45" t="s">
        <v>353</v>
      </c>
    </row>
    <row r="41" spans="3:5" x14ac:dyDescent="0.35">
      <c r="C41" s="35" t="s">
        <v>376</v>
      </c>
      <c r="D41" s="44" t="s">
        <v>320</v>
      </c>
      <c r="E41" s="45" t="s">
        <v>353</v>
      </c>
    </row>
    <row r="42" spans="3:5" x14ac:dyDescent="0.35">
      <c r="C42" s="35" t="s">
        <v>376</v>
      </c>
      <c r="D42" s="44" t="s">
        <v>318</v>
      </c>
      <c r="E42" s="45" t="s">
        <v>353</v>
      </c>
    </row>
    <row r="43" spans="3:5" x14ac:dyDescent="0.35">
      <c r="C43" s="35" t="s">
        <v>377</v>
      </c>
      <c r="D43" s="44" t="s">
        <v>316</v>
      </c>
      <c r="E43" s="45" t="s">
        <v>357</v>
      </c>
    </row>
    <row r="44" spans="3:5" x14ac:dyDescent="0.35">
      <c r="C44" s="35" t="s">
        <v>378</v>
      </c>
      <c r="D44" s="44" t="s">
        <v>314</v>
      </c>
      <c r="E44" s="45" t="s">
        <v>351</v>
      </c>
    </row>
    <row r="45" spans="3:5" x14ac:dyDescent="0.35">
      <c r="C45" s="35" t="s">
        <v>376</v>
      </c>
      <c r="D45" s="44" t="s">
        <v>322</v>
      </c>
      <c r="E45" s="45" t="s">
        <v>353</v>
      </c>
    </row>
    <row r="46" spans="3:5" x14ac:dyDescent="0.35">
      <c r="C46" s="35" t="s">
        <v>358</v>
      </c>
      <c r="D46" s="44" t="s">
        <v>313</v>
      </c>
      <c r="E46" s="45" t="s">
        <v>353</v>
      </c>
    </row>
    <row r="47" spans="3:5" x14ac:dyDescent="0.35">
      <c r="C47" s="35" t="s">
        <v>358</v>
      </c>
      <c r="D47" s="44" t="s">
        <v>315</v>
      </c>
      <c r="E47" s="45" t="s">
        <v>353</v>
      </c>
    </row>
    <row r="48" spans="3:5" x14ac:dyDescent="0.35">
      <c r="C48" s="35" t="s">
        <v>358</v>
      </c>
      <c r="D48" s="44" t="s">
        <v>317</v>
      </c>
      <c r="E48" s="45" t="s">
        <v>353</v>
      </c>
    </row>
    <row r="49" spans="3:5" x14ac:dyDescent="0.35">
      <c r="C49" s="35" t="s">
        <v>358</v>
      </c>
      <c r="D49" s="44" t="s">
        <v>319</v>
      </c>
      <c r="E49" s="45" t="s">
        <v>353</v>
      </c>
    </row>
    <row r="50" spans="3:5" x14ac:dyDescent="0.35">
      <c r="C50" s="35" t="s">
        <v>358</v>
      </c>
      <c r="D50" s="44" t="s">
        <v>321</v>
      </c>
      <c r="E50" s="45" t="s">
        <v>353</v>
      </c>
    </row>
    <row r="51" spans="3:5" x14ac:dyDescent="0.35">
      <c r="C51" s="35" t="s">
        <v>409</v>
      </c>
      <c r="D51" s="44" t="s">
        <v>409</v>
      </c>
      <c r="E51" s="45" t="s">
        <v>353</v>
      </c>
    </row>
    <row r="52" spans="3:5" x14ac:dyDescent="0.35">
      <c r="C52" s="35" t="s">
        <v>379</v>
      </c>
      <c r="D52" s="44" t="s">
        <v>390</v>
      </c>
      <c r="E52" s="45" t="s">
        <v>353</v>
      </c>
    </row>
    <row r="53" spans="3:5" x14ac:dyDescent="0.35">
      <c r="C53" s="35" t="s">
        <v>379</v>
      </c>
      <c r="D53" s="44" t="s">
        <v>323</v>
      </c>
      <c r="E53" s="45" t="s">
        <v>353</v>
      </c>
    </row>
    <row r="54" spans="3:5" x14ac:dyDescent="0.35">
      <c r="C54" s="35" t="s">
        <v>379</v>
      </c>
      <c r="D54" s="44" t="s">
        <v>325</v>
      </c>
      <c r="E54" s="45" t="s">
        <v>353</v>
      </c>
    </row>
    <row r="55" spans="3:5" x14ac:dyDescent="0.35">
      <c r="C55" s="35" t="s">
        <v>284</v>
      </c>
      <c r="D55" s="44" t="s">
        <v>284</v>
      </c>
      <c r="E55" s="45" t="s">
        <v>380</v>
      </c>
    </row>
    <row r="56" spans="3:5" x14ac:dyDescent="0.35">
      <c r="C56" s="35" t="s">
        <v>363</v>
      </c>
      <c r="D56" s="44" t="s">
        <v>285</v>
      </c>
      <c r="E56" s="45" t="s">
        <v>351</v>
      </c>
    </row>
    <row r="57" spans="3:5" x14ac:dyDescent="0.35">
      <c r="C57" s="35" t="s">
        <v>381</v>
      </c>
      <c r="D57" s="44" t="s">
        <v>327</v>
      </c>
      <c r="E57" s="45" t="s">
        <v>353</v>
      </c>
    </row>
    <row r="58" spans="3:5" x14ac:dyDescent="0.35">
      <c r="C58" s="35" t="s">
        <v>369</v>
      </c>
      <c r="D58" s="44" t="s">
        <v>420</v>
      </c>
      <c r="E58" s="45" t="s">
        <v>370</v>
      </c>
    </row>
    <row r="59" spans="3:5" x14ac:dyDescent="0.35">
      <c r="C59" s="35" t="s">
        <v>381</v>
      </c>
      <c r="D59" s="44" t="s">
        <v>329</v>
      </c>
      <c r="E59" s="45" t="s">
        <v>353</v>
      </c>
    </row>
    <row r="60" spans="3:5" x14ac:dyDescent="0.35">
      <c r="C60" s="35" t="s">
        <v>363</v>
      </c>
      <c r="D60" s="44" t="s">
        <v>331</v>
      </c>
      <c r="E60" s="45" t="s">
        <v>351</v>
      </c>
    </row>
    <row r="61" spans="3:5" x14ac:dyDescent="0.35">
      <c r="C61" s="35" t="s">
        <v>363</v>
      </c>
      <c r="D61" s="44" t="s">
        <v>333</v>
      </c>
      <c r="E61" s="45" t="s">
        <v>351</v>
      </c>
    </row>
    <row r="62" spans="3:5" x14ac:dyDescent="0.35">
      <c r="C62" s="35" t="s">
        <v>382</v>
      </c>
      <c r="D62" s="44" t="s">
        <v>335</v>
      </c>
      <c r="E62" s="45" t="s">
        <v>353</v>
      </c>
    </row>
    <row r="63" spans="3:5" x14ac:dyDescent="0.35">
      <c r="C63" s="35" t="s">
        <v>382</v>
      </c>
      <c r="D63" s="44" t="s">
        <v>332</v>
      </c>
      <c r="E63" s="45" t="s">
        <v>353</v>
      </c>
    </row>
    <row r="64" spans="3:5" x14ac:dyDescent="0.35">
      <c r="C64" s="35" t="s">
        <v>382</v>
      </c>
      <c r="D64" s="44" t="s">
        <v>334</v>
      </c>
      <c r="E64" s="45" t="s">
        <v>353</v>
      </c>
    </row>
    <row r="65" spans="3:5" x14ac:dyDescent="0.35">
      <c r="C65" s="35" t="s">
        <v>382</v>
      </c>
      <c r="D65" s="44" t="s">
        <v>330</v>
      </c>
      <c r="E65" s="45" t="s">
        <v>353</v>
      </c>
    </row>
    <row r="66" spans="3:5" x14ac:dyDescent="0.35">
      <c r="C66" s="35" t="s">
        <v>382</v>
      </c>
      <c r="D66" s="44" t="s">
        <v>336</v>
      </c>
      <c r="E66" s="45" t="s">
        <v>353</v>
      </c>
    </row>
    <row r="67" spans="3:5" x14ac:dyDescent="0.35">
      <c r="C67" s="35" t="s">
        <v>382</v>
      </c>
      <c r="D67" s="44" t="s">
        <v>337</v>
      </c>
      <c r="E67" s="45" t="s">
        <v>353</v>
      </c>
    </row>
    <row r="68" spans="3:5" x14ac:dyDescent="0.35">
      <c r="C68" s="35" t="s">
        <v>382</v>
      </c>
      <c r="D68" s="44" t="s">
        <v>338</v>
      </c>
      <c r="E68" s="45" t="s">
        <v>353</v>
      </c>
    </row>
    <row r="69" spans="3:5" x14ac:dyDescent="0.35">
      <c r="C69" s="35" t="s">
        <v>382</v>
      </c>
      <c r="D69" s="44" t="s">
        <v>341</v>
      </c>
      <c r="E69" s="45" t="s">
        <v>353</v>
      </c>
    </row>
    <row r="70" spans="3:5" x14ac:dyDescent="0.35">
      <c r="C70" s="35" t="s">
        <v>383</v>
      </c>
      <c r="D70" s="44" t="s">
        <v>324</v>
      </c>
      <c r="E70" s="45" t="s">
        <v>353</v>
      </c>
    </row>
    <row r="71" spans="3:5" x14ac:dyDescent="0.35">
      <c r="C71" s="35" t="s">
        <v>383</v>
      </c>
      <c r="D71" s="44" t="s">
        <v>326</v>
      </c>
      <c r="E71" s="45" t="s">
        <v>353</v>
      </c>
    </row>
    <row r="72" spans="3:5" x14ac:dyDescent="0.35">
      <c r="C72" s="35" t="s">
        <v>384</v>
      </c>
      <c r="D72" s="44" t="s">
        <v>342</v>
      </c>
      <c r="E72" s="45" t="s">
        <v>353</v>
      </c>
    </row>
    <row r="73" spans="3:5" x14ac:dyDescent="0.35">
      <c r="C73" s="35" t="s">
        <v>384</v>
      </c>
      <c r="D73" s="44" t="s">
        <v>343</v>
      </c>
      <c r="E73" s="45" t="s">
        <v>353</v>
      </c>
    </row>
    <row r="74" spans="3:5" x14ac:dyDescent="0.35">
      <c r="C74" s="35" t="s">
        <v>385</v>
      </c>
      <c r="D74" s="44" t="s">
        <v>311</v>
      </c>
      <c r="E74" s="45" t="s">
        <v>380</v>
      </c>
    </row>
    <row r="75" spans="3:5" x14ac:dyDescent="0.35">
      <c r="C75" s="35" t="s">
        <v>386</v>
      </c>
      <c r="D75" s="44" t="s">
        <v>344</v>
      </c>
      <c r="E75" s="45" t="s">
        <v>387</v>
      </c>
    </row>
    <row r="76" spans="3:5" x14ac:dyDescent="0.35">
      <c r="C76" s="35" t="s">
        <v>388</v>
      </c>
      <c r="D76" s="46" t="s">
        <v>328</v>
      </c>
      <c r="E76" s="47" t="s">
        <v>353</v>
      </c>
    </row>
    <row r="78" spans="3:5" x14ac:dyDescent="0.35">
      <c r="C78" t="s">
        <v>389</v>
      </c>
      <c r="D78" t="s">
        <v>13</v>
      </c>
      <c r="E78" t="s">
        <v>389</v>
      </c>
    </row>
    <row r="79" spans="3:5" x14ac:dyDescent="0.35">
      <c r="C79" t="s">
        <v>389</v>
      </c>
      <c r="D79" t="s">
        <v>259</v>
      </c>
      <c r="E79" t="s">
        <v>389</v>
      </c>
    </row>
    <row r="80" spans="3:5" x14ac:dyDescent="0.35">
      <c r="C80" t="s">
        <v>389</v>
      </c>
      <c r="D80" t="s">
        <v>260</v>
      </c>
      <c r="E80" t="s">
        <v>389</v>
      </c>
    </row>
    <row r="81" spans="3:5" x14ac:dyDescent="0.35">
      <c r="C81" t="s">
        <v>389</v>
      </c>
      <c r="D81" t="s">
        <v>283</v>
      </c>
      <c r="E81" t="s">
        <v>389</v>
      </c>
    </row>
    <row r="82" spans="3:5" x14ac:dyDescent="0.35">
      <c r="C82" t="s">
        <v>389</v>
      </c>
      <c r="D82" t="s">
        <v>279</v>
      </c>
      <c r="E82" t="s">
        <v>389</v>
      </c>
    </row>
    <row r="83" spans="3:5" x14ac:dyDescent="0.35">
      <c r="C83" t="s">
        <v>389</v>
      </c>
      <c r="D83" t="s">
        <v>263</v>
      </c>
      <c r="E83" t="s">
        <v>389</v>
      </c>
    </row>
    <row r="84" spans="3:5" x14ac:dyDescent="0.35">
      <c r="C84" t="s">
        <v>389</v>
      </c>
      <c r="D84" t="s">
        <v>280</v>
      </c>
      <c r="E84" t="s">
        <v>389</v>
      </c>
    </row>
    <row r="85" spans="3:5" x14ac:dyDescent="0.35">
      <c r="C85" t="s">
        <v>389</v>
      </c>
      <c r="D85" t="s">
        <v>273</v>
      </c>
      <c r="E85" t="s">
        <v>389</v>
      </c>
    </row>
    <row r="86" spans="3:5" x14ac:dyDescent="0.35">
      <c r="C86" t="s">
        <v>389</v>
      </c>
      <c r="D86" t="s">
        <v>268</v>
      </c>
      <c r="E86" t="s">
        <v>389</v>
      </c>
    </row>
    <row r="87" spans="3:5" x14ac:dyDescent="0.35">
      <c r="C87" t="s">
        <v>392</v>
      </c>
      <c r="E87" t="s">
        <v>389</v>
      </c>
    </row>
    <row r="88" spans="3:5" x14ac:dyDescent="0.35">
      <c r="C88" t="s">
        <v>389</v>
      </c>
      <c r="E88" t="s">
        <v>389</v>
      </c>
    </row>
    <row r="89" spans="3:5" x14ac:dyDescent="0.35">
      <c r="C89" t="s">
        <v>393</v>
      </c>
      <c r="E89" t="s">
        <v>389</v>
      </c>
    </row>
    <row r="90" spans="3:5" x14ac:dyDescent="0.35">
      <c r="C90" t="s">
        <v>389</v>
      </c>
      <c r="D90" t="s">
        <v>407</v>
      </c>
      <c r="E90" t="s">
        <v>389</v>
      </c>
    </row>
    <row r="91" spans="3:5" x14ac:dyDescent="0.35">
      <c r="C91" t="s">
        <v>389</v>
      </c>
      <c r="D91" t="s">
        <v>408</v>
      </c>
      <c r="E91" t="s">
        <v>389</v>
      </c>
    </row>
    <row r="92" spans="3:5" x14ac:dyDescent="0.35">
      <c r="C92" t="s">
        <v>389</v>
      </c>
      <c r="D92" t="s">
        <v>416</v>
      </c>
      <c r="E9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USG Summary</vt:lpstr>
      <vt:lpstr>USG SOC Data</vt:lpstr>
      <vt:lpstr>Note Program</vt:lpstr>
      <vt:lpstr>Mapping</vt:lpstr>
      <vt:lpstr>ImportSource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Jingxian</dc:creator>
  <cp:lastModifiedBy>Thomas Durante</cp:lastModifiedBy>
  <dcterms:created xsi:type="dcterms:W3CDTF">2023-01-10T21:47:00Z</dcterms:created>
  <dcterms:modified xsi:type="dcterms:W3CDTF">2023-04-06T12:05:57Z</dcterms:modified>
</cp:coreProperties>
</file>