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ucie\Desktop\COURS\AERO 3\S2\MA322\"/>
    </mc:Choice>
  </mc:AlternateContent>
  <xr:revisionPtr revIDLastSave="0" documentId="13_ncr:1_{617BDFB0-AD63-4C8E-962F-761D34CC375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15" i="1"/>
  <c r="E14" i="1"/>
  <c r="E13" i="1"/>
  <c r="E12" i="1"/>
  <c r="D15" i="1"/>
  <c r="D14" i="1"/>
  <c r="C15" i="1"/>
  <c r="C14" i="1"/>
  <c r="C13" i="1"/>
  <c r="C12" i="1"/>
  <c r="D6" i="1"/>
  <c r="D5" i="1"/>
  <c r="B9" i="1"/>
  <c r="D3" i="1" s="1"/>
  <c r="B6" i="1"/>
  <c r="B5" i="1"/>
  <c r="B4" i="1"/>
  <c r="D13" i="1" s="1"/>
  <c r="B3" i="1"/>
  <c r="D12" i="1" s="1"/>
  <c r="C3" i="1"/>
  <c r="B8" i="1"/>
  <c r="G4" i="1"/>
  <c r="H4" i="1" s="1"/>
  <c r="D4" i="1" l="1"/>
  <c r="C6" i="1"/>
  <c r="C5" i="1"/>
  <c r="C4" i="1"/>
</calcChain>
</file>

<file path=xl/sharedStrings.xml><?xml version="1.0" encoding="utf-8"?>
<sst xmlns="http://schemas.openxmlformats.org/spreadsheetml/2006/main" count="23" uniqueCount="16">
  <si>
    <t>Soleil</t>
  </si>
  <si>
    <t>Terre</t>
  </si>
  <si>
    <t>Nom du corps</t>
  </si>
  <si>
    <t>Univers observable</t>
  </si>
  <si>
    <t>Sagitarius A*</t>
  </si>
  <si>
    <t>Masse (kg)</t>
  </si>
  <si>
    <t>c (m/s)</t>
  </si>
  <si>
    <t>c (UA/an)</t>
  </si>
  <si>
    <t>qst 6.a</t>
  </si>
  <si>
    <t>qst 1.</t>
  </si>
  <si>
    <t>G</t>
  </si>
  <si>
    <t>Masse/Soleil</t>
  </si>
  <si>
    <t>Rayon Schwarzschild (m)</t>
  </si>
  <si>
    <t>Rayon Schwarzschild (UA)</t>
  </si>
  <si>
    <t>Rayon (m)</t>
  </si>
  <si>
    <t>Sagittarius 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</si>
</sst>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9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G10" sqref="G10"/>
    </sheetView>
  </sheetViews>
  <sheetFormatPr baseColWidth="10" defaultColWidth="8.7265625" defaultRowHeight="14.5" x14ac:dyDescent="0.35"/>
  <cols>
    <col min="1" max="1" width="16.81640625" bestFit="1" customWidth="1"/>
    <col min="2" max="3" width="16.81640625" customWidth="1"/>
    <col min="4" max="4" width="21.54296875" bestFit="1" customWidth="1"/>
    <col min="5" max="5" width="22.36328125" bestFit="1" customWidth="1"/>
    <col min="7" max="7" width="18" customWidth="1"/>
    <col min="8" max="8" width="16" customWidth="1"/>
  </cols>
  <sheetData>
    <row r="1" spans="1:8" x14ac:dyDescent="0.35">
      <c r="A1" t="s">
        <v>9</v>
      </c>
      <c r="G1" t="s">
        <v>8</v>
      </c>
    </row>
    <row r="2" spans="1:8" x14ac:dyDescent="0.35">
      <c r="A2" s="1" t="s">
        <v>2</v>
      </c>
      <c r="B2" s="1" t="s">
        <v>5</v>
      </c>
      <c r="C2" s="1" t="s">
        <v>11</v>
      </c>
      <c r="D2" s="1" t="s">
        <v>12</v>
      </c>
      <c r="E2" s="1" t="s">
        <v>13</v>
      </c>
    </row>
    <row r="3" spans="1:8" x14ac:dyDescent="0.35">
      <c r="A3" t="s">
        <v>0</v>
      </c>
      <c r="B3" s="1">
        <f>1.989*(10^30)</f>
        <v>1.9890000000000002E+30</v>
      </c>
      <c r="C3" s="1">
        <f>1</f>
        <v>1</v>
      </c>
      <c r="D3" s="1">
        <f>(2*B9*B3)/((3*(10^8))^2)</f>
        <v>2917.2</v>
      </c>
      <c r="E3" s="1">
        <f>(2*B8*C3)/(H4^2)</f>
        <v>1.9721727722748753E-10</v>
      </c>
      <c r="G3" s="1" t="s">
        <v>6</v>
      </c>
      <c r="H3" s="1" t="s">
        <v>7</v>
      </c>
    </row>
    <row r="4" spans="1:8" x14ac:dyDescent="0.35">
      <c r="A4" t="s">
        <v>1</v>
      </c>
      <c r="B4" s="1">
        <f>5.92*(10^24)</f>
        <v>5.9200000000000002E+24</v>
      </c>
      <c r="C4" s="1">
        <f>B4/B3</f>
        <v>2.9763700351935646E-6</v>
      </c>
      <c r="D4" s="1">
        <f>(2*B9*B4)/((3*(10^8))^2)</f>
        <v>8.6826666666666649E-3</v>
      </c>
      <c r="E4" s="1">
        <f>(2*B8*C4)/(H4^2)</f>
        <v>5.8699159436235615E-16</v>
      </c>
      <c r="G4" s="1">
        <f>3*(1000000000)</f>
        <v>3000000000</v>
      </c>
      <c r="H4" s="1">
        <f>G4*0.000210805</f>
        <v>632415</v>
      </c>
    </row>
    <row r="5" spans="1:8" x14ac:dyDescent="0.35">
      <c r="A5" t="s">
        <v>3</v>
      </c>
      <c r="B5" s="1">
        <f>1.5*(10^53)</f>
        <v>1.5E+53</v>
      </c>
      <c r="C5" s="1">
        <f>B5/B3</f>
        <v>7.5414781297134232E+22</v>
      </c>
      <c r="D5" s="1">
        <f>(2*B9*B5)/((3*(10^8))^2)</f>
        <v>2.1999999999999997E+26</v>
      </c>
      <c r="E5" s="1">
        <f>(2*B8*C5)/(H4^2)</f>
        <v>14873097830127.264</v>
      </c>
    </row>
    <row r="6" spans="1:8" x14ac:dyDescent="0.35">
      <c r="A6" t="s">
        <v>15</v>
      </c>
      <c r="B6" s="2">
        <f>8.2579*(10^36)</f>
        <v>8.2579000000000003E+36</v>
      </c>
      <c r="C6" s="2">
        <f>B6/B3</f>
        <v>4151784.8164906986</v>
      </c>
      <c r="D6" s="2">
        <f>(2*B9*B6)/((3*(10^8))^2)</f>
        <v>12111586666.666666</v>
      </c>
      <c r="E6" s="2">
        <f>(2*B8*C6)/(H4^2)</f>
        <v>8.1880369714271964E-4</v>
      </c>
    </row>
    <row r="8" spans="1:8" x14ac:dyDescent="0.35">
      <c r="A8" t="s">
        <v>10</v>
      </c>
      <c r="B8">
        <f>4*(3.14)^2</f>
        <v>39.438400000000001</v>
      </c>
      <c r="E8" s="3"/>
    </row>
    <row r="9" spans="1:8" x14ac:dyDescent="0.35">
      <c r="A9" t="s">
        <v>10</v>
      </c>
      <c r="B9">
        <f>6.6*10^(-11)</f>
        <v>6.5999999999999992E-11</v>
      </c>
    </row>
    <row r="11" spans="1:8" x14ac:dyDescent="0.35">
      <c r="B11" s="1" t="s">
        <v>2</v>
      </c>
      <c r="C11" s="1" t="s">
        <v>5</v>
      </c>
      <c r="D11" s="1" t="s">
        <v>12</v>
      </c>
      <c r="E11" s="1" t="s">
        <v>14</v>
      </c>
    </row>
    <row r="12" spans="1:8" x14ac:dyDescent="0.35">
      <c r="B12" t="s">
        <v>0</v>
      </c>
      <c r="C12" s="1">
        <f>1.989*(10^30)</f>
        <v>1.9890000000000002E+30</v>
      </c>
      <c r="D12" s="1">
        <f>(2*B3*B9)/((3*(10^8))^2)</f>
        <v>2917.2</v>
      </c>
      <c r="E12">
        <f>696340*10^3</f>
        <v>696340000</v>
      </c>
    </row>
    <row r="13" spans="1:8" x14ac:dyDescent="0.35">
      <c r="B13" t="s">
        <v>1</v>
      </c>
      <c r="C13" s="1">
        <f>5.92*(10^24)</f>
        <v>5.9200000000000002E+24</v>
      </c>
      <c r="D13" s="1">
        <f>(2*B4*B9)/((3*(10^8))^2)</f>
        <v>8.6826666666666649E-3</v>
      </c>
      <c r="E13">
        <f>6371*10^3</f>
        <v>6371000</v>
      </c>
    </row>
    <row r="14" spans="1:8" x14ac:dyDescent="0.35">
      <c r="B14" t="s">
        <v>3</v>
      </c>
      <c r="C14" s="1">
        <f>1.5*(10^53)</f>
        <v>1.5E+53</v>
      </c>
      <c r="D14" s="1">
        <f>(2*B5*B9)/((3*(10^8))^2)</f>
        <v>2.1999999999999997E+26</v>
      </c>
      <c r="E14">
        <f>4.4*10^26</f>
        <v>4.4000000000000008E+26</v>
      </c>
    </row>
    <row r="15" spans="1:8" x14ac:dyDescent="0.35">
      <c r="B15" t="s">
        <v>4</v>
      </c>
      <c r="C15" s="2">
        <f>8.2579*(10^36)</f>
        <v>8.2579000000000003E+36</v>
      </c>
      <c r="D15" s="2">
        <f>(2*B6*B9)/((3*(10^8))^2)</f>
        <v>12111586666.666666</v>
      </c>
      <c r="E15">
        <f>22*10^6</f>
        <v>22000000</v>
      </c>
    </row>
    <row r="16" spans="1:8" x14ac:dyDescent="0.35">
      <c r="C16" s="2"/>
      <c r="D16" s="1"/>
    </row>
  </sheetData>
  <conditionalFormatting sqref="E12">
    <cfRule type="cellIs" dxfId="12" priority="5" operator="greaterThan">
      <formula>$D$3</formula>
    </cfRule>
    <cfRule type="cellIs" dxfId="11" priority="12" operator="lessThan">
      <formula>$D$3</formula>
    </cfRule>
    <cfRule type="cellIs" dxfId="10" priority="13" operator="greaterThan">
      <formula>$D$3</formula>
    </cfRule>
  </conditionalFormatting>
  <conditionalFormatting sqref="E13">
    <cfRule type="cellIs" dxfId="9" priority="6" operator="greaterThan">
      <formula>$D$4</formula>
    </cfRule>
    <cfRule type="cellIs" dxfId="8" priority="7" operator="lessThan">
      <formula>"6371$D$4"</formula>
    </cfRule>
    <cfRule type="cellIs" dxfId="7" priority="11" operator="lessThan">
      <formula>$D$4</formula>
    </cfRule>
  </conditionalFormatting>
  <conditionalFormatting sqref="E14">
    <cfRule type="cellIs" dxfId="6" priority="4" operator="greaterThan">
      <formula>$D$5</formula>
    </cfRule>
    <cfRule type="cellIs" dxfId="5" priority="8" operator="lessThan">
      <formula>$D$5</formula>
    </cfRule>
    <cfRule type="cellIs" dxfId="4" priority="10" operator="lessThan">
      <formula>$D$5</formula>
    </cfRule>
  </conditionalFormatting>
  <conditionalFormatting sqref="E15">
    <cfRule type="cellIs" dxfId="3" priority="1" operator="lessThan">
      <formula>$D$6</formula>
    </cfRule>
    <cfRule type="cellIs" dxfId="2" priority="2" operator="greaterThan">
      <formula>$D$6</formula>
    </cfRule>
    <cfRule type="cellIs" dxfId="1" priority="3" operator="greaterThan">
      <formula>$D$6</formula>
    </cfRule>
    <cfRule type="cellIs" dxfId="0" priority="9" operator="lessThan">
      <formula>$D$6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</dc:creator>
  <cp:lastModifiedBy>Lucie</cp:lastModifiedBy>
  <dcterms:created xsi:type="dcterms:W3CDTF">2015-06-05T18:19:34Z</dcterms:created>
  <dcterms:modified xsi:type="dcterms:W3CDTF">2022-06-07T14:59:56Z</dcterms:modified>
</cp:coreProperties>
</file>