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JOURNEY\Excel\"/>
    </mc:Choice>
  </mc:AlternateContent>
  <xr:revisionPtr revIDLastSave="0" documentId="13_ncr:1_{69814A62-8F82-4D6C-AADF-DCCC23052717}" xr6:coauthVersionLast="47" xr6:coauthVersionMax="47" xr10:uidLastSave="{00000000-0000-0000-0000-000000000000}"/>
  <bookViews>
    <workbookView xWindow="-108" yWindow="-108" windowWidth="23256" windowHeight="13176" xr2:uid="{EA031109-8724-47AA-B9EB-FF4F3B68D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" i="1" l="1"/>
  <c r="AC24" i="1"/>
  <c r="AC25" i="1"/>
  <c r="AC26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5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N23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X7" i="1"/>
  <c r="X8" i="1"/>
  <c r="X6" i="1"/>
  <c r="Y26" i="1"/>
  <c r="Z26" i="1"/>
  <c r="AA26" i="1"/>
  <c r="AB26" i="1"/>
  <c r="Y25" i="1"/>
  <c r="Z25" i="1"/>
  <c r="AA25" i="1"/>
  <c r="AB25" i="1"/>
  <c r="Y24" i="1"/>
  <c r="Z24" i="1"/>
  <c r="AA24" i="1"/>
  <c r="AB24" i="1"/>
  <c r="Y23" i="1"/>
  <c r="Z23" i="1"/>
  <c r="AA23" i="1"/>
  <c r="AB23" i="1"/>
  <c r="AA12" i="1"/>
  <c r="Z11" i="1"/>
  <c r="Y11" i="1"/>
  <c r="X11" i="1"/>
  <c r="Y6" i="1"/>
  <c r="Z6" i="1"/>
  <c r="AA6" i="1"/>
  <c r="AB6" i="1"/>
  <c r="Y7" i="1"/>
  <c r="Z7" i="1"/>
  <c r="AA7" i="1"/>
  <c r="AB7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AA11" i="1"/>
  <c r="AB11" i="1"/>
  <c r="X12" i="1"/>
  <c r="Y12" i="1"/>
  <c r="Z12" i="1"/>
  <c r="AB12" i="1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X18" i="1"/>
  <c r="Y18" i="1"/>
  <c r="Z18" i="1"/>
  <c r="AA18" i="1"/>
  <c r="AB18" i="1"/>
  <c r="X19" i="1"/>
  <c r="Y19" i="1"/>
  <c r="Z19" i="1"/>
  <c r="AA19" i="1"/>
  <c r="AB19" i="1"/>
  <c r="X20" i="1"/>
  <c r="Y20" i="1"/>
  <c r="Z20" i="1"/>
  <c r="AA20" i="1"/>
  <c r="AB20" i="1"/>
  <c r="X21" i="1"/>
  <c r="Y21" i="1"/>
  <c r="Z21" i="1"/>
  <c r="AA21" i="1"/>
  <c r="AB21" i="1"/>
  <c r="AB5" i="1"/>
  <c r="AA5" i="1"/>
  <c r="Z5" i="1"/>
  <c r="Y5" i="1"/>
  <c r="X5" i="1"/>
  <c r="Z4" i="1"/>
  <c r="AA4" i="1" s="1"/>
  <c r="AB4" i="1" s="1"/>
  <c r="Y4" i="1"/>
  <c r="W14" i="1"/>
  <c r="U6" i="1"/>
  <c r="V6" i="1"/>
  <c r="W6" i="1"/>
  <c r="U7" i="1"/>
  <c r="U9" i="1"/>
  <c r="V10" i="1"/>
  <c r="W10" i="1"/>
  <c r="U12" i="1"/>
  <c r="V12" i="1"/>
  <c r="W12" i="1"/>
  <c r="U13" i="1"/>
  <c r="U14" i="1"/>
  <c r="V14" i="1"/>
  <c r="V15" i="1"/>
  <c r="W18" i="1"/>
  <c r="T20" i="1"/>
  <c r="V20" i="1"/>
  <c r="W20" i="1"/>
  <c r="V21" i="1"/>
  <c r="T5" i="1"/>
  <c r="S6" i="1"/>
  <c r="S8" i="1"/>
  <c r="S14" i="1"/>
  <c r="S16" i="1"/>
  <c r="S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5" i="1"/>
  <c r="P5" i="1"/>
  <c r="Q5" i="1"/>
  <c r="R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5" i="1"/>
  <c r="T4" i="1"/>
  <c r="U4" i="1" s="1"/>
  <c r="V4" i="1" s="1"/>
  <c r="W4" i="1" s="1"/>
  <c r="E26" i="1"/>
  <c r="F26" i="1"/>
  <c r="G26" i="1"/>
  <c r="H26" i="1"/>
  <c r="E25" i="1"/>
  <c r="F25" i="1"/>
  <c r="G25" i="1"/>
  <c r="H25" i="1"/>
  <c r="E24" i="1"/>
  <c r="F24" i="1"/>
  <c r="G24" i="1"/>
  <c r="H24" i="1"/>
  <c r="E23" i="1"/>
  <c r="F23" i="1"/>
  <c r="G23" i="1"/>
  <c r="H23" i="1"/>
  <c r="O4" i="1"/>
  <c r="P4" i="1" s="1"/>
  <c r="Q4" i="1" s="1"/>
  <c r="R4" i="1" s="1"/>
  <c r="M6" i="1"/>
  <c r="M7" i="1"/>
  <c r="W7" i="1" s="1"/>
  <c r="M8" i="1"/>
  <c r="W8" i="1" s="1"/>
  <c r="M9" i="1"/>
  <c r="W9" i="1" s="1"/>
  <c r="M10" i="1"/>
  <c r="M11" i="1"/>
  <c r="W11" i="1" s="1"/>
  <c r="M12" i="1"/>
  <c r="M13" i="1"/>
  <c r="W13" i="1" s="1"/>
  <c r="M14" i="1"/>
  <c r="M15" i="1"/>
  <c r="W15" i="1" s="1"/>
  <c r="M16" i="1"/>
  <c r="W16" i="1" s="1"/>
  <c r="M17" i="1"/>
  <c r="W17" i="1" s="1"/>
  <c r="M18" i="1"/>
  <c r="M19" i="1"/>
  <c r="W19" i="1" s="1"/>
  <c r="M20" i="1"/>
  <c r="M21" i="1"/>
  <c r="W21" i="1" s="1"/>
  <c r="L6" i="1"/>
  <c r="L7" i="1"/>
  <c r="V7" i="1" s="1"/>
  <c r="L8" i="1"/>
  <c r="V8" i="1" s="1"/>
  <c r="L9" i="1"/>
  <c r="V9" i="1" s="1"/>
  <c r="L10" i="1"/>
  <c r="L11" i="1"/>
  <c r="V11" i="1" s="1"/>
  <c r="L12" i="1"/>
  <c r="L13" i="1"/>
  <c r="V13" i="1" s="1"/>
  <c r="L14" i="1"/>
  <c r="L15" i="1"/>
  <c r="L16" i="1"/>
  <c r="V16" i="1" s="1"/>
  <c r="L17" i="1"/>
  <c r="V17" i="1" s="1"/>
  <c r="L18" i="1"/>
  <c r="V18" i="1" s="1"/>
  <c r="L19" i="1"/>
  <c r="V19" i="1" s="1"/>
  <c r="L20" i="1"/>
  <c r="L21" i="1"/>
  <c r="K6" i="1"/>
  <c r="K7" i="1"/>
  <c r="K8" i="1"/>
  <c r="U8" i="1" s="1"/>
  <c r="K9" i="1"/>
  <c r="K10" i="1"/>
  <c r="U10" i="1" s="1"/>
  <c r="K11" i="1"/>
  <c r="U11" i="1" s="1"/>
  <c r="K12" i="1"/>
  <c r="K13" i="1"/>
  <c r="K14" i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21" i="1"/>
  <c r="U21" i="1" s="1"/>
  <c r="J6" i="1"/>
  <c r="T6" i="1" s="1"/>
  <c r="J7" i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17" i="1"/>
  <c r="T17" i="1" s="1"/>
  <c r="J18" i="1"/>
  <c r="T18" i="1" s="1"/>
  <c r="J19" i="1"/>
  <c r="T19" i="1" s="1"/>
  <c r="J20" i="1"/>
  <c r="J21" i="1"/>
  <c r="T21" i="1" s="1"/>
  <c r="J5" i="1"/>
  <c r="K5" i="1"/>
  <c r="U5" i="1" s="1"/>
  <c r="L5" i="1"/>
  <c r="V5" i="1" s="1"/>
  <c r="M5" i="1"/>
  <c r="W5" i="1" s="1"/>
  <c r="J4" i="1"/>
  <c r="K4" i="1" s="1"/>
  <c r="L4" i="1" s="1"/>
  <c r="M4" i="1" s="1"/>
  <c r="E4" i="1"/>
  <c r="F4" i="1" s="1"/>
  <c r="G4" i="1" s="1"/>
  <c r="H4" i="1" s="1"/>
  <c r="I6" i="1"/>
  <c r="I7" i="1"/>
  <c r="S7" i="1" s="1"/>
  <c r="I8" i="1"/>
  <c r="I9" i="1"/>
  <c r="S9" i="1" s="1"/>
  <c r="I10" i="1"/>
  <c r="S10" i="1" s="1"/>
  <c r="I11" i="1"/>
  <c r="S11" i="1" s="1"/>
  <c r="I12" i="1"/>
  <c r="S12" i="1" s="1"/>
  <c r="I13" i="1"/>
  <c r="S13" i="1" s="1"/>
  <c r="I14" i="1"/>
  <c r="I15" i="1"/>
  <c r="S15" i="1" s="1"/>
  <c r="I16" i="1"/>
  <c r="I17" i="1"/>
  <c r="S17" i="1" s="1"/>
  <c r="I18" i="1"/>
  <c r="S18" i="1" s="1"/>
  <c r="I19" i="1"/>
  <c r="S19" i="1" s="1"/>
  <c r="I20" i="1"/>
  <c r="S20" i="1" s="1"/>
  <c r="I21" i="1"/>
  <c r="S21" i="1" s="1"/>
  <c r="I5" i="1"/>
  <c r="D26" i="1"/>
  <c r="C26" i="1"/>
  <c r="D23" i="1"/>
  <c r="D24" i="1"/>
  <c r="D25" i="1"/>
  <c r="C24" i="1"/>
  <c r="C25" i="1"/>
  <c r="C23" i="1"/>
  <c r="N24" i="1" l="1"/>
  <c r="N25" i="1"/>
  <c r="S24" i="1"/>
  <c r="S23" i="1"/>
  <c r="S25" i="1"/>
  <c r="S26" i="1"/>
  <c r="N26" i="1"/>
  <c r="X23" i="1" l="1"/>
  <c r="X24" i="1"/>
  <c r="X26" i="1"/>
  <c r="X25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<sst xmlns="http://schemas.openxmlformats.org/spreadsheetml/2006/main" count="49" uniqueCount="49">
  <si>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</si>
  <si>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</si>
  <si>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</si>
  <si>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</si>
  <si>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</si>
  <si>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</si>
  <si>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</si>
  <si>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</si>
  <si>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</si>
  <si>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O'Donald</t>
  </si>
  <si>
    <t>Herndandez</t>
  </si>
  <si>
    <t>Smith</t>
  </si>
  <si>
    <t>Baker</t>
  </si>
  <si>
    <t>Valinda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</si>
  <si>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</si>
  <si>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</si>
  <si>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</si>
  <si>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</si>
  <si>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</si>
  <si>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</si>
  <si>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</si>
  <si>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</si>
  <si>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</t>
  </si>
  <si>
    <t>Underhill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</si>
  <si>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</si>
  <si>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</si>
  <si>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</si>
  <si>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</si>
  <si>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</si>
  <si>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</si>
  <si>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</si>
  <si>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</si>
  <si>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</si>
  <si>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</si>
  <si>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</si>
  <si>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</si>
  <si>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</si>
  <si>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</si>
  <si>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</si>
  <si>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</si>
  <si>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</si>
  <si>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</si>
  <si>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Avg</t>
  </si>
  <si>
    <t>Total</t>
  </si>
  <si>
    <t>Mr.Vrund Patel</t>
  </si>
  <si>
    <t>Overtime(Hrs)</t>
  </si>
  <si>
    <t>Over-Time Bonus</t>
  </si>
  <si>
    <t>Total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</si>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</sst>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[$$-409]* #,##0.00_ ;_-[$$-409]* \-#,##0.00\ ;_-[$$-409]* &quot;-&quot;??_ ;_-@_ "/>
    <numFmt numFmtId="171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4" borderId="0" xfId="0" applyNumberFormat="1" applyFill="1"/>
    <xf numFmtId="165" fontId="0" fillId="6" borderId="0" xfId="0" applyNumberFormat="1" applyFill="1"/>
    <xf numFmtId="0" fontId="0" fillId="7" borderId="0" xfId="0" applyFill="1"/>
    <xf numFmtId="165" fontId="0" fillId="7" borderId="0" xfId="0" applyNumberFormat="1" applyFill="1"/>
    <xf numFmtId="165" fontId="0" fillId="8" borderId="0" xfId="0" applyNumberFormat="1" applyFill="1"/>
    <xf numFmtId="171" fontId="0" fillId="8" borderId="0" xfId="0" applyNumberFormat="1" applyFill="1"/>
    <xf numFmtId="0" fontId="0" fillId="8" borderId="0" xfId="0" applyFill="1"/>
    <xf numFmtId="0" fontId="3" fillId="2" borderId="0" xfId="0" applyFont="1" applyFill="1"/>
    <xf numFmtId="0" fontId="0" fillId="9" borderId="0" xfId="0" applyFill="1"/>
    <xf numFmtId="0" fontId="0" fillId="10" borderId="0" xfId="0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11" borderId="0" xfId="0" applyFont="1" applyFill="1"/>
    <xf numFmtId="16" fontId="1" fillId="11" borderId="0" xfId="0" applyNumberFormat="1" applyFont="1" applyFill="1"/>
    <xf numFmtId="0" fontId="1" fillId="12" borderId="0" xfId="0" applyFont="1" applyFill="1"/>
    <xf numFmtId="0" fontId="0" fillId="12" borderId="0" xfId="0" applyFill="1"/>
    <xf numFmtId="16" fontId="1" fillId="12" borderId="0" xfId="0" applyNumberFormat="1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5" fontId="0" fillId="15" borderId="0" xfId="0" applyNumberFormat="1" applyFill="1"/>
    <xf numFmtId="165" fontId="0" fillId="16" borderId="0" xfId="0" applyNumberFormat="1" applyFill="1"/>
    <xf numFmtId="0" fontId="1" fillId="5" borderId="0" xfId="0" applyFont="1" applyFill="1"/>
    <xf numFmtId="16" fontId="1" fillId="5" borderId="0" xfId="0" applyNumberFormat="1" applyFont="1" applyFill="1"/>
    <xf numFmtId="0" fontId="1" fillId="7" borderId="0" xfId="0" applyFont="1" applyFill="1"/>
    <xf numFmtId="16" fontId="1" fillId="7" borderId="0" xfId="0" applyNumberFormat="1" applyFont="1" applyFill="1"/>
    <xf numFmtId="0" fontId="1" fillId="17" borderId="0" xfId="0" applyFont="1" applyFill="1"/>
    <xf numFmtId="16" fontId="1" fillId="17" borderId="0" xfId="0" applyNumberFormat="1" applyFont="1" applyFill="1"/>
    <xf numFmtId="165" fontId="0" fillId="18" borderId="0" xfId="0" applyNumberFormat="1" applyFill="1"/>
    <xf numFmtId="165" fontId="0" fillId="19" borderId="0" xfId="0" applyNumberFormat="1" applyFill="1"/>
    <xf numFmtId="165" fontId="0" fillId="5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6617-61FA-4A81-BA9A-25E2C4B55FCD}">
  <dimension ref="A1:AC26"/>
  <sheetViews>
    <sheetView tabSelected="1" zoomScale="55" zoomScaleNormal="55" workbookViewId="0">
      <selection activeCell="F33" sqref="F33"/>
    </sheetView>
  </sheetViews>
  <sheetFormatPr defaultRowHeight="14.4" x14ac:dyDescent="0.3"/>
  <cols>
    <col min="1" max="1" width="12.109375" customWidth="1"/>
    <col min="2" max="2" width="11" customWidth="1"/>
    <col min="3" max="3" width="13.88671875" customWidth="1"/>
    <col min="4" max="4" width="10.44140625" customWidth="1"/>
    <col min="5" max="5" width="9.77734375" customWidth="1"/>
    <col min="6" max="8" width="10" customWidth="1"/>
    <col min="9" max="9" width="10.109375" customWidth="1"/>
    <col min="10" max="10" width="10" customWidth="1"/>
    <col min="11" max="11" width="10.109375" customWidth="1"/>
    <col min="12" max="12" width="10.21875" customWidth="1"/>
    <col min="13" max="13" width="10.109375" customWidth="1"/>
    <col min="14" max="15" width="13.44140625" customWidth="1"/>
    <col min="16" max="16" width="14" customWidth="1"/>
    <col min="17" max="17" width="12" customWidth="1"/>
    <col min="18" max="18" width="13" customWidth="1"/>
    <col min="19" max="19" width="11" customWidth="1"/>
    <col min="20" max="20" width="12" customWidth="1"/>
    <col min="21" max="21" width="12.44140625" customWidth="1"/>
    <col min="22" max="23" width="11" customWidth="1"/>
    <col min="24" max="24" width="12.5546875" customWidth="1"/>
    <col min="25" max="25" width="13.44140625" customWidth="1"/>
    <col min="26" max="26" width="13.21875" customWidth="1"/>
    <col min="27" max="27" width="12.44140625" customWidth="1"/>
    <col min="28" max="28" width="12.88671875" customWidth="1"/>
    <col min="29" max="29" width="13.77734375" customWidth="1"/>
  </cols>
  <sheetData>
    <row r="1" spans="1:29" ht="21" x14ac:dyDescent="0.4">
      <c r="A1" s="3" t="s">
        <v>0</v>
      </c>
      <c r="B1" s="2"/>
      <c r="C1" s="14" t="s">
        <v>44</v>
      </c>
    </row>
    <row r="2" spans="1:29" ht="21" x14ac:dyDescent="0.4">
      <c r="A2" s="17"/>
      <c r="B2" s="18"/>
      <c r="C2" s="19"/>
    </row>
    <row r="3" spans="1:29" ht="15.6" x14ac:dyDescent="0.3">
      <c r="A3" s="39"/>
      <c r="B3" s="39"/>
      <c r="C3" s="39"/>
      <c r="D3" s="20" t="s">
        <v>4</v>
      </c>
      <c r="E3" s="20"/>
      <c r="F3" s="20"/>
      <c r="G3" s="20"/>
      <c r="H3" s="20"/>
      <c r="I3" s="22" t="s">
        <v>45</v>
      </c>
      <c r="J3" s="23"/>
      <c r="K3" s="23"/>
      <c r="L3" s="23"/>
      <c r="M3" s="23"/>
      <c r="N3" s="30" t="s">
        <v>5</v>
      </c>
      <c r="O3" s="5"/>
      <c r="P3" s="5"/>
      <c r="Q3" s="5"/>
      <c r="R3" s="5"/>
      <c r="S3" s="32" t="s">
        <v>46</v>
      </c>
      <c r="T3" s="32"/>
      <c r="U3" s="32"/>
      <c r="V3" s="32"/>
      <c r="W3" s="32"/>
      <c r="X3" s="34" t="s">
        <v>47</v>
      </c>
      <c r="Y3" s="34"/>
      <c r="Z3" s="34"/>
      <c r="AA3" s="34"/>
      <c r="AB3" s="34"/>
      <c r="AC3" s="5" t="s">
        <v>48</v>
      </c>
    </row>
    <row r="4" spans="1:29" ht="15.6" x14ac:dyDescent="0.3">
      <c r="A4" s="1" t="s">
        <v>1</v>
      </c>
      <c r="B4" s="1" t="s">
        <v>2</v>
      </c>
      <c r="C4" s="1" t="s">
        <v>3</v>
      </c>
      <c r="D4" s="21">
        <v>45658</v>
      </c>
      <c r="E4" s="21">
        <f>D4+7</f>
        <v>45665</v>
      </c>
      <c r="F4" s="21">
        <f t="shared" ref="F4:H4" si="0">E4+7</f>
        <v>45672</v>
      </c>
      <c r="G4" s="21">
        <f t="shared" si="0"/>
        <v>45679</v>
      </c>
      <c r="H4" s="21">
        <f t="shared" si="0"/>
        <v>45686</v>
      </c>
      <c r="I4" s="24">
        <v>45658</v>
      </c>
      <c r="J4" s="24">
        <f>I4+7</f>
        <v>45665</v>
      </c>
      <c r="K4" s="24">
        <f t="shared" ref="K4:M4" si="1">J4+7</f>
        <v>45672</v>
      </c>
      <c r="L4" s="24">
        <f t="shared" si="1"/>
        <v>45679</v>
      </c>
      <c r="M4" s="24">
        <f t="shared" si="1"/>
        <v>45686</v>
      </c>
      <c r="N4" s="31">
        <v>45658</v>
      </c>
      <c r="O4" s="31">
        <f>N4+7</f>
        <v>45665</v>
      </c>
      <c r="P4" s="31">
        <f t="shared" ref="P4:R4" si="2">O4+7</f>
        <v>45672</v>
      </c>
      <c r="Q4" s="31">
        <f t="shared" si="2"/>
        <v>45679</v>
      </c>
      <c r="R4" s="31">
        <f t="shared" si="2"/>
        <v>45686</v>
      </c>
      <c r="S4" s="33">
        <v>45658</v>
      </c>
      <c r="T4" s="33">
        <f>S4+7</f>
        <v>45665</v>
      </c>
      <c r="U4" s="33">
        <f t="shared" ref="U4:W4" si="3">T4+7</f>
        <v>45672</v>
      </c>
      <c r="V4" s="33">
        <f t="shared" si="3"/>
        <v>45679</v>
      </c>
      <c r="W4" s="33">
        <f t="shared" si="3"/>
        <v>45686</v>
      </c>
      <c r="X4" s="35">
        <v>45658</v>
      </c>
      <c r="Y4" s="35">
        <f>X4+7</f>
        <v>45665</v>
      </c>
      <c r="Z4" s="35">
        <f t="shared" ref="Z4:AB4" si="4">Y4+7</f>
        <v>45672</v>
      </c>
      <c r="AA4" s="35">
        <f t="shared" si="4"/>
        <v>45679</v>
      </c>
      <c r="AB4" s="35">
        <f t="shared" si="4"/>
        <v>45686</v>
      </c>
      <c r="AC4" s="5"/>
    </row>
    <row r="5" spans="1:29" x14ac:dyDescent="0.3">
      <c r="A5" s="9" t="s">
        <v>6</v>
      </c>
      <c r="B5" s="9" t="s">
        <v>7</v>
      </c>
      <c r="C5" s="10">
        <v>15.9</v>
      </c>
      <c r="D5" s="15">
        <v>41</v>
      </c>
      <c r="E5" s="15">
        <v>40</v>
      </c>
      <c r="F5" s="15">
        <v>73</v>
      </c>
      <c r="G5" s="15">
        <v>40</v>
      </c>
      <c r="H5" s="15">
        <v>7</v>
      </c>
      <c r="I5" s="16">
        <f>IF(D5&gt;40,D5-40,0)</f>
        <v>1</v>
      </c>
      <c r="J5" s="16">
        <f t="shared" ref="J5:M20" si="5">IF(E5&gt;40,E5-40,0)</f>
        <v>0</v>
      </c>
      <c r="K5" s="16">
        <f t="shared" si="5"/>
        <v>33</v>
      </c>
      <c r="L5" s="16">
        <f t="shared" si="5"/>
        <v>0</v>
      </c>
      <c r="M5" s="16">
        <f t="shared" si="5"/>
        <v>0</v>
      </c>
      <c r="N5" s="6">
        <f>$C5*D5</f>
        <v>651.9</v>
      </c>
      <c r="O5" s="6">
        <f t="shared" ref="O5:R5" si="6">$C5*E5</f>
        <v>636</v>
      </c>
      <c r="P5" s="6">
        <f t="shared" si="6"/>
        <v>1160.7</v>
      </c>
      <c r="Q5" s="6">
        <f t="shared" si="6"/>
        <v>636</v>
      </c>
      <c r="R5" s="6">
        <f t="shared" si="6"/>
        <v>111.3</v>
      </c>
      <c r="S5" s="28">
        <f>0.5*$C5*I5</f>
        <v>7.95</v>
      </c>
      <c r="T5" s="28">
        <f t="shared" ref="T5:W5" si="7">0.5*$C5*J5</f>
        <v>0</v>
      </c>
      <c r="U5" s="28">
        <f t="shared" si="7"/>
        <v>262.35000000000002</v>
      </c>
      <c r="V5" s="28">
        <f t="shared" si="7"/>
        <v>0</v>
      </c>
      <c r="W5" s="28">
        <f t="shared" si="7"/>
        <v>0</v>
      </c>
      <c r="X5" s="36">
        <f>N5+S5</f>
        <v>659.85</v>
      </c>
      <c r="Y5" s="36">
        <f>O5+T5</f>
        <v>636</v>
      </c>
      <c r="Z5" s="36">
        <f>P5+U5</f>
        <v>1423.0500000000002</v>
      </c>
      <c r="AA5" s="36">
        <f t="shared" ref="AA5:AB5" si="8">Q5+V5</f>
        <v>636</v>
      </c>
      <c r="AB5" s="36">
        <f t="shared" si="8"/>
        <v>111.3</v>
      </c>
      <c r="AC5" s="6">
        <f>SUM(X5:AB5)</f>
        <v>3466.2000000000003</v>
      </c>
    </row>
    <row r="6" spans="1:29" x14ac:dyDescent="0.3">
      <c r="A6" s="27" t="s">
        <v>8</v>
      </c>
      <c r="B6" s="27" t="s">
        <v>24</v>
      </c>
      <c r="C6" s="28">
        <v>10</v>
      </c>
      <c r="D6" s="25">
        <v>42</v>
      </c>
      <c r="E6" s="25">
        <v>41</v>
      </c>
      <c r="F6" s="25">
        <v>72</v>
      </c>
      <c r="G6" s="25">
        <v>39</v>
      </c>
      <c r="H6" s="25">
        <v>8</v>
      </c>
      <c r="I6" s="26">
        <f t="shared" ref="I6:M21" si="9">IF(D6&gt;40,D6-40,0)</f>
        <v>2</v>
      </c>
      <c r="J6" s="26">
        <f t="shared" si="5"/>
        <v>1</v>
      </c>
      <c r="K6" s="26">
        <f t="shared" si="5"/>
        <v>32</v>
      </c>
      <c r="L6" s="26">
        <f t="shared" si="5"/>
        <v>0</v>
      </c>
      <c r="M6" s="26">
        <f t="shared" si="5"/>
        <v>0</v>
      </c>
      <c r="N6" s="29">
        <f t="shared" ref="N6:N21" si="10">$C6*D6</f>
        <v>420</v>
      </c>
      <c r="O6" s="29">
        <f t="shared" ref="O6:O21" si="11">$C6*E6</f>
        <v>410</v>
      </c>
      <c r="P6" s="29">
        <f t="shared" ref="P6:P21" si="12">$C6*F6</f>
        <v>720</v>
      </c>
      <c r="Q6" s="29">
        <f t="shared" ref="Q6:Q21" si="13">$C6*G6</f>
        <v>390</v>
      </c>
      <c r="R6" s="29">
        <f t="shared" ref="R6:R21" si="14">$C6*H6</f>
        <v>80</v>
      </c>
      <c r="S6" s="8">
        <f t="shared" ref="S6:S21" si="15">0.5*$C6*I6</f>
        <v>10</v>
      </c>
      <c r="T6" s="8">
        <f t="shared" ref="T6:T21" si="16">0.5*$C6*J6</f>
        <v>5</v>
      </c>
      <c r="U6" s="8">
        <f t="shared" ref="U6:U21" si="17">0.5*$C6*K6</f>
        <v>160</v>
      </c>
      <c r="V6" s="8">
        <f t="shared" ref="V6:V21" si="18">0.5*$C6*L6</f>
        <v>0</v>
      </c>
      <c r="W6" s="8">
        <f t="shared" ref="W6:W21" si="19">0.5*$C6*M6</f>
        <v>0</v>
      </c>
      <c r="X6" s="37">
        <f t="shared" ref="X6:Y21" si="20">N6+S6</f>
        <v>430</v>
      </c>
      <c r="Y6" s="37">
        <f t="shared" si="20"/>
        <v>415</v>
      </c>
      <c r="Z6" s="37">
        <f t="shared" ref="Z6:Z21" si="21">P6+U6</f>
        <v>880</v>
      </c>
      <c r="AA6" s="37">
        <f t="shared" ref="AA6:AA21" si="22">Q6+V6</f>
        <v>390</v>
      </c>
      <c r="AB6" s="37">
        <f t="shared" ref="AB6:AB21" si="23">R6+W6</f>
        <v>80</v>
      </c>
      <c r="AC6" s="6">
        <f t="shared" ref="AC6:AC21" si="24">SUM(X6:AB6)</f>
        <v>2195</v>
      </c>
    </row>
    <row r="7" spans="1:29" x14ac:dyDescent="0.3">
      <c r="A7" s="9" t="s">
        <v>9</v>
      </c>
      <c r="B7" s="9" t="s">
        <v>25</v>
      </c>
      <c r="C7" s="10">
        <v>22.1</v>
      </c>
      <c r="D7" s="15">
        <v>49</v>
      </c>
      <c r="E7" s="15">
        <v>42</v>
      </c>
      <c r="F7" s="15">
        <v>71</v>
      </c>
      <c r="G7" s="15">
        <v>38</v>
      </c>
      <c r="H7" s="15">
        <v>9</v>
      </c>
      <c r="I7" s="16">
        <f t="shared" si="9"/>
        <v>9</v>
      </c>
      <c r="J7" s="16">
        <f t="shared" si="5"/>
        <v>2</v>
      </c>
      <c r="K7" s="16">
        <f t="shared" si="5"/>
        <v>31</v>
      </c>
      <c r="L7" s="16">
        <f t="shared" si="5"/>
        <v>0</v>
      </c>
      <c r="M7" s="16">
        <f t="shared" si="5"/>
        <v>0</v>
      </c>
      <c r="N7" s="6">
        <f t="shared" si="10"/>
        <v>1082.9000000000001</v>
      </c>
      <c r="O7" s="6">
        <f t="shared" si="11"/>
        <v>928.2</v>
      </c>
      <c r="P7" s="6">
        <f t="shared" si="12"/>
        <v>1569.1000000000001</v>
      </c>
      <c r="Q7" s="6">
        <f t="shared" si="13"/>
        <v>839.80000000000007</v>
      </c>
      <c r="R7" s="6">
        <f t="shared" si="14"/>
        <v>198.9</v>
      </c>
      <c r="S7" s="28">
        <f t="shared" si="15"/>
        <v>99.45</v>
      </c>
      <c r="T7" s="28">
        <f t="shared" si="16"/>
        <v>22.1</v>
      </c>
      <c r="U7" s="28">
        <f t="shared" si="17"/>
        <v>342.55</v>
      </c>
      <c r="V7" s="28">
        <f t="shared" si="18"/>
        <v>0</v>
      </c>
      <c r="W7" s="28">
        <f t="shared" si="19"/>
        <v>0</v>
      </c>
      <c r="X7" s="36">
        <f t="shared" ref="X6:X21" si="25">N7+S7</f>
        <v>1182.3500000000001</v>
      </c>
      <c r="Y7" s="36">
        <f t="shared" si="20"/>
        <v>950.30000000000007</v>
      </c>
      <c r="Z7" s="36">
        <f t="shared" si="21"/>
        <v>1911.65</v>
      </c>
      <c r="AA7" s="36">
        <f t="shared" si="22"/>
        <v>839.80000000000007</v>
      </c>
      <c r="AB7" s="36">
        <f t="shared" si="23"/>
        <v>198.9</v>
      </c>
      <c r="AC7" s="6">
        <f t="shared" si="24"/>
        <v>5083</v>
      </c>
    </row>
    <row r="8" spans="1:29" x14ac:dyDescent="0.3">
      <c r="A8" s="27" t="s">
        <v>10</v>
      </c>
      <c r="B8" s="27" t="s">
        <v>26</v>
      </c>
      <c r="C8" s="28">
        <v>19.100000000000001</v>
      </c>
      <c r="D8" s="25">
        <v>41</v>
      </c>
      <c r="E8" s="25">
        <v>43</v>
      </c>
      <c r="F8" s="25">
        <v>70</v>
      </c>
      <c r="G8" s="25">
        <v>37</v>
      </c>
      <c r="H8" s="25">
        <v>10</v>
      </c>
      <c r="I8" s="26">
        <f t="shared" si="9"/>
        <v>1</v>
      </c>
      <c r="J8" s="26">
        <f t="shared" si="5"/>
        <v>3</v>
      </c>
      <c r="K8" s="26">
        <f t="shared" si="5"/>
        <v>30</v>
      </c>
      <c r="L8" s="26">
        <f t="shared" si="5"/>
        <v>0</v>
      </c>
      <c r="M8" s="26">
        <f t="shared" si="5"/>
        <v>0</v>
      </c>
      <c r="N8" s="29">
        <f t="shared" si="10"/>
        <v>783.1</v>
      </c>
      <c r="O8" s="29">
        <f t="shared" si="11"/>
        <v>821.30000000000007</v>
      </c>
      <c r="P8" s="29">
        <f t="shared" si="12"/>
        <v>1337</v>
      </c>
      <c r="Q8" s="29">
        <f t="shared" si="13"/>
        <v>706.7</v>
      </c>
      <c r="R8" s="29">
        <f t="shared" si="14"/>
        <v>191</v>
      </c>
      <c r="S8" s="8">
        <f t="shared" si="15"/>
        <v>9.5500000000000007</v>
      </c>
      <c r="T8" s="8">
        <f t="shared" si="16"/>
        <v>28.650000000000002</v>
      </c>
      <c r="U8" s="8">
        <f t="shared" si="17"/>
        <v>286.5</v>
      </c>
      <c r="V8" s="8">
        <f t="shared" si="18"/>
        <v>0</v>
      </c>
      <c r="W8" s="8">
        <f t="shared" si="19"/>
        <v>0</v>
      </c>
      <c r="X8" s="37">
        <f t="shared" si="25"/>
        <v>792.65</v>
      </c>
      <c r="Y8" s="37">
        <f t="shared" si="20"/>
        <v>849.95</v>
      </c>
      <c r="Z8" s="37">
        <f t="shared" si="21"/>
        <v>1623.5</v>
      </c>
      <c r="AA8" s="37">
        <f t="shared" si="22"/>
        <v>706.7</v>
      </c>
      <c r="AB8" s="37">
        <f t="shared" si="23"/>
        <v>191</v>
      </c>
      <c r="AC8" s="6">
        <f t="shared" si="24"/>
        <v>4163.8</v>
      </c>
    </row>
    <row r="9" spans="1:29" x14ac:dyDescent="0.3">
      <c r="A9" s="9" t="s">
        <v>11</v>
      </c>
      <c r="B9" s="9" t="s">
        <v>27</v>
      </c>
      <c r="C9" s="10">
        <v>6.9</v>
      </c>
      <c r="D9" s="15">
        <v>39</v>
      </c>
      <c r="E9" s="15">
        <v>44</v>
      </c>
      <c r="F9" s="15">
        <v>69</v>
      </c>
      <c r="G9" s="15">
        <v>36</v>
      </c>
      <c r="H9" s="15">
        <v>11</v>
      </c>
      <c r="I9" s="16">
        <f t="shared" si="9"/>
        <v>0</v>
      </c>
      <c r="J9" s="16">
        <f t="shared" si="5"/>
        <v>4</v>
      </c>
      <c r="K9" s="16">
        <f t="shared" si="5"/>
        <v>29</v>
      </c>
      <c r="L9" s="16">
        <f t="shared" si="5"/>
        <v>0</v>
      </c>
      <c r="M9" s="16">
        <f t="shared" si="5"/>
        <v>0</v>
      </c>
      <c r="N9" s="6">
        <f t="shared" si="10"/>
        <v>269.10000000000002</v>
      </c>
      <c r="O9" s="6">
        <f t="shared" si="11"/>
        <v>303.60000000000002</v>
      </c>
      <c r="P9" s="6">
        <f t="shared" si="12"/>
        <v>476.1</v>
      </c>
      <c r="Q9" s="6">
        <f t="shared" si="13"/>
        <v>248.4</v>
      </c>
      <c r="R9" s="6">
        <f t="shared" si="14"/>
        <v>75.900000000000006</v>
      </c>
      <c r="S9" s="28">
        <f t="shared" si="15"/>
        <v>0</v>
      </c>
      <c r="T9" s="28">
        <f t="shared" si="16"/>
        <v>13.8</v>
      </c>
      <c r="U9" s="28">
        <f t="shared" si="17"/>
        <v>100.05000000000001</v>
      </c>
      <c r="V9" s="28">
        <f t="shared" si="18"/>
        <v>0</v>
      </c>
      <c r="W9" s="28">
        <f t="shared" si="19"/>
        <v>0</v>
      </c>
      <c r="X9" s="36">
        <f t="shared" si="25"/>
        <v>269.10000000000002</v>
      </c>
      <c r="Y9" s="36">
        <f t="shared" si="20"/>
        <v>317.40000000000003</v>
      </c>
      <c r="Z9" s="36">
        <f t="shared" si="21"/>
        <v>576.15000000000009</v>
      </c>
      <c r="AA9" s="36">
        <f t="shared" si="22"/>
        <v>248.4</v>
      </c>
      <c r="AB9" s="36">
        <f t="shared" si="23"/>
        <v>75.900000000000006</v>
      </c>
      <c r="AC9" s="6">
        <f t="shared" si="24"/>
        <v>1486.9500000000003</v>
      </c>
    </row>
    <row r="10" spans="1:29" x14ac:dyDescent="0.3">
      <c r="A10" s="27" t="s">
        <v>12</v>
      </c>
      <c r="B10" s="27" t="s">
        <v>28</v>
      </c>
      <c r="C10" s="28">
        <v>14.2</v>
      </c>
      <c r="D10" s="25">
        <v>44</v>
      </c>
      <c r="E10" s="25">
        <v>45</v>
      </c>
      <c r="F10" s="25">
        <v>68</v>
      </c>
      <c r="G10" s="25">
        <v>35</v>
      </c>
      <c r="H10" s="25">
        <v>12</v>
      </c>
      <c r="I10" s="26">
        <f t="shared" si="9"/>
        <v>4</v>
      </c>
      <c r="J10" s="26">
        <f t="shared" si="5"/>
        <v>5</v>
      </c>
      <c r="K10" s="26">
        <f t="shared" si="5"/>
        <v>28</v>
      </c>
      <c r="L10" s="26">
        <f t="shared" si="5"/>
        <v>0</v>
      </c>
      <c r="M10" s="26">
        <f t="shared" si="5"/>
        <v>0</v>
      </c>
      <c r="N10" s="29">
        <f t="shared" si="10"/>
        <v>624.79999999999995</v>
      </c>
      <c r="O10" s="29">
        <f t="shared" si="11"/>
        <v>639</v>
      </c>
      <c r="P10" s="29">
        <f t="shared" si="12"/>
        <v>965.59999999999991</v>
      </c>
      <c r="Q10" s="29">
        <f t="shared" si="13"/>
        <v>497</v>
      </c>
      <c r="R10" s="29">
        <f t="shared" si="14"/>
        <v>170.39999999999998</v>
      </c>
      <c r="S10" s="8">
        <f t="shared" si="15"/>
        <v>28.4</v>
      </c>
      <c r="T10" s="8">
        <f t="shared" si="16"/>
        <v>35.5</v>
      </c>
      <c r="U10" s="8">
        <f t="shared" si="17"/>
        <v>198.79999999999998</v>
      </c>
      <c r="V10" s="8">
        <f t="shared" si="18"/>
        <v>0</v>
      </c>
      <c r="W10" s="8">
        <f t="shared" si="19"/>
        <v>0</v>
      </c>
      <c r="X10" s="37">
        <f t="shared" si="25"/>
        <v>653.19999999999993</v>
      </c>
      <c r="Y10" s="37">
        <f t="shared" si="20"/>
        <v>674.5</v>
      </c>
      <c r="Z10" s="37">
        <f t="shared" si="21"/>
        <v>1164.3999999999999</v>
      </c>
      <c r="AA10" s="37">
        <f t="shared" si="22"/>
        <v>497</v>
      </c>
      <c r="AB10" s="37">
        <f t="shared" si="23"/>
        <v>170.39999999999998</v>
      </c>
      <c r="AC10" s="6">
        <f t="shared" si="24"/>
        <v>3159.4999999999995</v>
      </c>
    </row>
    <row r="11" spans="1:29" x14ac:dyDescent="0.3">
      <c r="A11" s="9" t="s">
        <v>13</v>
      </c>
      <c r="B11" s="9" t="s">
        <v>29</v>
      </c>
      <c r="C11" s="10">
        <v>18</v>
      </c>
      <c r="D11" s="15">
        <v>55</v>
      </c>
      <c r="E11" s="15">
        <v>46</v>
      </c>
      <c r="F11" s="15">
        <v>67</v>
      </c>
      <c r="G11" s="15">
        <v>34</v>
      </c>
      <c r="H11" s="15">
        <v>13</v>
      </c>
      <c r="I11" s="16">
        <f t="shared" si="9"/>
        <v>15</v>
      </c>
      <c r="J11" s="16">
        <f t="shared" si="5"/>
        <v>6</v>
      </c>
      <c r="K11" s="16">
        <f t="shared" si="5"/>
        <v>27</v>
      </c>
      <c r="L11" s="16">
        <f t="shared" si="5"/>
        <v>0</v>
      </c>
      <c r="M11" s="16">
        <f t="shared" si="5"/>
        <v>0</v>
      </c>
      <c r="N11" s="6">
        <f t="shared" si="10"/>
        <v>990</v>
      </c>
      <c r="O11" s="6">
        <f t="shared" si="11"/>
        <v>828</v>
      </c>
      <c r="P11" s="6">
        <f t="shared" si="12"/>
        <v>1206</v>
      </c>
      <c r="Q11" s="6">
        <f t="shared" si="13"/>
        <v>612</v>
      </c>
      <c r="R11" s="6">
        <f t="shared" si="14"/>
        <v>234</v>
      </c>
      <c r="S11" s="28">
        <f t="shared" si="15"/>
        <v>135</v>
      </c>
      <c r="T11" s="28">
        <f t="shared" si="16"/>
        <v>54</v>
      </c>
      <c r="U11" s="28">
        <f t="shared" si="17"/>
        <v>243</v>
      </c>
      <c r="V11" s="28">
        <f t="shared" si="18"/>
        <v>0</v>
      </c>
      <c r="W11" s="28">
        <f t="shared" si="19"/>
        <v>0</v>
      </c>
      <c r="X11" s="36">
        <f>N11+S11</f>
        <v>1125</v>
      </c>
      <c r="Y11" s="36">
        <f>O11+T11</f>
        <v>882</v>
      </c>
      <c r="Z11" s="36">
        <f>P11+U11</f>
        <v>1449</v>
      </c>
      <c r="AA11" s="36">
        <f t="shared" si="22"/>
        <v>612</v>
      </c>
      <c r="AB11" s="36">
        <f t="shared" si="23"/>
        <v>234</v>
      </c>
      <c r="AC11" s="6">
        <f t="shared" si="24"/>
        <v>4302</v>
      </c>
    </row>
    <row r="12" spans="1:29" x14ac:dyDescent="0.3">
      <c r="A12" s="27" t="s">
        <v>14</v>
      </c>
      <c r="B12" s="27" t="s">
        <v>30</v>
      </c>
      <c r="C12" s="28">
        <v>17.5</v>
      </c>
      <c r="D12" s="25">
        <v>33</v>
      </c>
      <c r="E12" s="25">
        <v>47</v>
      </c>
      <c r="F12" s="25">
        <v>66</v>
      </c>
      <c r="G12" s="25">
        <v>33</v>
      </c>
      <c r="H12" s="25">
        <v>14</v>
      </c>
      <c r="I12" s="26">
        <f t="shared" si="9"/>
        <v>0</v>
      </c>
      <c r="J12" s="26">
        <f t="shared" si="5"/>
        <v>7</v>
      </c>
      <c r="K12" s="26">
        <f t="shared" si="5"/>
        <v>26</v>
      </c>
      <c r="L12" s="26">
        <f t="shared" si="5"/>
        <v>0</v>
      </c>
      <c r="M12" s="26">
        <f t="shared" si="5"/>
        <v>0</v>
      </c>
      <c r="N12" s="29">
        <f t="shared" si="10"/>
        <v>577.5</v>
      </c>
      <c r="O12" s="29">
        <f t="shared" si="11"/>
        <v>822.5</v>
      </c>
      <c r="P12" s="29">
        <f t="shared" si="12"/>
        <v>1155</v>
      </c>
      <c r="Q12" s="29">
        <f t="shared" si="13"/>
        <v>577.5</v>
      </c>
      <c r="R12" s="29">
        <f t="shared" si="14"/>
        <v>245</v>
      </c>
      <c r="S12" s="8">
        <f t="shared" si="15"/>
        <v>0</v>
      </c>
      <c r="T12" s="8">
        <f t="shared" si="16"/>
        <v>61.25</v>
      </c>
      <c r="U12" s="8">
        <f t="shared" si="17"/>
        <v>227.5</v>
      </c>
      <c r="V12" s="8">
        <f t="shared" si="18"/>
        <v>0</v>
      </c>
      <c r="W12" s="8">
        <f t="shared" si="19"/>
        <v>0</v>
      </c>
      <c r="X12" s="37">
        <f t="shared" si="25"/>
        <v>577.5</v>
      </c>
      <c r="Y12" s="37">
        <f t="shared" si="20"/>
        <v>883.75</v>
      </c>
      <c r="Z12" s="37">
        <f t="shared" si="21"/>
        <v>1382.5</v>
      </c>
      <c r="AA12" s="37">
        <f>Q12+V12</f>
        <v>577.5</v>
      </c>
      <c r="AB12" s="37">
        <f t="shared" si="23"/>
        <v>245</v>
      </c>
      <c r="AC12" s="6">
        <f t="shared" si="24"/>
        <v>3666.25</v>
      </c>
    </row>
    <row r="13" spans="1:29" x14ac:dyDescent="0.3">
      <c r="A13" s="9" t="s">
        <v>15</v>
      </c>
      <c r="B13" s="9" t="s">
        <v>31</v>
      </c>
      <c r="C13" s="10">
        <v>14.7</v>
      </c>
      <c r="D13" s="15">
        <v>29</v>
      </c>
      <c r="E13" s="15">
        <v>48</v>
      </c>
      <c r="F13" s="15">
        <v>65</v>
      </c>
      <c r="G13" s="15">
        <v>32</v>
      </c>
      <c r="H13" s="15">
        <v>15</v>
      </c>
      <c r="I13" s="16">
        <f t="shared" si="9"/>
        <v>0</v>
      </c>
      <c r="J13" s="16">
        <f t="shared" si="5"/>
        <v>8</v>
      </c>
      <c r="K13" s="16">
        <f t="shared" si="5"/>
        <v>25</v>
      </c>
      <c r="L13" s="16">
        <f t="shared" si="5"/>
        <v>0</v>
      </c>
      <c r="M13" s="16">
        <f t="shared" si="5"/>
        <v>0</v>
      </c>
      <c r="N13" s="6">
        <f t="shared" si="10"/>
        <v>426.29999999999995</v>
      </c>
      <c r="O13" s="6">
        <f t="shared" si="11"/>
        <v>705.59999999999991</v>
      </c>
      <c r="P13" s="6">
        <f t="shared" si="12"/>
        <v>955.5</v>
      </c>
      <c r="Q13" s="6">
        <f t="shared" si="13"/>
        <v>470.4</v>
      </c>
      <c r="R13" s="6">
        <f t="shared" si="14"/>
        <v>220.5</v>
      </c>
      <c r="S13" s="28">
        <f t="shared" si="15"/>
        <v>0</v>
      </c>
      <c r="T13" s="28">
        <f t="shared" si="16"/>
        <v>58.8</v>
      </c>
      <c r="U13" s="28">
        <f t="shared" si="17"/>
        <v>183.75</v>
      </c>
      <c r="V13" s="28">
        <f t="shared" si="18"/>
        <v>0</v>
      </c>
      <c r="W13" s="28">
        <f t="shared" si="19"/>
        <v>0</v>
      </c>
      <c r="X13" s="36">
        <f t="shared" si="25"/>
        <v>426.29999999999995</v>
      </c>
      <c r="Y13" s="36">
        <f t="shared" si="20"/>
        <v>764.39999999999986</v>
      </c>
      <c r="Z13" s="36">
        <f t="shared" si="21"/>
        <v>1139.25</v>
      </c>
      <c r="AA13" s="36">
        <f t="shared" si="22"/>
        <v>470.4</v>
      </c>
      <c r="AB13" s="36">
        <f t="shared" si="23"/>
        <v>220.5</v>
      </c>
      <c r="AC13" s="6">
        <f t="shared" si="24"/>
        <v>3020.85</v>
      </c>
    </row>
    <row r="14" spans="1:29" x14ac:dyDescent="0.3">
      <c r="A14" s="27" t="s">
        <v>16</v>
      </c>
      <c r="B14" s="27" t="s">
        <v>32</v>
      </c>
      <c r="C14" s="28">
        <v>13.9</v>
      </c>
      <c r="D14" s="25">
        <v>40</v>
      </c>
      <c r="E14" s="25">
        <v>49</v>
      </c>
      <c r="F14" s="25">
        <v>64</v>
      </c>
      <c r="G14" s="25">
        <v>31</v>
      </c>
      <c r="H14" s="25">
        <v>16</v>
      </c>
      <c r="I14" s="26">
        <f t="shared" si="9"/>
        <v>0</v>
      </c>
      <c r="J14" s="26">
        <f t="shared" si="5"/>
        <v>9</v>
      </c>
      <c r="K14" s="26">
        <f t="shared" si="5"/>
        <v>24</v>
      </c>
      <c r="L14" s="26">
        <f t="shared" si="5"/>
        <v>0</v>
      </c>
      <c r="M14" s="26">
        <f t="shared" si="5"/>
        <v>0</v>
      </c>
      <c r="N14" s="29">
        <f t="shared" si="10"/>
        <v>556</v>
      </c>
      <c r="O14" s="29">
        <f t="shared" si="11"/>
        <v>681.1</v>
      </c>
      <c r="P14" s="29">
        <f t="shared" si="12"/>
        <v>889.6</v>
      </c>
      <c r="Q14" s="29">
        <f t="shared" si="13"/>
        <v>430.90000000000003</v>
      </c>
      <c r="R14" s="29">
        <f t="shared" si="14"/>
        <v>222.4</v>
      </c>
      <c r="S14" s="8">
        <f t="shared" si="15"/>
        <v>0</v>
      </c>
      <c r="T14" s="8">
        <f t="shared" si="16"/>
        <v>62.550000000000004</v>
      </c>
      <c r="U14" s="8">
        <f t="shared" si="17"/>
        <v>166.8</v>
      </c>
      <c r="V14" s="8">
        <f t="shared" si="18"/>
        <v>0</v>
      </c>
      <c r="W14" s="8">
        <f>0.5*$C14*M14</f>
        <v>0</v>
      </c>
      <c r="X14" s="37">
        <f t="shared" si="25"/>
        <v>556</v>
      </c>
      <c r="Y14" s="37">
        <f t="shared" si="20"/>
        <v>743.65</v>
      </c>
      <c r="Z14" s="37">
        <f t="shared" si="21"/>
        <v>1056.4000000000001</v>
      </c>
      <c r="AA14" s="37">
        <f t="shared" si="22"/>
        <v>430.90000000000003</v>
      </c>
      <c r="AB14" s="37">
        <f t="shared" si="23"/>
        <v>222.4</v>
      </c>
      <c r="AC14" s="6">
        <f t="shared" si="24"/>
        <v>3009.3500000000004</v>
      </c>
    </row>
    <row r="15" spans="1:29" x14ac:dyDescent="0.3">
      <c r="A15" s="9" t="s">
        <v>17</v>
      </c>
      <c r="B15" s="9" t="s">
        <v>33</v>
      </c>
      <c r="C15" s="10">
        <v>11.2</v>
      </c>
      <c r="D15" s="15">
        <v>40</v>
      </c>
      <c r="E15" s="15">
        <v>50</v>
      </c>
      <c r="F15" s="15">
        <v>63</v>
      </c>
      <c r="G15" s="15">
        <v>30</v>
      </c>
      <c r="H15" s="15">
        <v>17</v>
      </c>
      <c r="I15" s="16">
        <f t="shared" si="9"/>
        <v>0</v>
      </c>
      <c r="J15" s="16">
        <f t="shared" si="5"/>
        <v>10</v>
      </c>
      <c r="K15" s="16">
        <f t="shared" si="5"/>
        <v>23</v>
      </c>
      <c r="L15" s="16">
        <f t="shared" si="5"/>
        <v>0</v>
      </c>
      <c r="M15" s="16">
        <f t="shared" si="5"/>
        <v>0</v>
      </c>
      <c r="N15" s="6">
        <f t="shared" si="10"/>
        <v>448</v>
      </c>
      <c r="O15" s="6">
        <f t="shared" si="11"/>
        <v>560</v>
      </c>
      <c r="P15" s="6">
        <f t="shared" si="12"/>
        <v>705.59999999999991</v>
      </c>
      <c r="Q15" s="6">
        <f t="shared" si="13"/>
        <v>336</v>
      </c>
      <c r="R15" s="6">
        <f t="shared" si="14"/>
        <v>190.39999999999998</v>
      </c>
      <c r="S15" s="28">
        <f t="shared" si="15"/>
        <v>0</v>
      </c>
      <c r="T15" s="28">
        <f t="shared" si="16"/>
        <v>56</v>
      </c>
      <c r="U15" s="28">
        <f t="shared" si="17"/>
        <v>128.79999999999998</v>
      </c>
      <c r="V15" s="28">
        <f t="shared" si="18"/>
        <v>0</v>
      </c>
      <c r="W15" s="28">
        <f t="shared" si="19"/>
        <v>0</v>
      </c>
      <c r="X15" s="36">
        <f t="shared" si="25"/>
        <v>448</v>
      </c>
      <c r="Y15" s="36">
        <f t="shared" si="20"/>
        <v>616</v>
      </c>
      <c r="Z15" s="36">
        <f t="shared" si="21"/>
        <v>834.39999999999986</v>
      </c>
      <c r="AA15" s="36">
        <f t="shared" si="22"/>
        <v>336</v>
      </c>
      <c r="AB15" s="36">
        <f t="shared" si="23"/>
        <v>190.39999999999998</v>
      </c>
      <c r="AC15" s="6">
        <f t="shared" si="24"/>
        <v>2424.7999999999997</v>
      </c>
    </row>
    <row r="16" spans="1:29" x14ac:dyDescent="0.3">
      <c r="A16" s="27" t="s">
        <v>18</v>
      </c>
      <c r="B16" s="27" t="s">
        <v>34</v>
      </c>
      <c r="C16" s="28">
        <v>10.1</v>
      </c>
      <c r="D16" s="25">
        <v>40</v>
      </c>
      <c r="E16" s="25">
        <v>51</v>
      </c>
      <c r="F16" s="25">
        <v>62</v>
      </c>
      <c r="G16" s="25">
        <v>29</v>
      </c>
      <c r="H16" s="25">
        <v>18</v>
      </c>
      <c r="I16" s="26">
        <f t="shared" si="9"/>
        <v>0</v>
      </c>
      <c r="J16" s="26">
        <f t="shared" si="5"/>
        <v>11</v>
      </c>
      <c r="K16" s="26">
        <f t="shared" si="5"/>
        <v>22</v>
      </c>
      <c r="L16" s="26">
        <f t="shared" si="5"/>
        <v>0</v>
      </c>
      <c r="M16" s="26">
        <f t="shared" si="5"/>
        <v>0</v>
      </c>
      <c r="N16" s="29">
        <f t="shared" si="10"/>
        <v>404</v>
      </c>
      <c r="O16" s="29">
        <f t="shared" si="11"/>
        <v>515.1</v>
      </c>
      <c r="P16" s="29">
        <f t="shared" si="12"/>
        <v>626.19999999999993</v>
      </c>
      <c r="Q16" s="29">
        <f t="shared" si="13"/>
        <v>292.89999999999998</v>
      </c>
      <c r="R16" s="29">
        <f t="shared" si="14"/>
        <v>181.79999999999998</v>
      </c>
      <c r="S16" s="8">
        <f t="shared" si="15"/>
        <v>0</v>
      </c>
      <c r="T16" s="8">
        <f t="shared" si="16"/>
        <v>55.55</v>
      </c>
      <c r="U16" s="8">
        <f t="shared" si="17"/>
        <v>111.1</v>
      </c>
      <c r="V16" s="8">
        <f t="shared" si="18"/>
        <v>0</v>
      </c>
      <c r="W16" s="8">
        <f t="shared" si="19"/>
        <v>0</v>
      </c>
      <c r="X16" s="37">
        <f t="shared" si="25"/>
        <v>404</v>
      </c>
      <c r="Y16" s="37">
        <f t="shared" si="20"/>
        <v>570.65</v>
      </c>
      <c r="Z16" s="37">
        <f t="shared" si="21"/>
        <v>737.3</v>
      </c>
      <c r="AA16" s="37">
        <f t="shared" si="22"/>
        <v>292.89999999999998</v>
      </c>
      <c r="AB16" s="37">
        <f t="shared" si="23"/>
        <v>181.79999999999998</v>
      </c>
      <c r="AC16" s="6">
        <f t="shared" si="24"/>
        <v>2186.65</v>
      </c>
    </row>
    <row r="17" spans="1:29" x14ac:dyDescent="0.3">
      <c r="A17" s="9" t="s">
        <v>19</v>
      </c>
      <c r="B17" s="9" t="s">
        <v>35</v>
      </c>
      <c r="C17" s="10">
        <v>9</v>
      </c>
      <c r="D17" s="15">
        <v>42</v>
      </c>
      <c r="E17" s="15">
        <v>52</v>
      </c>
      <c r="F17" s="15">
        <v>61</v>
      </c>
      <c r="G17" s="15">
        <v>28</v>
      </c>
      <c r="H17" s="15">
        <v>19</v>
      </c>
      <c r="I17" s="16">
        <f t="shared" si="9"/>
        <v>2</v>
      </c>
      <c r="J17" s="16">
        <f t="shared" si="5"/>
        <v>12</v>
      </c>
      <c r="K17" s="16">
        <f t="shared" si="5"/>
        <v>21</v>
      </c>
      <c r="L17" s="16">
        <f t="shared" si="5"/>
        <v>0</v>
      </c>
      <c r="M17" s="16">
        <f t="shared" si="5"/>
        <v>0</v>
      </c>
      <c r="N17" s="6">
        <f t="shared" si="10"/>
        <v>378</v>
      </c>
      <c r="O17" s="6">
        <f t="shared" si="11"/>
        <v>468</v>
      </c>
      <c r="P17" s="6">
        <f t="shared" si="12"/>
        <v>549</v>
      </c>
      <c r="Q17" s="6">
        <f t="shared" si="13"/>
        <v>252</v>
      </c>
      <c r="R17" s="6">
        <f t="shared" si="14"/>
        <v>171</v>
      </c>
      <c r="S17" s="28">
        <f t="shared" si="15"/>
        <v>9</v>
      </c>
      <c r="T17" s="28">
        <f t="shared" si="16"/>
        <v>54</v>
      </c>
      <c r="U17" s="28">
        <f t="shared" si="17"/>
        <v>94.5</v>
      </c>
      <c r="V17" s="28">
        <f t="shared" si="18"/>
        <v>0</v>
      </c>
      <c r="W17" s="28">
        <f t="shared" si="19"/>
        <v>0</v>
      </c>
      <c r="X17" s="36">
        <f t="shared" si="25"/>
        <v>387</v>
      </c>
      <c r="Y17" s="36">
        <f t="shared" si="20"/>
        <v>522</v>
      </c>
      <c r="Z17" s="36">
        <f t="shared" si="21"/>
        <v>643.5</v>
      </c>
      <c r="AA17" s="36">
        <f t="shared" si="22"/>
        <v>252</v>
      </c>
      <c r="AB17" s="36">
        <f t="shared" si="23"/>
        <v>171</v>
      </c>
      <c r="AC17" s="6">
        <f t="shared" si="24"/>
        <v>1975.5</v>
      </c>
    </row>
    <row r="18" spans="1:29" x14ac:dyDescent="0.3">
      <c r="A18" s="27" t="s">
        <v>20</v>
      </c>
      <c r="B18" s="27" t="s">
        <v>36</v>
      </c>
      <c r="C18" s="28">
        <v>8.44</v>
      </c>
      <c r="D18" s="25">
        <v>40</v>
      </c>
      <c r="E18" s="25">
        <v>53</v>
      </c>
      <c r="F18" s="25">
        <v>60</v>
      </c>
      <c r="G18" s="25">
        <v>27</v>
      </c>
      <c r="H18" s="25">
        <v>20</v>
      </c>
      <c r="I18" s="26">
        <f t="shared" si="9"/>
        <v>0</v>
      </c>
      <c r="J18" s="26">
        <f t="shared" si="5"/>
        <v>13</v>
      </c>
      <c r="K18" s="26">
        <f t="shared" si="5"/>
        <v>20</v>
      </c>
      <c r="L18" s="26">
        <f t="shared" si="5"/>
        <v>0</v>
      </c>
      <c r="M18" s="26">
        <f t="shared" si="5"/>
        <v>0</v>
      </c>
      <c r="N18" s="29">
        <f t="shared" si="10"/>
        <v>337.59999999999997</v>
      </c>
      <c r="O18" s="29">
        <f t="shared" si="11"/>
        <v>447.32</v>
      </c>
      <c r="P18" s="29">
        <f t="shared" si="12"/>
        <v>506.4</v>
      </c>
      <c r="Q18" s="29">
        <f t="shared" si="13"/>
        <v>227.88</v>
      </c>
      <c r="R18" s="29">
        <f t="shared" si="14"/>
        <v>168.79999999999998</v>
      </c>
      <c r="S18" s="8">
        <f t="shared" si="15"/>
        <v>0</v>
      </c>
      <c r="T18" s="8">
        <f t="shared" si="16"/>
        <v>54.86</v>
      </c>
      <c r="U18" s="8">
        <f t="shared" si="17"/>
        <v>84.399999999999991</v>
      </c>
      <c r="V18" s="8">
        <f t="shared" si="18"/>
        <v>0</v>
      </c>
      <c r="W18" s="8">
        <f t="shared" si="19"/>
        <v>0</v>
      </c>
      <c r="X18" s="37">
        <f t="shared" si="25"/>
        <v>337.59999999999997</v>
      </c>
      <c r="Y18" s="37">
        <f t="shared" si="20"/>
        <v>502.18</v>
      </c>
      <c r="Z18" s="37">
        <f t="shared" si="21"/>
        <v>590.79999999999995</v>
      </c>
      <c r="AA18" s="37">
        <f t="shared" si="22"/>
        <v>227.88</v>
      </c>
      <c r="AB18" s="37">
        <f t="shared" si="23"/>
        <v>168.79999999999998</v>
      </c>
      <c r="AC18" s="6">
        <f t="shared" si="24"/>
        <v>1827.26</v>
      </c>
    </row>
    <row r="19" spans="1:29" x14ac:dyDescent="0.3">
      <c r="A19" s="9" t="s">
        <v>21</v>
      </c>
      <c r="B19" s="9" t="s">
        <v>37</v>
      </c>
      <c r="C19" s="10">
        <v>14.2</v>
      </c>
      <c r="D19" s="15">
        <v>40</v>
      </c>
      <c r="E19" s="15">
        <v>54</v>
      </c>
      <c r="F19" s="15">
        <v>59</v>
      </c>
      <c r="G19" s="15">
        <v>26</v>
      </c>
      <c r="H19" s="15">
        <v>21</v>
      </c>
      <c r="I19" s="16">
        <f t="shared" si="9"/>
        <v>0</v>
      </c>
      <c r="J19" s="16">
        <f t="shared" si="5"/>
        <v>14</v>
      </c>
      <c r="K19" s="16">
        <f t="shared" si="5"/>
        <v>19</v>
      </c>
      <c r="L19" s="16">
        <f t="shared" si="5"/>
        <v>0</v>
      </c>
      <c r="M19" s="16">
        <f t="shared" si="5"/>
        <v>0</v>
      </c>
      <c r="N19" s="6">
        <f t="shared" si="10"/>
        <v>568</v>
      </c>
      <c r="O19" s="6">
        <f t="shared" si="11"/>
        <v>766.8</v>
      </c>
      <c r="P19" s="6">
        <f t="shared" si="12"/>
        <v>837.8</v>
      </c>
      <c r="Q19" s="6">
        <f t="shared" si="13"/>
        <v>369.2</v>
      </c>
      <c r="R19" s="6">
        <f t="shared" si="14"/>
        <v>298.2</v>
      </c>
      <c r="S19" s="28">
        <f t="shared" si="15"/>
        <v>0</v>
      </c>
      <c r="T19" s="28">
        <f t="shared" si="16"/>
        <v>99.399999999999991</v>
      </c>
      <c r="U19" s="28">
        <f t="shared" si="17"/>
        <v>134.9</v>
      </c>
      <c r="V19" s="28">
        <f t="shared" si="18"/>
        <v>0</v>
      </c>
      <c r="W19" s="28">
        <f t="shared" si="19"/>
        <v>0</v>
      </c>
      <c r="X19" s="36">
        <f t="shared" si="25"/>
        <v>568</v>
      </c>
      <c r="Y19" s="36">
        <f t="shared" si="20"/>
        <v>866.19999999999993</v>
      </c>
      <c r="Z19" s="36">
        <f t="shared" si="21"/>
        <v>972.69999999999993</v>
      </c>
      <c r="AA19" s="36">
        <f t="shared" si="22"/>
        <v>369.2</v>
      </c>
      <c r="AB19" s="36">
        <f t="shared" si="23"/>
        <v>298.2</v>
      </c>
      <c r="AC19" s="6">
        <f t="shared" si="24"/>
        <v>3074.2999999999993</v>
      </c>
    </row>
    <row r="20" spans="1:29" x14ac:dyDescent="0.3">
      <c r="A20" s="27" t="s">
        <v>22</v>
      </c>
      <c r="B20" s="27" t="s">
        <v>38</v>
      </c>
      <c r="C20" s="28">
        <v>45</v>
      </c>
      <c r="D20" s="25">
        <v>41</v>
      </c>
      <c r="E20" s="25">
        <v>55</v>
      </c>
      <c r="F20" s="25">
        <v>58</v>
      </c>
      <c r="G20" s="25">
        <v>25</v>
      </c>
      <c r="H20" s="25">
        <v>22</v>
      </c>
      <c r="I20" s="26">
        <f t="shared" si="9"/>
        <v>1</v>
      </c>
      <c r="J20" s="26">
        <f t="shared" si="5"/>
        <v>15</v>
      </c>
      <c r="K20" s="26">
        <f t="shared" si="5"/>
        <v>18</v>
      </c>
      <c r="L20" s="26">
        <f t="shared" si="5"/>
        <v>0</v>
      </c>
      <c r="M20" s="26">
        <f t="shared" si="5"/>
        <v>0</v>
      </c>
      <c r="N20" s="29">
        <f t="shared" si="10"/>
        <v>1845</v>
      </c>
      <c r="O20" s="29">
        <f t="shared" si="11"/>
        <v>2475</v>
      </c>
      <c r="P20" s="29">
        <f t="shared" si="12"/>
        <v>2610</v>
      </c>
      <c r="Q20" s="29">
        <f t="shared" si="13"/>
        <v>1125</v>
      </c>
      <c r="R20" s="29">
        <f t="shared" si="14"/>
        <v>990</v>
      </c>
      <c r="S20" s="8">
        <f t="shared" si="15"/>
        <v>22.5</v>
      </c>
      <c r="T20" s="8">
        <f t="shared" si="16"/>
        <v>337.5</v>
      </c>
      <c r="U20" s="8">
        <f t="shared" si="17"/>
        <v>405</v>
      </c>
      <c r="V20" s="8">
        <f t="shared" si="18"/>
        <v>0</v>
      </c>
      <c r="W20" s="8">
        <f t="shared" si="19"/>
        <v>0</v>
      </c>
      <c r="X20" s="37">
        <f t="shared" si="25"/>
        <v>1867.5</v>
      </c>
      <c r="Y20" s="37">
        <f t="shared" si="20"/>
        <v>2812.5</v>
      </c>
      <c r="Z20" s="37">
        <f t="shared" si="21"/>
        <v>3015</v>
      </c>
      <c r="AA20" s="37">
        <f t="shared" si="22"/>
        <v>1125</v>
      </c>
      <c r="AB20" s="37">
        <f t="shared" si="23"/>
        <v>990</v>
      </c>
      <c r="AC20" s="6">
        <f t="shared" si="24"/>
        <v>9810</v>
      </c>
    </row>
    <row r="21" spans="1:29" x14ac:dyDescent="0.3">
      <c r="A21" s="9" t="s">
        <v>23</v>
      </c>
      <c r="B21" s="9" t="s">
        <v>39</v>
      </c>
      <c r="C21" s="10">
        <v>30</v>
      </c>
      <c r="D21" s="15">
        <v>39</v>
      </c>
      <c r="E21" s="15">
        <v>56</v>
      </c>
      <c r="F21" s="15">
        <v>57</v>
      </c>
      <c r="G21" s="15">
        <v>24</v>
      </c>
      <c r="H21" s="15">
        <v>23</v>
      </c>
      <c r="I21" s="16">
        <f t="shared" si="9"/>
        <v>0</v>
      </c>
      <c r="J21" s="16">
        <f t="shared" si="9"/>
        <v>16</v>
      </c>
      <c r="K21" s="16">
        <f t="shared" si="9"/>
        <v>17</v>
      </c>
      <c r="L21" s="16">
        <f t="shared" si="9"/>
        <v>0</v>
      </c>
      <c r="M21" s="16">
        <f t="shared" si="9"/>
        <v>0</v>
      </c>
      <c r="N21" s="6">
        <f t="shared" si="10"/>
        <v>1170</v>
      </c>
      <c r="O21" s="6">
        <f t="shared" si="11"/>
        <v>1680</v>
      </c>
      <c r="P21" s="6">
        <f t="shared" si="12"/>
        <v>1710</v>
      </c>
      <c r="Q21" s="6">
        <f t="shared" si="13"/>
        <v>720</v>
      </c>
      <c r="R21" s="6">
        <f t="shared" si="14"/>
        <v>690</v>
      </c>
      <c r="S21" s="28">
        <f t="shared" si="15"/>
        <v>0</v>
      </c>
      <c r="T21" s="28">
        <f t="shared" si="16"/>
        <v>240</v>
      </c>
      <c r="U21" s="28">
        <f t="shared" si="17"/>
        <v>255</v>
      </c>
      <c r="V21" s="28">
        <f t="shared" si="18"/>
        <v>0</v>
      </c>
      <c r="W21" s="28">
        <f t="shared" si="19"/>
        <v>0</v>
      </c>
      <c r="X21" s="36">
        <f t="shared" si="25"/>
        <v>1170</v>
      </c>
      <c r="Y21" s="36">
        <f t="shared" si="20"/>
        <v>1920</v>
      </c>
      <c r="Z21" s="36">
        <f t="shared" si="21"/>
        <v>1965</v>
      </c>
      <c r="AA21" s="36">
        <f t="shared" si="22"/>
        <v>720</v>
      </c>
      <c r="AB21" s="36">
        <f t="shared" si="23"/>
        <v>690</v>
      </c>
      <c r="AC21" s="6">
        <f t="shared" si="24"/>
        <v>6465</v>
      </c>
    </row>
    <row r="23" spans="1:29" x14ac:dyDescent="0.3">
      <c r="A23" s="4" t="s">
        <v>40</v>
      </c>
      <c r="B23" s="13"/>
      <c r="C23" s="11">
        <f>MAX(C5:C21)</f>
        <v>45</v>
      </c>
      <c r="D23" s="12">
        <f>MAX(D5:D21)</f>
        <v>55</v>
      </c>
      <c r="E23" s="12">
        <f t="shared" ref="E23:H23" si="26">MAX(E5:E21)</f>
        <v>56</v>
      </c>
      <c r="F23" s="12">
        <f t="shared" si="26"/>
        <v>73</v>
      </c>
      <c r="G23" s="12">
        <f t="shared" si="26"/>
        <v>40</v>
      </c>
      <c r="H23" s="12">
        <f t="shared" si="26"/>
        <v>23</v>
      </c>
      <c r="I23" s="12"/>
      <c r="J23" s="12"/>
      <c r="K23" s="12"/>
      <c r="L23" s="12"/>
      <c r="M23" s="12"/>
      <c r="N23" s="11">
        <f>MAX(N5:N21)</f>
        <v>1845</v>
      </c>
      <c r="O23" s="11">
        <f t="shared" ref="O23:R23" si="27">MAX(O5:O21)</f>
        <v>2475</v>
      </c>
      <c r="P23" s="11">
        <f t="shared" si="27"/>
        <v>2610</v>
      </c>
      <c r="Q23" s="11">
        <f t="shared" si="27"/>
        <v>1125</v>
      </c>
      <c r="R23" s="11">
        <f t="shared" si="27"/>
        <v>990</v>
      </c>
      <c r="S23" s="11">
        <f t="shared" ref="N23:AB23" si="28">MAX(S5:S21)</f>
        <v>135</v>
      </c>
      <c r="T23" s="11">
        <f t="shared" ref="T23:W23" si="29">MAX(T5:T21)</f>
        <v>337.5</v>
      </c>
      <c r="U23" s="11">
        <f t="shared" si="29"/>
        <v>405</v>
      </c>
      <c r="V23" s="11">
        <f t="shared" si="29"/>
        <v>0</v>
      </c>
      <c r="W23" s="11">
        <f t="shared" si="29"/>
        <v>0</v>
      </c>
      <c r="X23" s="11">
        <f t="shared" si="28"/>
        <v>1867.5</v>
      </c>
      <c r="Y23" s="11">
        <f t="shared" si="28"/>
        <v>2812.5</v>
      </c>
      <c r="Z23" s="11">
        <f t="shared" si="28"/>
        <v>3015</v>
      </c>
      <c r="AA23" s="11">
        <f t="shared" si="28"/>
        <v>1125</v>
      </c>
      <c r="AB23" s="11">
        <f t="shared" si="28"/>
        <v>990</v>
      </c>
      <c r="AC23" s="6">
        <f t="shared" ref="AC23" si="30">MAX(AC5:AC21)</f>
        <v>9810</v>
      </c>
    </row>
    <row r="24" spans="1:29" x14ac:dyDescent="0.3">
      <c r="A24" s="4" t="s">
        <v>41</v>
      </c>
      <c r="B24" s="13"/>
      <c r="C24" s="11">
        <f>MIN(C5:C21)</f>
        <v>6.9</v>
      </c>
      <c r="D24" s="12">
        <f>MIN(D5:D21)</f>
        <v>29</v>
      </c>
      <c r="E24" s="12">
        <f t="shared" ref="E24:H24" si="31">MIN(E5:E21)</f>
        <v>40</v>
      </c>
      <c r="F24" s="12">
        <f t="shared" si="31"/>
        <v>57</v>
      </c>
      <c r="G24" s="12">
        <f t="shared" si="31"/>
        <v>24</v>
      </c>
      <c r="H24" s="12">
        <f t="shared" si="31"/>
        <v>7</v>
      </c>
      <c r="I24" s="12"/>
      <c r="J24" s="12"/>
      <c r="K24" s="12"/>
      <c r="L24" s="12"/>
      <c r="M24" s="12"/>
      <c r="N24" s="11">
        <f t="shared" ref="N24:AB24" si="32">MIN(N5:N21)</f>
        <v>269.10000000000002</v>
      </c>
      <c r="O24" s="11">
        <f t="shared" ref="O24:R24" si="33">MIN(O5:O21)</f>
        <v>303.60000000000002</v>
      </c>
      <c r="P24" s="11">
        <f t="shared" si="33"/>
        <v>476.1</v>
      </c>
      <c r="Q24" s="11">
        <f t="shared" si="33"/>
        <v>227.88</v>
      </c>
      <c r="R24" s="11">
        <f t="shared" si="33"/>
        <v>75.900000000000006</v>
      </c>
      <c r="S24" s="11">
        <f t="shared" si="32"/>
        <v>0</v>
      </c>
      <c r="T24" s="11">
        <f t="shared" ref="T24:W24" si="34">MIN(T5:T21)</f>
        <v>0</v>
      </c>
      <c r="U24" s="11">
        <f t="shared" si="34"/>
        <v>84.399999999999991</v>
      </c>
      <c r="V24" s="11">
        <f t="shared" si="34"/>
        <v>0</v>
      </c>
      <c r="W24" s="11">
        <f t="shared" si="34"/>
        <v>0</v>
      </c>
      <c r="X24" s="11">
        <f t="shared" si="32"/>
        <v>269.10000000000002</v>
      </c>
      <c r="Y24" s="11">
        <f t="shared" si="32"/>
        <v>317.40000000000003</v>
      </c>
      <c r="Z24" s="11">
        <f t="shared" si="32"/>
        <v>576.15000000000009</v>
      </c>
      <c r="AA24" s="11">
        <f t="shared" si="32"/>
        <v>227.88</v>
      </c>
      <c r="AB24" s="11">
        <f t="shared" si="32"/>
        <v>75.900000000000006</v>
      </c>
      <c r="AC24" s="6">
        <f t="shared" ref="AC24" si="35">MIN(AC5:AC21)</f>
        <v>1486.9500000000003</v>
      </c>
    </row>
    <row r="25" spans="1:29" x14ac:dyDescent="0.3">
      <c r="A25" s="4" t="s">
        <v>42</v>
      </c>
      <c r="B25" s="13"/>
      <c r="C25" s="11">
        <f>AVERAGE(C5:C21)</f>
        <v>16.484705882352941</v>
      </c>
      <c r="D25" s="12">
        <f>AVERAGE(D5:D21)</f>
        <v>40.882352941176471</v>
      </c>
      <c r="E25" s="12">
        <f t="shared" ref="E25:H25" si="36">AVERAGE(E5:E21)</f>
        <v>48</v>
      </c>
      <c r="F25" s="12">
        <f t="shared" si="36"/>
        <v>65</v>
      </c>
      <c r="G25" s="12">
        <f t="shared" si="36"/>
        <v>32</v>
      </c>
      <c r="H25" s="12">
        <f t="shared" si="36"/>
        <v>15</v>
      </c>
      <c r="I25" s="12"/>
      <c r="J25" s="12"/>
      <c r="K25" s="12"/>
      <c r="L25" s="12"/>
      <c r="M25" s="12"/>
      <c r="N25" s="11">
        <f t="shared" ref="N25:AB25" si="37">AVERAGE(N5:N21)</f>
        <v>678.36470588235295</v>
      </c>
      <c r="O25" s="11">
        <f t="shared" ref="O25:R25" si="38">AVERAGE(O5:O21)</f>
        <v>805.14823529411763</v>
      </c>
      <c r="P25" s="11">
        <f t="shared" si="38"/>
        <v>1057.6235294117646</v>
      </c>
      <c r="Q25" s="11">
        <f t="shared" si="38"/>
        <v>513.62823529411753</v>
      </c>
      <c r="R25" s="11">
        <f t="shared" si="38"/>
        <v>261.15294117647062</v>
      </c>
      <c r="S25" s="11">
        <f t="shared" si="37"/>
        <v>18.932352941176472</v>
      </c>
      <c r="T25" s="11">
        <f t="shared" ref="T25:W25" si="39">AVERAGE(T5:T21)</f>
        <v>72.88</v>
      </c>
      <c r="U25" s="11">
        <f t="shared" si="39"/>
        <v>199.11764705882356</v>
      </c>
      <c r="V25" s="11">
        <f t="shared" si="39"/>
        <v>0</v>
      </c>
      <c r="W25" s="11">
        <f t="shared" si="39"/>
        <v>0</v>
      </c>
      <c r="X25" s="11">
        <f t="shared" si="37"/>
        <v>697.29705882352937</v>
      </c>
      <c r="Y25" s="11">
        <f t="shared" si="37"/>
        <v>878.02823529411762</v>
      </c>
      <c r="Z25" s="11">
        <f t="shared" si="37"/>
        <v>1256.7411764705882</v>
      </c>
      <c r="AA25" s="11">
        <f t="shared" si="37"/>
        <v>513.62823529411753</v>
      </c>
      <c r="AB25" s="11">
        <f t="shared" si="37"/>
        <v>261.15294117647062</v>
      </c>
      <c r="AC25" s="6">
        <f t="shared" ref="AC25" si="40">AVERAGE(AC5:AC21)</f>
        <v>3606.8476470588239</v>
      </c>
    </row>
    <row r="26" spans="1:29" x14ac:dyDescent="0.3">
      <c r="A26" s="5" t="s">
        <v>43</v>
      </c>
      <c r="B26" s="4"/>
      <c r="C26" s="6">
        <f>SUM(C5:C21)</f>
        <v>280.24</v>
      </c>
      <c r="D26" s="7">
        <f t="shared" ref="D26:AB26" si="41">SUM(D5:D21)</f>
        <v>695</v>
      </c>
      <c r="E26" s="7">
        <f t="shared" si="41"/>
        <v>816</v>
      </c>
      <c r="F26" s="7">
        <f t="shared" si="41"/>
        <v>1105</v>
      </c>
      <c r="G26" s="7">
        <f t="shared" si="41"/>
        <v>544</v>
      </c>
      <c r="H26" s="7">
        <f t="shared" si="41"/>
        <v>255</v>
      </c>
      <c r="I26" s="7"/>
      <c r="J26" s="7"/>
      <c r="K26" s="7"/>
      <c r="L26" s="7"/>
      <c r="M26" s="7"/>
      <c r="N26" s="6">
        <f t="shared" si="41"/>
        <v>11532.2</v>
      </c>
      <c r="O26" s="6">
        <f t="shared" ref="O26:R26" si="42">SUM(O5:O21)</f>
        <v>13687.52</v>
      </c>
      <c r="P26" s="6">
        <f t="shared" si="42"/>
        <v>17979.599999999999</v>
      </c>
      <c r="Q26" s="6">
        <f t="shared" si="42"/>
        <v>8731.6799999999985</v>
      </c>
      <c r="R26" s="6">
        <f t="shared" si="42"/>
        <v>4439.6000000000004</v>
      </c>
      <c r="S26" s="6">
        <f t="shared" si="41"/>
        <v>321.85000000000002</v>
      </c>
      <c r="T26" s="6">
        <f t="shared" ref="T26:W26" si="43">SUM(T5:T21)</f>
        <v>1238.96</v>
      </c>
      <c r="U26" s="6">
        <f t="shared" si="43"/>
        <v>3385.0000000000005</v>
      </c>
      <c r="V26" s="6">
        <f t="shared" si="43"/>
        <v>0</v>
      </c>
      <c r="W26" s="6">
        <f t="shared" si="43"/>
        <v>0</v>
      </c>
      <c r="X26" s="6">
        <f t="shared" si="41"/>
        <v>11854.05</v>
      </c>
      <c r="Y26" s="6">
        <f t="shared" si="41"/>
        <v>14926.48</v>
      </c>
      <c r="Z26" s="6">
        <f t="shared" si="41"/>
        <v>21364.6</v>
      </c>
      <c r="AA26" s="6">
        <f t="shared" si="41"/>
        <v>8731.6799999999985</v>
      </c>
      <c r="AB26" s="6">
        <f t="shared" si="41"/>
        <v>4439.6000000000004</v>
      </c>
      <c r="AC26" s="38">
        <f t="shared" ref="AC26" si="44">SUM(AC5:AC21)</f>
        <v>61316.41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</dc:creator>
  <cp:lastModifiedBy>asus vivo</cp:lastModifiedBy>
  <dcterms:created xsi:type="dcterms:W3CDTF">2025-07-14T09:09:07Z</dcterms:created>
  <dcterms:modified xsi:type="dcterms:W3CDTF">2025-07-15T02:37:40Z</dcterms:modified>
</cp:coreProperties>
</file>