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1" sheetId="1" r:id="rId3"/>
  </sheets>
  <definedNames/>
  <calcPr/>
</workbook>
</file>

<file path=xl/sharedStrings.xml><?xml version="1.0" encoding="utf-8"?>
<sst xmlns="http://schemas.openxmlformats.org/spreadsheetml/2006/main" count="54" uniqueCount="46">
  <si>
    <t>Nº Módulo</t>
  </si>
  <si>
    <t>Nombre Módulo</t>
  </si>
  <si>
    <t>SLOC (KLDC)</t>
  </si>
  <si>
    <t>Producto</t>
  </si>
  <si>
    <t>Plataforma</t>
  </si>
  <si>
    <t>Personal</t>
  </si>
  <si>
    <t>Proyecto</t>
  </si>
  <si>
    <t>RELY</t>
  </si>
  <si>
    <t>DATA</t>
  </si>
  <si>
    <t>CPLX</t>
  </si>
  <si>
    <t>RUSE</t>
  </si>
  <si>
    <t>DOCU</t>
  </si>
  <si>
    <t>TIME</t>
  </si>
  <si>
    <t>STOR</t>
  </si>
  <si>
    <t>PVOL</t>
  </si>
  <si>
    <t>ACAP</t>
  </si>
  <si>
    <t>PCAP</t>
  </si>
  <si>
    <t>PCON</t>
  </si>
  <si>
    <t>AEXP</t>
  </si>
  <si>
    <t>PEXP</t>
  </si>
  <si>
    <t>LTEX</t>
  </si>
  <si>
    <t>TOOL</t>
  </si>
  <si>
    <t>SITE</t>
  </si>
  <si>
    <t>SCED</t>
  </si>
  <si>
    <t>Identificación y Registro</t>
  </si>
  <si>
    <t>Creacion de Capacitacion</t>
  </si>
  <si>
    <t>Actualizar capacitacion</t>
  </si>
  <si>
    <t>Finalizar capacitacion</t>
  </si>
  <si>
    <t>Consultar capacitacion</t>
  </si>
  <si>
    <t>EAF</t>
  </si>
  <si>
    <t>E. Nominal</t>
  </si>
  <si>
    <t>E. Estimado</t>
  </si>
  <si>
    <t>Productividad</t>
  </si>
  <si>
    <t>Total SLOC</t>
  </si>
  <si>
    <t>Esfuerzo Nominal</t>
  </si>
  <si>
    <t>Esfuerzo Estimado</t>
  </si>
  <si>
    <t>Productividad Estimada</t>
  </si>
  <si>
    <t>TDEV (meses)</t>
  </si>
  <si>
    <t>PREC</t>
  </si>
  <si>
    <t>FLEX</t>
  </si>
  <si>
    <t>RESL</t>
  </si>
  <si>
    <t>TEAM</t>
  </si>
  <si>
    <t>PMAT</t>
  </si>
  <si>
    <t>A</t>
  </si>
  <si>
    <t>B (ECONOMIA DE ESCALA)</t>
  </si>
  <si>
    <t>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</si>
</sst>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/>
    <font>
      <sz val="8.0"/>
      <color rgb="FF000000"/>
      <name val="Calibri"/>
    </font>
  </fonts>
  <fills count="2">
    <fill>
      <patternFill patternType="none"/>
    </fill>
    <fill>
      <patternFill patternType="lightGray"/>
    </fill>
  </fills>
  <borders count="15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0" fontId="0" numFmtId="0" xfId="0" applyAlignment="1" applyBorder="1" applyFont="1">
      <alignment horizontal="center" shrinkToFit="0" vertical="center" wrapText="1"/>
    </xf>
    <xf borderId="1" fillId="0" fontId="0" numFmtId="0" xfId="0" applyAlignment="1" applyBorder="1" applyFont="1">
      <alignment horizontal="center" shrinkToFit="0" wrapText="1"/>
    </xf>
    <xf borderId="2" fillId="0" fontId="0" numFmtId="0" xfId="0" applyAlignment="1" applyBorder="1" applyFont="1">
      <alignment horizontal="center" shrinkToFit="0" wrapText="1"/>
    </xf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6" fillId="0" fontId="0" numFmtId="0" xfId="0" applyAlignment="1" applyBorder="1" applyFont="1">
      <alignment horizontal="center" shrinkToFit="0" wrapText="1"/>
    </xf>
    <xf borderId="7" fillId="0" fontId="2" numFmtId="0" xfId="0" applyAlignment="1" applyBorder="1" applyFont="1">
      <alignment horizontal="right" shrinkToFit="0" wrapText="1"/>
    </xf>
    <xf borderId="0" fillId="0" fontId="2" numFmtId="0" xfId="0" applyAlignment="1" applyFont="1">
      <alignment horizontal="right"/>
    </xf>
    <xf borderId="7" fillId="0" fontId="0" numFmtId="0" xfId="0" applyAlignment="1" applyBorder="1" applyFont="1">
      <alignment horizontal="center" shrinkToFit="0" wrapText="1"/>
    </xf>
    <xf borderId="7" fillId="0" fontId="0" numFmtId="0" xfId="0" applyAlignment="1" applyBorder="1" applyFont="1">
      <alignment horizontal="left" shrinkToFit="0" wrapText="1"/>
    </xf>
    <xf borderId="7" fillId="0" fontId="0" numFmtId="2" xfId="0" applyAlignment="1" applyBorder="1" applyFont="1" applyNumberFormat="1">
      <alignment horizontal="center" readingOrder="0" shrinkToFit="0" wrapText="1"/>
    </xf>
    <xf borderId="7" fillId="0" fontId="0" numFmtId="2" xfId="0" applyAlignment="1" applyBorder="1" applyFont="1" applyNumberFormat="1">
      <alignment horizontal="center" shrinkToFit="0" wrapText="1"/>
    </xf>
    <xf borderId="8" fillId="0" fontId="0" numFmtId="0" xfId="0" applyAlignment="1" applyBorder="1" applyFont="1">
      <alignment horizontal="center" shrinkToFit="0" wrapText="1"/>
    </xf>
    <xf borderId="0" fillId="0" fontId="0" numFmtId="0" xfId="0" applyAlignment="1" applyFont="1">
      <alignment horizontal="center" shrinkToFit="0" wrapText="1"/>
    </xf>
    <xf borderId="9" fillId="0" fontId="0" numFmtId="0" xfId="0" applyAlignment="1" applyBorder="1" applyFont="1">
      <alignment horizontal="left" shrinkToFit="0" wrapText="1"/>
    </xf>
    <xf borderId="10" fillId="0" fontId="0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right" shrinkToFit="0" wrapText="1"/>
    </xf>
    <xf borderId="1" fillId="0" fontId="2" numFmtId="0" xfId="0" applyAlignment="1" applyBorder="1" applyFont="1">
      <alignment horizontal="right" shrinkToFit="0" wrapText="1"/>
    </xf>
    <xf borderId="7" fillId="0" fontId="0" numFmtId="2" xfId="0" applyBorder="1" applyFont="1" applyNumberFormat="1"/>
    <xf borderId="1" fillId="0" fontId="0" numFmtId="2" xfId="0" applyAlignment="1" applyBorder="1" applyFont="1" applyNumberFormat="1">
      <alignment horizontal="center" shrinkToFit="0" vertical="center" wrapText="1"/>
    </xf>
    <xf borderId="11" fillId="0" fontId="1" numFmtId="0" xfId="0" applyBorder="1" applyFont="1"/>
    <xf borderId="0" fillId="0" fontId="0" numFmtId="0" xfId="0" applyAlignment="1" applyFont="1">
      <alignment horizontal="center" vertical="center"/>
    </xf>
    <xf borderId="0" fillId="0" fontId="0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right" vertical="center"/>
    </xf>
    <xf borderId="0" fillId="0" fontId="2" numFmtId="0" xfId="0" applyAlignment="1" applyFont="1">
      <alignment horizontal="right" shrinkToFit="0" vertical="center" wrapText="1"/>
    </xf>
    <xf borderId="8" fillId="0" fontId="0" numFmtId="2" xfId="0" applyBorder="1" applyFont="1" applyNumberFormat="1"/>
    <xf borderId="8" fillId="0" fontId="0" numFmtId="2" xfId="0" applyAlignment="1" applyBorder="1" applyFont="1" applyNumberFormat="1">
      <alignment horizontal="center" shrinkToFit="0" wrapText="1"/>
    </xf>
    <xf borderId="12" fillId="0" fontId="1" numFmtId="0" xfId="0" applyBorder="1" applyFont="1"/>
    <xf borderId="13" fillId="0" fontId="0" numFmtId="0" xfId="0" applyAlignment="1" applyBorder="1" applyFont="1">
      <alignment horizontal="center" vertical="center"/>
    </xf>
    <xf borderId="13" fillId="0" fontId="0" numFmtId="0" xfId="0" applyAlignment="1" applyBorder="1" applyFont="1">
      <alignment horizontal="center" shrinkToFit="0" vertical="center" wrapText="1"/>
    </xf>
    <xf borderId="0" fillId="0" fontId="0" numFmtId="0" xfId="0" applyFont="1"/>
    <xf borderId="0" fillId="0" fontId="0" numFmtId="0" xfId="0" applyAlignment="1" applyFont="1">
      <alignment shrinkToFit="0" vertical="center" wrapText="1"/>
    </xf>
    <xf borderId="14" fillId="0" fontId="0" numFmtId="0" xfId="0" applyAlignment="1" applyBorder="1" applyFont="1">
      <alignment shrinkToFit="0" wrapText="1"/>
    </xf>
    <xf borderId="14" fillId="0" fontId="0" numFmtId="0" xfId="0" applyBorder="1" applyFont="1"/>
    <xf borderId="0" fillId="0" fontId="0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2" width="23.43"/>
    <col customWidth="1" min="3" max="5" width="9.71"/>
    <col customWidth="1" min="6" max="6" width="10.57"/>
    <col customWidth="1" min="7" max="7" width="13.57"/>
    <col customWidth="1" min="8" max="8" width="11.57"/>
    <col customWidth="1" min="9" max="9" width="13.71"/>
    <col customWidth="1" min="10" max="11" width="9.71"/>
    <col customWidth="1" min="12" max="12" width="13.86"/>
    <col customWidth="1" min="13" max="13" width="9.71"/>
    <col customWidth="1" min="14" max="14" width="13.14"/>
    <col customWidth="1" min="15" max="15" width="13.0"/>
    <col customWidth="1" min="16" max="20" width="9.71"/>
    <col customWidth="1" min="21" max="26" width="10.71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4"/>
      <c r="F1" s="4"/>
      <c r="G1" s="4"/>
      <c r="H1" s="5"/>
      <c r="I1" s="3" t="s">
        <v>4</v>
      </c>
      <c r="J1" s="4"/>
      <c r="K1" s="5"/>
      <c r="L1" s="3" t="s">
        <v>5</v>
      </c>
      <c r="M1" s="4"/>
      <c r="N1" s="4"/>
      <c r="O1" s="4"/>
      <c r="P1" s="4"/>
      <c r="Q1" s="5"/>
      <c r="R1" s="3" t="s">
        <v>6</v>
      </c>
      <c r="S1" s="4"/>
      <c r="T1" s="5"/>
    </row>
    <row r="2">
      <c r="A2" s="6"/>
      <c r="B2" s="6"/>
      <c r="C2" s="6"/>
      <c r="D2" s="7" t="s">
        <v>7</v>
      </c>
      <c r="E2" s="7" t="s">
        <v>8</v>
      </c>
      <c r="F2" s="7" t="s">
        <v>9</v>
      </c>
      <c r="G2" s="7" t="s">
        <v>10</v>
      </c>
      <c r="H2" s="7" t="s">
        <v>11</v>
      </c>
      <c r="I2" s="7" t="s">
        <v>12</v>
      </c>
      <c r="J2" s="7" t="s">
        <v>13</v>
      </c>
      <c r="K2" s="7" t="s">
        <v>14</v>
      </c>
      <c r="L2" s="7" t="s">
        <v>15</v>
      </c>
      <c r="M2" s="7" t="s">
        <v>16</v>
      </c>
      <c r="N2" s="7" t="s">
        <v>17</v>
      </c>
      <c r="O2" s="7" t="s">
        <v>18</v>
      </c>
      <c r="P2" s="7" t="s">
        <v>19</v>
      </c>
      <c r="Q2" s="7" t="s">
        <v>20</v>
      </c>
      <c r="R2" s="7" t="s">
        <v>21</v>
      </c>
      <c r="S2" s="7" t="s">
        <v>22</v>
      </c>
      <c r="T2" s="7" t="s">
        <v>23</v>
      </c>
    </row>
    <row r="3">
      <c r="A3" s="8">
        <v>1.0</v>
      </c>
      <c r="B3" s="8">
        <v>2.0</v>
      </c>
      <c r="C3" s="8">
        <v>3.0</v>
      </c>
      <c r="D3" s="8">
        <v>4.0</v>
      </c>
      <c r="E3" s="8">
        <v>5.0</v>
      </c>
      <c r="F3" s="8">
        <v>6.0</v>
      </c>
      <c r="G3" s="8">
        <v>7.0</v>
      </c>
      <c r="H3" s="8">
        <v>8.0</v>
      </c>
      <c r="I3" s="8">
        <v>9.0</v>
      </c>
      <c r="J3" s="8">
        <v>10.0</v>
      </c>
      <c r="K3" s="8">
        <v>11.0</v>
      </c>
      <c r="L3" s="8">
        <v>12.0</v>
      </c>
      <c r="M3" s="8">
        <v>13.0</v>
      </c>
      <c r="N3" s="8">
        <v>14.0</v>
      </c>
      <c r="O3" s="8">
        <v>15.0</v>
      </c>
      <c r="P3" s="8">
        <v>16.0</v>
      </c>
      <c r="Q3" s="8">
        <v>17.0</v>
      </c>
      <c r="R3" s="8">
        <v>18.0</v>
      </c>
      <c r="S3" s="8">
        <v>19.0</v>
      </c>
      <c r="T3" s="8">
        <v>20.0</v>
      </c>
      <c r="U3" s="9"/>
      <c r="V3" s="9"/>
      <c r="W3" s="9"/>
      <c r="X3" s="9"/>
      <c r="Y3" s="9"/>
      <c r="Z3" s="9"/>
    </row>
    <row r="4">
      <c r="A4" s="10">
        <v>1.0</v>
      </c>
      <c r="B4" s="11" t="s">
        <v>24</v>
      </c>
      <c r="C4" s="12">
        <v>1.58</v>
      </c>
      <c r="D4" s="13">
        <v>1.2</v>
      </c>
      <c r="E4" s="13">
        <v>1.0</v>
      </c>
      <c r="F4" s="13">
        <v>1.16</v>
      </c>
      <c r="G4" s="13">
        <v>1.0</v>
      </c>
      <c r="H4" s="13">
        <v>1.1</v>
      </c>
      <c r="I4" s="13">
        <v>1.0</v>
      </c>
      <c r="J4" s="13">
        <v>1.0</v>
      </c>
      <c r="K4" s="13">
        <v>0.9</v>
      </c>
      <c r="L4" s="12">
        <v>0.85</v>
      </c>
      <c r="M4" s="12">
        <v>0.88</v>
      </c>
      <c r="N4" s="13">
        <v>1.0</v>
      </c>
      <c r="O4" s="13">
        <v>0.88</v>
      </c>
      <c r="P4" s="13">
        <v>1.0</v>
      </c>
      <c r="Q4" s="13">
        <v>0.91</v>
      </c>
      <c r="R4" s="13">
        <v>1.0</v>
      </c>
      <c r="S4" s="12">
        <v>0.86</v>
      </c>
      <c r="T4" s="12">
        <v>1.0</v>
      </c>
    </row>
    <row r="5">
      <c r="A5" s="10">
        <v>2.0</v>
      </c>
      <c r="B5" s="11" t="s">
        <v>25</v>
      </c>
      <c r="C5" s="12">
        <v>1.5</v>
      </c>
      <c r="D5" s="13">
        <v>1.2</v>
      </c>
      <c r="E5" s="13">
        <v>1.0</v>
      </c>
      <c r="F5" s="13">
        <v>1.16</v>
      </c>
      <c r="G5" s="13">
        <v>1.0</v>
      </c>
      <c r="H5" s="13">
        <v>1.1</v>
      </c>
      <c r="I5" s="13">
        <v>1.0</v>
      </c>
      <c r="J5" s="13">
        <v>1.0</v>
      </c>
      <c r="K5" s="13">
        <v>0.9</v>
      </c>
      <c r="L5" s="12">
        <v>1.0</v>
      </c>
      <c r="M5" s="12">
        <v>1.0</v>
      </c>
      <c r="N5" s="13">
        <v>1.0</v>
      </c>
      <c r="O5" s="13">
        <v>0.88</v>
      </c>
      <c r="P5" s="13">
        <v>1.0</v>
      </c>
      <c r="Q5" s="13">
        <v>0.91</v>
      </c>
      <c r="R5" s="13">
        <v>1.0</v>
      </c>
      <c r="S5" s="12">
        <v>0.86</v>
      </c>
      <c r="T5" s="12">
        <v>1.0</v>
      </c>
    </row>
    <row r="6">
      <c r="A6" s="10">
        <v>3.0</v>
      </c>
      <c r="B6" s="11" t="s">
        <v>26</v>
      </c>
      <c r="C6" s="12">
        <v>1.52</v>
      </c>
      <c r="D6" s="13">
        <v>1.15</v>
      </c>
      <c r="E6" s="13">
        <v>1.0</v>
      </c>
      <c r="F6" s="13">
        <v>1.16</v>
      </c>
      <c r="G6" s="13">
        <v>1.0</v>
      </c>
      <c r="H6" s="13">
        <v>1.1</v>
      </c>
      <c r="I6" s="13">
        <v>1.0</v>
      </c>
      <c r="J6" s="13">
        <v>1.0</v>
      </c>
      <c r="K6" s="13">
        <v>0.9</v>
      </c>
      <c r="L6" s="12">
        <v>1.0</v>
      </c>
      <c r="M6" s="12">
        <v>1.0</v>
      </c>
      <c r="N6" s="13">
        <v>1.0</v>
      </c>
      <c r="O6" s="13">
        <v>0.88</v>
      </c>
      <c r="P6" s="13">
        <v>1.0</v>
      </c>
      <c r="Q6" s="13">
        <v>0.91</v>
      </c>
      <c r="R6" s="13">
        <v>1.0</v>
      </c>
      <c r="S6" s="12">
        <v>0.86</v>
      </c>
      <c r="T6" s="12">
        <v>1.0</v>
      </c>
    </row>
    <row r="7">
      <c r="A7" s="10">
        <v>4.0</v>
      </c>
      <c r="B7" s="11" t="s">
        <v>27</v>
      </c>
      <c r="C7" s="12">
        <v>1.3</v>
      </c>
      <c r="D7" s="13">
        <v>1.1</v>
      </c>
      <c r="E7" s="13">
        <v>1.0</v>
      </c>
      <c r="F7" s="13">
        <v>1.16</v>
      </c>
      <c r="G7" s="13">
        <v>1.0</v>
      </c>
      <c r="H7" s="13">
        <v>1.1</v>
      </c>
      <c r="I7" s="13">
        <v>1.0</v>
      </c>
      <c r="J7" s="13">
        <v>1.0</v>
      </c>
      <c r="K7" s="13">
        <v>0.9</v>
      </c>
      <c r="L7" s="12">
        <v>1.0</v>
      </c>
      <c r="M7" s="12">
        <v>1.0</v>
      </c>
      <c r="N7" s="13">
        <v>1.0</v>
      </c>
      <c r="O7" s="13">
        <v>0.88</v>
      </c>
      <c r="P7" s="13">
        <v>1.0</v>
      </c>
      <c r="Q7" s="13">
        <v>0.91</v>
      </c>
      <c r="R7" s="13">
        <v>1.0</v>
      </c>
      <c r="S7" s="12">
        <v>0.86</v>
      </c>
      <c r="T7" s="12">
        <v>1.0</v>
      </c>
    </row>
    <row r="8">
      <c r="A8" s="14">
        <v>5.0</v>
      </c>
      <c r="B8" s="11" t="s">
        <v>28</v>
      </c>
      <c r="C8" s="12">
        <v>1.25</v>
      </c>
      <c r="D8" s="13">
        <v>1.1</v>
      </c>
      <c r="E8" s="13">
        <v>1.0</v>
      </c>
      <c r="F8" s="13">
        <v>1.16</v>
      </c>
      <c r="G8" s="13">
        <v>1.0</v>
      </c>
      <c r="H8" s="13">
        <v>1.1</v>
      </c>
      <c r="I8" s="13">
        <v>1.0</v>
      </c>
      <c r="J8" s="13">
        <v>1.0</v>
      </c>
      <c r="K8" s="13">
        <v>0.9</v>
      </c>
      <c r="L8" s="12">
        <v>1.0</v>
      </c>
      <c r="M8" s="12">
        <v>0.8</v>
      </c>
      <c r="N8" s="13">
        <v>1.0</v>
      </c>
      <c r="O8" s="13">
        <v>0.88</v>
      </c>
      <c r="P8" s="13">
        <v>1.0</v>
      </c>
      <c r="Q8" s="13">
        <v>0.91</v>
      </c>
      <c r="R8" s="13">
        <v>1.0</v>
      </c>
      <c r="S8" s="12">
        <v>0.86</v>
      </c>
      <c r="T8" s="12">
        <v>1.0</v>
      </c>
    </row>
    <row r="9">
      <c r="R9" s="15"/>
      <c r="S9" s="15"/>
      <c r="T9" s="15"/>
    </row>
    <row r="10">
      <c r="R10" s="15"/>
      <c r="S10" s="15"/>
      <c r="T10" s="15"/>
    </row>
    <row r="11">
      <c r="B11" s="16"/>
      <c r="R11" s="15"/>
      <c r="S11" s="15"/>
      <c r="T11" s="15"/>
    </row>
    <row r="12">
      <c r="A12" s="17" t="s">
        <v>0</v>
      </c>
      <c r="B12" s="17" t="s">
        <v>1</v>
      </c>
      <c r="C12" s="17" t="s">
        <v>29</v>
      </c>
      <c r="D12" s="17" t="s">
        <v>30</v>
      </c>
      <c r="E12" s="17" t="s">
        <v>31</v>
      </c>
      <c r="F12" s="17" t="s">
        <v>32</v>
      </c>
      <c r="G12" s="17" t="s">
        <v>33</v>
      </c>
      <c r="H12" s="17" t="s">
        <v>34</v>
      </c>
      <c r="I12" s="17" t="s">
        <v>32</v>
      </c>
      <c r="J12" s="17" t="s">
        <v>35</v>
      </c>
      <c r="K12" s="17" t="s">
        <v>36</v>
      </c>
      <c r="L12" s="17" t="s">
        <v>37</v>
      </c>
      <c r="N12" s="15"/>
      <c r="O12" s="15"/>
      <c r="P12" s="15"/>
    </row>
    <row r="13">
      <c r="A13" s="18">
        <v>1.0</v>
      </c>
      <c r="B13" s="18">
        <v>2.0</v>
      </c>
      <c r="C13" s="18">
        <v>21.0</v>
      </c>
      <c r="D13" s="18">
        <v>22.0</v>
      </c>
      <c r="E13" s="18">
        <v>23.0</v>
      </c>
      <c r="F13" s="18">
        <v>27.0</v>
      </c>
      <c r="G13" s="19">
        <v>28.0</v>
      </c>
      <c r="H13" s="19">
        <v>29.0</v>
      </c>
      <c r="I13" s="19">
        <v>30.0</v>
      </c>
      <c r="J13" s="19">
        <v>31.0</v>
      </c>
      <c r="K13" s="19">
        <v>33.0</v>
      </c>
      <c r="L13" s="19">
        <v>34.0</v>
      </c>
      <c r="N13" s="15"/>
      <c r="O13" s="15"/>
      <c r="P13" s="15"/>
    </row>
    <row r="14">
      <c r="A14" s="10">
        <v>1.0</v>
      </c>
      <c r="B14" s="11" t="s">
        <v>24</v>
      </c>
      <c r="C14" s="20">
        <f t="shared" ref="C14:C18" si="1">D4*E4*F4*G4*H4*I4*J4*K4*L4*M4*N4*O4*P4*Q4*R4*S4*T4</f>
        <v>0.709902235</v>
      </c>
      <c r="D14" s="13">
        <f>F22*POWER(C4,G22)</f>
        <v>4.803590551</v>
      </c>
      <c r="E14" s="13">
        <f t="shared" ref="E14:E18" si="2">D14*C14</f>
        <v>3.410079668</v>
      </c>
      <c r="F14" s="13">
        <f t="shared" ref="F14:F18" si="3">C4/E14</f>
        <v>0.4633322837</v>
      </c>
      <c r="G14" s="21">
        <f>SUM(C4:C8)</f>
        <v>7.15</v>
      </c>
      <c r="H14" s="21">
        <f>SUM(D14:D18)</f>
        <v>21.58652346</v>
      </c>
      <c r="I14" s="21">
        <f>G14/H14</f>
        <v>0.3312251746</v>
      </c>
      <c r="J14" s="21">
        <f>SUM(E14:E18)</f>
        <v>17.90241491</v>
      </c>
      <c r="K14" s="21">
        <f>G14/J14</f>
        <v>0.3993874589</v>
      </c>
      <c r="L14" s="21">
        <f>(3*POWER(J14,H22))</f>
        <v>8.06202146</v>
      </c>
      <c r="N14" s="15"/>
      <c r="O14" s="15"/>
      <c r="P14" s="15"/>
    </row>
    <row r="15">
      <c r="A15" s="10">
        <v>2.0</v>
      </c>
      <c r="B15" s="11" t="s">
        <v>25</v>
      </c>
      <c r="C15" s="20">
        <f t="shared" si="1"/>
        <v>0.949067159</v>
      </c>
      <c r="D15" s="13">
        <f>F22*POWER(C5,G22)</f>
        <v>4.543034959</v>
      </c>
      <c r="E15" s="13">
        <f t="shared" si="2"/>
        <v>4.311645282</v>
      </c>
      <c r="F15" s="13">
        <f t="shared" si="3"/>
        <v>0.3478950382</v>
      </c>
      <c r="G15" s="22"/>
      <c r="H15" s="22"/>
      <c r="I15" s="22"/>
      <c r="J15" s="22"/>
      <c r="K15" s="22"/>
      <c r="L15" s="22"/>
      <c r="N15" s="15"/>
      <c r="O15" s="15"/>
      <c r="P15" s="15"/>
    </row>
    <row r="16" ht="21.0" customHeight="1">
      <c r="A16" s="10">
        <v>3.0</v>
      </c>
      <c r="B16" s="11" t="s">
        <v>26</v>
      </c>
      <c r="C16" s="20">
        <f t="shared" si="1"/>
        <v>0.9095226941</v>
      </c>
      <c r="D16" s="13">
        <f>F22*POWER(C6,G22)</f>
        <v>4.608080458</v>
      </c>
      <c r="E16" s="13">
        <f t="shared" si="2"/>
        <v>4.191153753</v>
      </c>
      <c r="F16" s="13">
        <f t="shared" si="3"/>
        <v>0.3626686325</v>
      </c>
      <c r="G16" s="22"/>
      <c r="H16" s="22"/>
      <c r="I16" s="22"/>
      <c r="J16" s="22"/>
      <c r="K16" s="22"/>
      <c r="L16" s="22"/>
      <c r="M16" s="23"/>
      <c r="N16" s="24"/>
      <c r="O16" s="24"/>
      <c r="P16" s="24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ht="19.5" customHeight="1">
      <c r="A17" s="10">
        <v>4.0</v>
      </c>
      <c r="B17" s="11" t="s">
        <v>27</v>
      </c>
      <c r="C17" s="20">
        <f t="shared" si="1"/>
        <v>0.8699782291</v>
      </c>
      <c r="D17" s="13">
        <f>F22*POWER(C7,G22)</f>
        <v>3.896213353</v>
      </c>
      <c r="E17" s="13">
        <f t="shared" si="2"/>
        <v>3.389620793</v>
      </c>
      <c r="F17" s="13">
        <f t="shared" si="3"/>
        <v>0.3835237271</v>
      </c>
      <c r="G17" s="22"/>
      <c r="H17" s="22"/>
      <c r="I17" s="22"/>
      <c r="J17" s="22"/>
      <c r="K17" s="22"/>
      <c r="L17" s="22"/>
      <c r="M17" s="25"/>
      <c r="N17" s="26"/>
      <c r="O17" s="26"/>
      <c r="P17" s="26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>
      <c r="A18" s="14">
        <v>5.0</v>
      </c>
      <c r="B18" s="11" t="s">
        <v>28</v>
      </c>
      <c r="C18" s="27">
        <f t="shared" si="1"/>
        <v>0.6959825833</v>
      </c>
      <c r="D18" s="28">
        <f>F22*POWER(C8,G22)</f>
        <v>3.735604134</v>
      </c>
      <c r="E18" s="28">
        <f t="shared" si="2"/>
        <v>2.599915416</v>
      </c>
      <c r="F18" s="28">
        <f t="shared" si="3"/>
        <v>0.4807848719</v>
      </c>
      <c r="G18" s="29"/>
      <c r="H18" s="29"/>
      <c r="I18" s="29"/>
      <c r="J18" s="29"/>
      <c r="K18" s="29"/>
      <c r="L18" s="29"/>
      <c r="N18" s="15"/>
      <c r="O18" s="15"/>
      <c r="P18" s="15"/>
    </row>
    <row r="19">
      <c r="I19" s="25"/>
      <c r="J19" s="25"/>
      <c r="K19" s="25"/>
      <c r="L19" s="25"/>
      <c r="M19" s="25"/>
      <c r="N19" s="25"/>
      <c r="O19" s="25"/>
      <c r="P19" s="25"/>
      <c r="Q19" s="15"/>
      <c r="R19" s="15"/>
      <c r="S19" s="15"/>
      <c r="T19" s="15"/>
    </row>
    <row r="20" hidden="1">
      <c r="Q20" s="15"/>
    </row>
    <row r="21" ht="24.0" hidden="1" customHeight="1">
      <c r="A21" s="30" t="s">
        <v>38</v>
      </c>
      <c r="B21" s="31" t="s">
        <v>39</v>
      </c>
      <c r="C21" s="30" t="s">
        <v>40</v>
      </c>
      <c r="D21" s="30" t="s">
        <v>41</v>
      </c>
      <c r="E21" s="30" t="s">
        <v>42</v>
      </c>
      <c r="F21" s="30" t="s">
        <v>43</v>
      </c>
      <c r="G21" s="31" t="s">
        <v>44</v>
      </c>
      <c r="H21" s="31" t="s">
        <v>45</v>
      </c>
      <c r="I21" s="32"/>
      <c r="J21" s="32"/>
      <c r="K21" s="32"/>
      <c r="L21" s="32"/>
      <c r="M21" s="32"/>
      <c r="N21" s="33"/>
      <c r="O21" s="33"/>
      <c r="Q21" s="15"/>
    </row>
    <row r="22" ht="15.75" hidden="1" customHeight="1">
      <c r="A22" s="34">
        <v>1.24</v>
      </c>
      <c r="B22" s="35">
        <v>5.07</v>
      </c>
      <c r="C22" s="35">
        <v>4.24</v>
      </c>
      <c r="D22" s="35">
        <v>1.1</v>
      </c>
      <c r="E22" s="35">
        <v>4.68</v>
      </c>
      <c r="F22" s="35">
        <v>2.94</v>
      </c>
      <c r="G22" s="35">
        <f>0.91+0.01*SUM(A22:E22)</f>
        <v>1.0733</v>
      </c>
      <c r="H22" s="35">
        <f>0.33+0.2*(G22-1.01)</f>
        <v>0.34266</v>
      </c>
      <c r="Q22" s="15"/>
    </row>
    <row r="23" ht="15.75" hidden="1" customHeight="1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15"/>
      <c r="R23" s="36"/>
      <c r="S23" s="36"/>
      <c r="T23" s="36"/>
      <c r="U23" s="36"/>
      <c r="V23" s="36"/>
      <c r="W23" s="36"/>
      <c r="X23" s="36"/>
      <c r="Y23" s="36"/>
      <c r="Z23" s="36"/>
    </row>
    <row r="24" ht="15.75" customHeight="1">
      <c r="Q24" s="15"/>
    </row>
    <row r="25" ht="15.75" customHeight="1">
      <c r="Q25" s="15"/>
    </row>
    <row r="26" ht="15.75" customHeight="1">
      <c r="Q26" s="15"/>
    </row>
    <row r="27" ht="15.75" customHeight="1">
      <c r="Q27" s="26"/>
    </row>
    <row r="28" ht="15.75" customHeight="1">
      <c r="Q28" s="15"/>
    </row>
    <row r="29" ht="15.75" customHeight="1">
      <c r="Q29" s="15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I14:I18"/>
    <mergeCell ref="J14:J18"/>
    <mergeCell ref="B1:B2"/>
    <mergeCell ref="A1:A2"/>
    <mergeCell ref="C1:C2"/>
    <mergeCell ref="D1:H1"/>
    <mergeCell ref="I1:K1"/>
    <mergeCell ref="R1:T1"/>
    <mergeCell ref="L1:Q1"/>
    <mergeCell ref="K14:K18"/>
    <mergeCell ref="L14:L18"/>
    <mergeCell ref="H14:H18"/>
    <mergeCell ref="G14:G18"/>
  </mergeCells>
  <printOptions/>
  <pageMargins bottom="0.75" footer="0.0" header="0.0" left="0.7" right="0.7" top="0.75"/>
  <pageSetup orientation="portrait"/>
  <drawing r:id="rId1"/>
</worksheet>
</file>