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F" sheetId="1" r:id="rId3"/>
    <sheet state="visible" name="Entradas" sheetId="2" r:id="rId4"/>
    <sheet state="visible" name="Salidas" sheetId="3" r:id="rId5"/>
    <sheet state="visible" name="Peticiones usuario" sheetId="4" r:id="rId6"/>
    <sheet state="visible" name="Archivos" sheetId="5" r:id="rId7"/>
  </sheets>
  <definedNames/>
  <calcPr/>
</workbook>
</file>

<file path=xl/sharedStrings.xml><?xml version="1.0" encoding="utf-8"?>
<sst xmlns="http://schemas.openxmlformats.org/spreadsheetml/2006/main" count="119" uniqueCount="65">
  <si>
    <t>Parametros de medicion</t>
  </si>
  <si>
    <t>Entradas</t>
  </si>
  <si>
    <t>Salidas</t>
  </si>
  <si>
    <t>Cuenta</t>
  </si>
  <si>
    <t>Dificultad</t>
  </si>
  <si>
    <t>Total</t>
  </si>
  <si>
    <t>Confirmación login</t>
  </si>
  <si>
    <t>Simple</t>
  </si>
  <si>
    <t>Usuario</t>
  </si>
  <si>
    <t>Contraseña</t>
  </si>
  <si>
    <t>Dashboard</t>
  </si>
  <si>
    <t>Medio</t>
  </si>
  <si>
    <t>Confirmación cap. creada</t>
  </si>
  <si>
    <t>Nombre</t>
  </si>
  <si>
    <t>Complejo</t>
  </si>
  <si>
    <t>Confirmación cap. actualizada</t>
  </si>
  <si>
    <t>Apellido</t>
  </si>
  <si>
    <t>Confirmación cap. borrada</t>
  </si>
  <si>
    <t>Email</t>
  </si>
  <si>
    <t>Telefono</t>
  </si>
  <si>
    <t>DNI</t>
  </si>
  <si>
    <t>Dependencia</t>
  </si>
  <si>
    <t>Subdependencia</t>
  </si>
  <si>
    <t>Rol</t>
  </si>
  <si>
    <t>Tipo de tutoria</t>
  </si>
  <si>
    <t>Horarios</t>
  </si>
  <si>
    <t>Modalidad</t>
  </si>
  <si>
    <t>Fecha</t>
  </si>
  <si>
    <t>Tema general</t>
  </si>
  <si>
    <t>Temas especificos</t>
  </si>
  <si>
    <t xml:space="preserve">Complejidad: </t>
  </si>
  <si>
    <t>Respuestas:</t>
  </si>
  <si>
    <t>Numero de entradas de usuario</t>
  </si>
  <si>
    <t>x</t>
  </si>
  <si>
    <t>1) ¿Requiere el sistema copias de seguridad y de recuperacion fiables?</t>
  </si>
  <si>
    <t>Numero de salidas de usuario</t>
  </si>
  <si>
    <t>Archivo</t>
  </si>
  <si>
    <t>Peticiones de usuario</t>
  </si>
  <si>
    <t>2) ¿Se requiere comunicación de datos?</t>
  </si>
  <si>
    <t>Numero de peticiones de usuario</t>
  </si>
  <si>
    <t>Base de datos (propia)</t>
  </si>
  <si>
    <t>Consulta capacitación</t>
  </si>
  <si>
    <t>Base de datos (UNLA)</t>
  </si>
  <si>
    <t>Consulta capacitaciones (ADMIN)</t>
  </si>
  <si>
    <t>Consulta capacitaciones (DIRECTORA)</t>
  </si>
  <si>
    <t>Consulta capacitaciones (JEFE CAP)</t>
  </si>
  <si>
    <t>Consulta capacitaciones (ALUMNOS)</t>
  </si>
  <si>
    <t>3) ¿Existen funciones de procesamiento distribuido?</t>
  </si>
  <si>
    <t>Numero de archivos</t>
  </si>
  <si>
    <t>4) ¿Es critico el rendimiento?</t>
  </si>
  <si>
    <t>Numero de interfaces externas</t>
  </si>
  <si>
    <t>5) ¿Se ejecutará el sistema en un entorno operativo existente y fuertemente utilizado?</t>
  </si>
  <si>
    <t>Cuenta total</t>
  </si>
  <si>
    <t>6) ¿Requiere el sistema entrada de datos interactiva?</t>
  </si>
  <si>
    <t>7) ¿Requiere la entrada de datos interactiva que las transacciones de entrada se lleven a cabo sobre multiples pantallas u operaciones?</t>
  </si>
  <si>
    <t>PUNTOS FUNCIÓN TOTALES</t>
  </si>
  <si>
    <t>LOC PYTHON/PF</t>
  </si>
  <si>
    <t>8) ¿Se actualizan los archivos maestros de forma interactiva?</t>
  </si>
  <si>
    <t>LOC</t>
  </si>
  <si>
    <t>9) ¿Son complejas las entradas, las salidas, los archivos, o las peticiones?</t>
  </si>
  <si>
    <t>10) ¿Es complejo el procesamiento interno?</t>
  </si>
  <si>
    <t>11) ¿Se ha diseñado el codigo para ser reutilizable?</t>
  </si>
  <si>
    <t>12) ¿Estan incluidas en el diseño la conversion y la instalación?</t>
  </si>
  <si>
    <t>13) ¿Se ha diseñado el sistema para soportar multiples instalaciones en diferentes organizaciones?</t>
  </si>
  <si>
    <t>14) ¿Se ha diseñado la aplicación para facilitar los cambios y para ser facilmente utilizada por el usuario?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</si>
</sst>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2.0"/>
      <color rgb="FF000000"/>
      <name val="Calibri"/>
    </font>
    <font/>
    <font>
      <b/>
      <i/>
      <sz val="11.0"/>
      <color rgb="FF000000"/>
      <name val="Calibri"/>
    </font>
    <font>
      <b/>
      <sz val="11.0"/>
      <color rgb="FF000000"/>
      <name val="Calibri"/>
    </font>
    <font>
      <i/>
      <u/>
      <sz val="14.0"/>
      <color rgb="FF000000"/>
      <name val="Calibri"/>
    </font>
    <font>
      <i/>
      <u/>
      <sz val="11.0"/>
      <color rgb="FF000000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readingOrder="0"/>
    </xf>
    <xf borderId="1" fillId="0" fontId="3" numFmtId="0" xfId="0" applyBorder="1" applyFont="1"/>
    <xf borderId="1" fillId="2" fontId="4" numFmtId="0" xfId="0" applyBorder="1" applyFill="1" applyFont="1"/>
    <xf borderId="0" fillId="0" fontId="5" numFmtId="0" xfId="0" applyFont="1"/>
    <xf borderId="0" fillId="0" fontId="6" numFmtId="0" xfId="0" applyFont="1"/>
    <xf borderId="1" fillId="0" fontId="0" numFmtId="0" xfId="0" applyBorder="1" applyFont="1"/>
    <xf borderId="1" fillId="0" fontId="0" numFmtId="0" xfId="0" applyAlignment="1" applyBorder="1" applyFont="1">
      <alignment readingOrder="0"/>
    </xf>
    <xf borderId="2" fillId="2" fontId="0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11.86"/>
    <col customWidth="1" min="3" max="3" width="2.0"/>
    <col customWidth="1" min="4" max="6" width="10.71"/>
    <col customWidth="1" min="7" max="7" width="11.86"/>
    <col customWidth="1" min="8" max="8" width="10.71"/>
    <col customWidth="1" min="9" max="9" width="112.57"/>
    <col customWidth="1" min="10" max="26" width="10.71"/>
  </cols>
  <sheetData>
    <row r="1">
      <c r="A1" s="1" t="s">
        <v>0</v>
      </c>
      <c r="B1" s="3" t="s">
        <v>3</v>
      </c>
      <c r="C1" s="3"/>
      <c r="D1" s="3" t="s">
        <v>7</v>
      </c>
      <c r="E1" s="3" t="s">
        <v>11</v>
      </c>
      <c r="F1" s="3" t="s">
        <v>14</v>
      </c>
      <c r="G1" s="4"/>
      <c r="I1" s="5" t="s">
        <v>30</v>
      </c>
      <c r="J1" s="6" t="s">
        <v>31</v>
      </c>
    </row>
    <row r="2">
      <c r="A2" s="7" t="s">
        <v>32</v>
      </c>
      <c r="B2">
        <f>IFERROR(__xludf.DUMMYFUNCTION("COUNTUNIQUE(Entradas!A2:A17)"),16.0)</f>
        <v>16</v>
      </c>
      <c r="C2" s="7" t="s">
        <v>33</v>
      </c>
      <c r="D2" s="7">
        <v>3.0</v>
      </c>
      <c r="E2" s="7">
        <v>4.0</v>
      </c>
      <c r="F2" s="7">
        <v>6.0</v>
      </c>
      <c r="G2" s="7">
        <f>(D2*Entradas!E2+E2*Entradas!E3+F2*Entradas!E4)</f>
        <v>58</v>
      </c>
      <c r="I2" t="s">
        <v>34</v>
      </c>
      <c r="J2" s="2">
        <v>3.0</v>
      </c>
    </row>
    <row r="3">
      <c r="A3" s="7" t="s">
        <v>35</v>
      </c>
      <c r="B3" s="7">
        <f>IFERROR(__xludf.DUMMYFUNCTION("COUNTUNIQUE(Salidas!A2:A11)"),5.0)</f>
        <v>5</v>
      </c>
      <c r="C3" s="7" t="s">
        <v>33</v>
      </c>
      <c r="D3" s="7">
        <v>4.0</v>
      </c>
      <c r="E3" s="7">
        <v>5.0</v>
      </c>
      <c r="F3" s="7">
        <v>7.0</v>
      </c>
      <c r="G3" s="7">
        <f>(D3*Salidas!E2+E3*Salidas!E3+F3*Salidas!E4)</f>
        <v>21</v>
      </c>
      <c r="I3" t="s">
        <v>38</v>
      </c>
      <c r="J3" s="2">
        <v>2.0</v>
      </c>
    </row>
    <row r="4">
      <c r="A4" s="7" t="s">
        <v>39</v>
      </c>
      <c r="B4" s="8">
        <f>IFERROR(__xludf.DUMMYFUNCTION("COUNTUNIQUE('Peticiones usuario'!A2:A19)"),5.0)</f>
        <v>5</v>
      </c>
      <c r="C4" s="7" t="s">
        <v>33</v>
      </c>
      <c r="D4" s="7">
        <v>3.0</v>
      </c>
      <c r="E4" s="7">
        <v>4.0</v>
      </c>
      <c r="F4" s="7">
        <v>6.0</v>
      </c>
      <c r="G4" s="8">
        <f>D4*'Peticiones usuario'!E2+E4*'Peticiones usuario'!E3+F4*'Peticiones usuario'!E4</f>
        <v>27</v>
      </c>
      <c r="I4" t="s">
        <v>47</v>
      </c>
      <c r="J4" s="2">
        <v>0.0</v>
      </c>
    </row>
    <row r="5">
      <c r="A5" s="7" t="s">
        <v>48</v>
      </c>
      <c r="B5" s="7">
        <f>IFERROR(__xludf.DUMMYFUNCTION("COUNTUNIQUE(Archivos!A2:A3)"),2.0)</f>
        <v>2</v>
      </c>
      <c r="C5" s="7" t="s">
        <v>33</v>
      </c>
      <c r="D5" s="7">
        <v>7.0</v>
      </c>
      <c r="E5" s="7">
        <v>10.0</v>
      </c>
      <c r="F5" s="7">
        <v>15.0</v>
      </c>
      <c r="G5" s="7">
        <f>(D5*Archivos!E2+E5*-Archivos!E3+F5*Archivos!E4)</f>
        <v>30</v>
      </c>
      <c r="I5" t="s">
        <v>49</v>
      </c>
      <c r="J5" s="2">
        <v>2.0</v>
      </c>
    </row>
    <row r="6">
      <c r="A6" s="7" t="s">
        <v>50</v>
      </c>
      <c r="B6" s="7">
        <v>0.0</v>
      </c>
      <c r="C6" s="7" t="s">
        <v>33</v>
      </c>
      <c r="D6" s="7">
        <v>5.0</v>
      </c>
      <c r="E6" s="7">
        <v>7.0</v>
      </c>
      <c r="F6" s="7">
        <v>10.0</v>
      </c>
      <c r="G6" s="7">
        <f>(D6*Entradas!E6+E6*Entradas!E7+F6*Entradas!E8)</f>
        <v>0</v>
      </c>
      <c r="I6" t="s">
        <v>51</v>
      </c>
      <c r="J6" s="2">
        <v>4.0</v>
      </c>
    </row>
    <row r="7">
      <c r="A7" s="7" t="s">
        <v>52</v>
      </c>
      <c r="B7" s="9"/>
      <c r="C7" s="10"/>
      <c r="D7" s="10"/>
      <c r="E7" s="10"/>
      <c r="F7" s="11"/>
      <c r="G7" s="7">
        <f>SUM(G2:G6)</f>
        <v>136</v>
      </c>
      <c r="I7" t="s">
        <v>53</v>
      </c>
      <c r="J7" s="2">
        <v>5.0</v>
      </c>
    </row>
    <row r="8">
      <c r="I8" t="s">
        <v>54</v>
      </c>
      <c r="J8" s="2">
        <v>2.0</v>
      </c>
    </row>
    <row r="9">
      <c r="A9" s="12" t="s">
        <v>55</v>
      </c>
      <c r="B9" s="13">
        <f>G7*(0.65+0.01*SUM(J2:J15))</f>
        <v>134.64</v>
      </c>
      <c r="F9" s="2" t="s">
        <v>56</v>
      </c>
      <c r="I9" t="s">
        <v>57</v>
      </c>
      <c r="J9" s="2">
        <v>2.0</v>
      </c>
    </row>
    <row r="10">
      <c r="A10" s="2" t="s">
        <v>58</v>
      </c>
      <c r="B10">
        <f>B9*F10</f>
        <v>7180.3512</v>
      </c>
      <c r="F10" s="2">
        <v>53.33</v>
      </c>
      <c r="I10" t="s">
        <v>59</v>
      </c>
      <c r="J10" s="2">
        <v>1.0</v>
      </c>
    </row>
    <row r="11">
      <c r="I11" t="s">
        <v>60</v>
      </c>
      <c r="J11" s="2">
        <v>1.0</v>
      </c>
    </row>
    <row r="12">
      <c r="I12" t="s">
        <v>61</v>
      </c>
      <c r="J12" s="2">
        <v>3.0</v>
      </c>
    </row>
    <row r="13">
      <c r="I13" t="s">
        <v>62</v>
      </c>
      <c r="J13" s="2">
        <v>3.0</v>
      </c>
    </row>
    <row r="14">
      <c r="I14" t="s">
        <v>63</v>
      </c>
      <c r="J14" s="2">
        <v>1.0</v>
      </c>
    </row>
    <row r="15">
      <c r="I15" t="s">
        <v>64</v>
      </c>
      <c r="J15" s="2">
        <v>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7:F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3" width="10.71"/>
    <col customWidth="1" min="4" max="4" width="12.14"/>
    <col customWidth="1" min="5" max="26" width="10.71"/>
  </cols>
  <sheetData>
    <row r="1">
      <c r="A1" s="2" t="s">
        <v>1</v>
      </c>
      <c r="B1" s="2" t="s">
        <v>4</v>
      </c>
      <c r="D1" s="2" t="s">
        <v>4</v>
      </c>
      <c r="E1" s="2" t="s">
        <v>5</v>
      </c>
    </row>
    <row r="2">
      <c r="A2" s="2" t="s">
        <v>8</v>
      </c>
      <c r="B2" s="2" t="s">
        <v>7</v>
      </c>
      <c r="D2" s="2" t="s">
        <v>7</v>
      </c>
      <c r="E2">
        <f t="shared" ref="E2:E4" si="1">COUNTIF(B:B,D2)</f>
        <v>10</v>
      </c>
    </row>
    <row r="3">
      <c r="A3" s="2" t="s">
        <v>9</v>
      </c>
      <c r="B3" s="2" t="s">
        <v>7</v>
      </c>
      <c r="D3" s="2" t="s">
        <v>11</v>
      </c>
      <c r="E3">
        <f t="shared" si="1"/>
        <v>4</v>
      </c>
    </row>
    <row r="4">
      <c r="A4" s="2" t="s">
        <v>13</v>
      </c>
      <c r="B4" s="2" t="s">
        <v>7</v>
      </c>
      <c r="D4" s="2" t="s">
        <v>14</v>
      </c>
      <c r="E4">
        <f t="shared" si="1"/>
        <v>2</v>
      </c>
    </row>
    <row r="5">
      <c r="A5" s="2" t="s">
        <v>16</v>
      </c>
      <c r="B5" s="2" t="s">
        <v>7</v>
      </c>
    </row>
    <row r="6">
      <c r="A6" s="2" t="s">
        <v>18</v>
      </c>
      <c r="B6" s="2" t="s">
        <v>7</v>
      </c>
    </row>
    <row r="7">
      <c r="A7" s="2" t="s">
        <v>19</v>
      </c>
      <c r="B7" s="2" t="s">
        <v>7</v>
      </c>
    </row>
    <row r="8">
      <c r="A8" s="2" t="s">
        <v>20</v>
      </c>
      <c r="B8" s="2" t="s">
        <v>7</v>
      </c>
    </row>
    <row r="9">
      <c r="A9" s="2" t="s">
        <v>21</v>
      </c>
      <c r="B9" s="2" t="s">
        <v>11</v>
      </c>
    </row>
    <row r="10">
      <c r="A10" s="2" t="s">
        <v>22</v>
      </c>
      <c r="B10" s="2" t="s">
        <v>11</v>
      </c>
    </row>
    <row r="11">
      <c r="A11" s="2" t="s">
        <v>23</v>
      </c>
      <c r="B11" s="2" t="s">
        <v>11</v>
      </c>
    </row>
    <row r="12">
      <c r="A12" s="2" t="s">
        <v>24</v>
      </c>
      <c r="B12" s="2" t="s">
        <v>7</v>
      </c>
    </row>
    <row r="13">
      <c r="A13" s="2" t="s">
        <v>25</v>
      </c>
      <c r="B13" s="2" t="s">
        <v>14</v>
      </c>
    </row>
    <row r="14">
      <c r="A14" s="2" t="s">
        <v>26</v>
      </c>
      <c r="B14" s="2" t="s">
        <v>7</v>
      </c>
    </row>
    <row r="15">
      <c r="A15" s="2" t="s">
        <v>27</v>
      </c>
      <c r="B15" s="2" t="s">
        <v>14</v>
      </c>
    </row>
    <row r="16">
      <c r="A16" s="2" t="s">
        <v>28</v>
      </c>
      <c r="B16" s="2" t="s">
        <v>7</v>
      </c>
    </row>
    <row r="17">
      <c r="A17" s="2" t="s">
        <v>29</v>
      </c>
      <c r="B17" s="2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14"/>
    <col customWidth="1" min="2" max="26" width="10.71"/>
  </cols>
  <sheetData>
    <row r="1">
      <c r="A1" s="2" t="s">
        <v>2</v>
      </c>
      <c r="B1" s="2" t="s">
        <v>4</v>
      </c>
      <c r="D1" s="2" t="s">
        <v>4</v>
      </c>
      <c r="E1" s="2" t="s">
        <v>5</v>
      </c>
    </row>
    <row r="2">
      <c r="A2" s="2" t="s">
        <v>6</v>
      </c>
      <c r="B2" s="2" t="s">
        <v>7</v>
      </c>
      <c r="D2" s="2" t="s">
        <v>7</v>
      </c>
      <c r="E2">
        <f t="shared" ref="E2:E4" si="1">COUNTIF(B:B,D2)</f>
        <v>4</v>
      </c>
    </row>
    <row r="3">
      <c r="A3" s="2" t="s">
        <v>10</v>
      </c>
      <c r="B3" s="2" t="s">
        <v>11</v>
      </c>
      <c r="D3" s="2" t="s">
        <v>11</v>
      </c>
      <c r="E3">
        <f t="shared" si="1"/>
        <v>1</v>
      </c>
    </row>
    <row r="4">
      <c r="A4" s="2" t="s">
        <v>12</v>
      </c>
      <c r="B4" s="2" t="s">
        <v>7</v>
      </c>
      <c r="D4" s="2" t="s">
        <v>14</v>
      </c>
      <c r="E4">
        <f t="shared" si="1"/>
        <v>0</v>
      </c>
    </row>
    <row r="5">
      <c r="A5" s="2" t="s">
        <v>15</v>
      </c>
      <c r="B5" s="2" t="s">
        <v>7</v>
      </c>
    </row>
    <row r="6">
      <c r="A6" s="2" t="s">
        <v>17</v>
      </c>
      <c r="B6" s="2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43"/>
  </cols>
  <sheetData>
    <row r="1">
      <c r="A1" s="2" t="s">
        <v>37</v>
      </c>
      <c r="B1" s="2" t="s">
        <v>4</v>
      </c>
      <c r="D1" s="2" t="s">
        <v>4</v>
      </c>
      <c r="E1" s="2" t="s">
        <v>5</v>
      </c>
    </row>
    <row r="2">
      <c r="A2" s="2" t="s">
        <v>41</v>
      </c>
      <c r="B2" s="2" t="s">
        <v>7</v>
      </c>
      <c r="D2" s="2" t="s">
        <v>7</v>
      </c>
      <c r="E2">
        <f t="shared" ref="E2:E4" si="1">COUNTIF(B:B,D2)</f>
        <v>1</v>
      </c>
    </row>
    <row r="3">
      <c r="A3" s="2" t="s">
        <v>43</v>
      </c>
      <c r="B3" s="2" t="s">
        <v>14</v>
      </c>
      <c r="D3" s="2" t="s">
        <v>11</v>
      </c>
      <c r="E3">
        <f t="shared" si="1"/>
        <v>0</v>
      </c>
    </row>
    <row r="4">
      <c r="A4" s="2" t="s">
        <v>44</v>
      </c>
      <c r="B4" s="2" t="s">
        <v>14</v>
      </c>
      <c r="D4" s="2" t="s">
        <v>14</v>
      </c>
      <c r="E4">
        <f t="shared" si="1"/>
        <v>4</v>
      </c>
    </row>
    <row r="5">
      <c r="A5" s="2" t="s">
        <v>45</v>
      </c>
      <c r="B5" s="2" t="s">
        <v>14</v>
      </c>
    </row>
    <row r="6">
      <c r="A6" s="2" t="s">
        <v>46</v>
      </c>
      <c r="B6" s="2" t="s">
        <v>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</cols>
  <sheetData>
    <row r="1">
      <c r="A1" s="2" t="s">
        <v>36</v>
      </c>
      <c r="B1" s="2" t="s">
        <v>4</v>
      </c>
      <c r="D1" s="2" t="s">
        <v>4</v>
      </c>
      <c r="E1" s="2" t="s">
        <v>5</v>
      </c>
    </row>
    <row r="2">
      <c r="A2" s="2" t="s">
        <v>40</v>
      </c>
      <c r="B2" s="2" t="s">
        <v>14</v>
      </c>
      <c r="D2" s="2" t="s">
        <v>7</v>
      </c>
      <c r="E2">
        <f t="shared" ref="E2:E4" si="1">CountIF(B:B,D2)</f>
        <v>0</v>
      </c>
    </row>
    <row r="3">
      <c r="A3" s="2" t="s">
        <v>42</v>
      </c>
      <c r="B3" s="2" t="s">
        <v>14</v>
      </c>
      <c r="D3" s="2" t="s">
        <v>11</v>
      </c>
      <c r="E3">
        <f t="shared" si="1"/>
        <v>0</v>
      </c>
    </row>
    <row r="4">
      <c r="D4" s="2" t="s">
        <v>14</v>
      </c>
      <c r="E4">
        <f t="shared" si="1"/>
        <v>2</v>
      </c>
    </row>
  </sheetData>
  <drawing r:id="rId1"/>
</worksheet>
</file>