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C6B8E51D-5AB1-4A8C-8A25-8283E0DE87B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variable" sheetId="1" r:id="rId1"/>
    <sheet name="Feuil3" sheetId="3" r:id="rId2"/>
    <sheet name="Ratio power he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5" i="1"/>
  <c r="F5" i="1"/>
  <c r="C6" i="1"/>
  <c r="D6" i="1"/>
  <c r="E6" i="1"/>
  <c r="F6" i="1"/>
  <c r="C7" i="1"/>
  <c r="D7" i="1"/>
  <c r="F7" i="1" s="1"/>
  <c r="K6" i="3" l="1"/>
  <c r="K7" i="3"/>
  <c r="K8" i="3"/>
  <c r="F8" i="3"/>
  <c r="K5" i="3"/>
  <c r="K4" i="3"/>
  <c r="F5" i="3"/>
  <c r="F6" i="3"/>
  <c r="F7" i="3"/>
  <c r="F4" i="3"/>
  <c r="H11" i="2"/>
  <c r="H10" i="2"/>
  <c r="H7" i="2"/>
  <c r="H8" i="2"/>
  <c r="H9" i="2"/>
  <c r="H6" i="2"/>
</calcChain>
</file>

<file path=xl/sharedStrings.xml><?xml version="1.0" encoding="utf-8"?>
<sst xmlns="http://schemas.openxmlformats.org/spreadsheetml/2006/main" count="57" uniqueCount="54">
  <si>
    <t>Variable d'entré L'incertitude de réponse.</t>
  </si>
  <si>
    <t>Borne inférieur</t>
  </si>
  <si>
    <t>Valeur inférieur</t>
  </si>
  <si>
    <t>Valeur Max</t>
  </si>
  <si>
    <t xml:space="preserve">moyen </t>
  </si>
  <si>
    <t xml:space="preserve">Ecart type </t>
  </si>
  <si>
    <t>Ratio Heat power et mechanical power</t>
  </si>
  <si>
    <t>Convection coefficient per m/s</t>
  </si>
  <si>
    <t>basé sur</t>
  </si>
  <si>
    <t>various value of power  and heat in cooling value</t>
  </si>
  <si>
    <t>source</t>
  </si>
  <si>
    <t>power %</t>
  </si>
  <si>
    <t>Heat %</t>
  </si>
  <si>
    <t>http://www.sankey-diagrams.com/trigeneration-sankey/</t>
  </si>
  <si>
    <t>https://www.brighthubengineering.com/machine-design/90240-making-more-efficient-combustion-engines/</t>
  </si>
  <si>
    <t>21 to 28</t>
  </si>
  <si>
    <t>12 to 27</t>
  </si>
  <si>
    <t>https://www.researchgate.net/figure/Energy-distribution-diagram-showing-friction-losses-in-gasoline-engines-with-the_fig3_286872887</t>
  </si>
  <si>
    <t>https://x-engineer.org/automotive-engineering/internal-combustion-engines/performance/mechanical-efficiency-friction-mean-effective-pressure-fmep/</t>
  </si>
  <si>
    <t>http://www.enman.com.au/energy-audit.html</t>
  </si>
  <si>
    <t>https://www.researchgate.net/publication/316589839_WiFi_Data_Acquisition_System_and_online_monitoring_applied_to_thermoelectric_microgeneration_modules</t>
  </si>
  <si>
    <t>http://citeseerx.ist.psu.edu/viewdoc/download?doi=10.1.1.824.1312&amp;rep=rep1&amp;type=pdf</t>
  </si>
  <si>
    <t xml:space="preserve">range d'erreur de </t>
  </si>
  <si>
    <t>volume rad L</t>
  </si>
  <si>
    <t>volume moteur</t>
  </si>
  <si>
    <t>volume nominal</t>
  </si>
  <si>
    <t>rad</t>
  </si>
  <si>
    <t>tube</t>
  </si>
  <si>
    <t>moteur</t>
  </si>
  <si>
    <t>en transitoire</t>
  </si>
  <si>
    <t>76.743337246890206</t>
  </si>
  <si>
    <t>almost steady state</t>
  </si>
  <si>
    <t>76.818555785468874</t>
  </si>
  <si>
    <t>76.654842436093318</t>
  </si>
  <si>
    <t>temperature final</t>
  </si>
  <si>
    <t>La température en steady state est belle et bien indépendante du volume</t>
  </si>
  <si>
    <t>on peut generalise sur le volume de toute les composante</t>
  </si>
  <si>
    <t>débit en fonction de la pompe kg/s per rpm</t>
  </si>
  <si>
    <t>plus ou moins 10% des resultats du flow bench</t>
  </si>
  <si>
    <t xml:space="preserve">littérature </t>
  </si>
  <si>
    <t>Variables</t>
  </si>
  <si>
    <t>Borne supérieur</t>
  </si>
  <si>
    <t>valeur moyenne</t>
  </si>
  <si>
    <t>rayon</t>
  </si>
  <si>
    <t>Temperature filtrer pour l'influence du ratio de puissance</t>
  </si>
  <si>
    <t>H/(m/s)</t>
  </si>
  <si>
    <t>Temperature filtrer pour l'influence du coefficient de convection</t>
  </si>
  <si>
    <t>Ratio de puissance</t>
  </si>
  <si>
    <t>Température filtré pour le ratio de puissance et le coefficient de convection</t>
  </si>
  <si>
    <t>Pente du bébit de la pompe en fonction du RPM</t>
  </si>
  <si>
    <t>Kg/s*RPM</t>
  </si>
  <si>
    <t>débit en fonction de la pompe (kg/(s*rpm))</t>
  </si>
  <si>
    <t>Température extérieur ( C )</t>
  </si>
  <si>
    <t xml:space="preserve">Valeurs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</si>
</sst>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9" xfId="0" applyFill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6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4" xfId="0" applyNumberFormat="1" applyBorder="1"/>
    <xf numFmtId="165" fontId="0" fillId="0" borderId="5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Sensibilité de la température en fonction du ratio de puissance thermique (température filtrée pour l'influence du coefficient de convection)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55030621172354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variable!$B$21:$B$120</c:f>
              <c:numCache>
                <c:formatCode>General</c:formatCode>
                <c:ptCount val="100"/>
                <c:pt idx="0">
                  <c:v>0.68159053045506901</c:v>
                </c:pt>
                <c:pt idx="1">
                  <c:v>0.86136678244547504</c:v>
                </c:pt>
                <c:pt idx="2">
                  <c:v>0.91988091135295902</c:v>
                </c:pt>
                <c:pt idx="3">
                  <c:v>0.67142657849245901</c:v>
                </c:pt>
                <c:pt idx="4">
                  <c:v>0.86800151930486902</c:v>
                </c:pt>
                <c:pt idx="5">
                  <c:v>0.73948734862116705</c:v>
                </c:pt>
                <c:pt idx="6">
                  <c:v>0.83800759267318603</c:v>
                </c:pt>
                <c:pt idx="7">
                  <c:v>0.88165826861585295</c:v>
                </c:pt>
                <c:pt idx="8">
                  <c:v>0.78751623011109595</c:v>
                </c:pt>
                <c:pt idx="9">
                  <c:v>0.81590473627704596</c:v>
                </c:pt>
                <c:pt idx="10">
                  <c:v>0.68820181250612</c:v>
                </c:pt>
                <c:pt idx="11">
                  <c:v>0.74547483021821503</c:v>
                </c:pt>
                <c:pt idx="12">
                  <c:v>0.76139156932920304</c:v>
                </c:pt>
                <c:pt idx="13">
                  <c:v>0.81720438679084395</c:v>
                </c:pt>
                <c:pt idx="14">
                  <c:v>0.99066653941600202</c:v>
                </c:pt>
                <c:pt idx="15">
                  <c:v>0.88901266184298799</c:v>
                </c:pt>
                <c:pt idx="16">
                  <c:v>0.90940465234184498</c:v>
                </c:pt>
                <c:pt idx="17">
                  <c:v>0.84423873054566601</c:v>
                </c:pt>
                <c:pt idx="18">
                  <c:v>0.60793244342809305</c:v>
                </c:pt>
                <c:pt idx="19">
                  <c:v>0.80638574314336797</c:v>
                </c:pt>
                <c:pt idx="20">
                  <c:v>0.66026302283438598</c:v>
                </c:pt>
                <c:pt idx="21">
                  <c:v>0.78831634984041998</c:v>
                </c:pt>
                <c:pt idx="22">
                  <c:v>0.609041043138978</c:v>
                </c:pt>
                <c:pt idx="23">
                  <c:v>0.66723674071866401</c:v>
                </c:pt>
                <c:pt idx="24">
                  <c:v>0.97210773319773702</c:v>
                </c:pt>
                <c:pt idx="25">
                  <c:v>0.76513753214605496</c:v>
                </c:pt>
                <c:pt idx="26">
                  <c:v>0.78276136030445498</c:v>
                </c:pt>
                <c:pt idx="27">
                  <c:v>0.64884641351606998</c:v>
                </c:pt>
                <c:pt idx="28">
                  <c:v>0.71475154458523005</c:v>
                </c:pt>
                <c:pt idx="29">
                  <c:v>0.97684078444580502</c:v>
                </c:pt>
                <c:pt idx="30">
                  <c:v>0.91242772018154294</c:v>
                </c:pt>
                <c:pt idx="31">
                  <c:v>0.79999591405450399</c:v>
                </c:pt>
                <c:pt idx="32">
                  <c:v>0.74353670535907102</c:v>
                </c:pt>
                <c:pt idx="33">
                  <c:v>0.943145752983507</c:v>
                </c:pt>
                <c:pt idx="34">
                  <c:v>0.68663705729086</c:v>
                </c:pt>
                <c:pt idx="35">
                  <c:v>0.69976134311319904</c:v>
                </c:pt>
                <c:pt idx="36">
                  <c:v>0.77284494550399896</c:v>
                </c:pt>
                <c:pt idx="37">
                  <c:v>0.99567515210733404</c:v>
                </c:pt>
                <c:pt idx="38">
                  <c:v>0.98730491847195601</c:v>
                </c:pt>
                <c:pt idx="39">
                  <c:v>0.95695418677575605</c:v>
                </c:pt>
                <c:pt idx="40">
                  <c:v>0.72326647755079598</c:v>
                </c:pt>
                <c:pt idx="41">
                  <c:v>0.95142840216376701</c:v>
                </c:pt>
                <c:pt idx="42">
                  <c:v>0.71696851133264305</c:v>
                </c:pt>
                <c:pt idx="43">
                  <c:v>0.79528360118472696</c:v>
                </c:pt>
                <c:pt idx="44">
                  <c:v>0.62424821978707601</c:v>
                </c:pt>
                <c:pt idx="45">
                  <c:v>0.75516698205444599</c:v>
                </c:pt>
                <c:pt idx="46">
                  <c:v>0.966859514883041</c:v>
                </c:pt>
                <c:pt idx="47">
                  <c:v>0.82408513783655701</c:v>
                </c:pt>
                <c:pt idx="48">
                  <c:v>0.89409897974079</c:v>
                </c:pt>
                <c:pt idx="49">
                  <c:v>0.866921950185507</c:v>
                </c:pt>
                <c:pt idx="50">
                  <c:v>0.81183650998770795</c:v>
                </c:pt>
                <c:pt idx="51">
                  <c:v>0.94498079036569305</c:v>
                </c:pt>
                <c:pt idx="52">
                  <c:v>0.75901794735113903</c:v>
                </c:pt>
                <c:pt idx="53">
                  <c:v>0.96838106080376396</c:v>
                </c:pt>
                <c:pt idx="54">
                  <c:v>0.726158430282976</c:v>
                </c:pt>
                <c:pt idx="55">
                  <c:v>0.88511144788453999</c:v>
                </c:pt>
                <c:pt idx="56">
                  <c:v>0.71176464891589297</c:v>
                </c:pt>
                <c:pt idx="57">
                  <c:v>0.67995282518306399</c:v>
                </c:pt>
                <c:pt idx="58">
                  <c:v>0.67439897226705003</c:v>
                </c:pt>
                <c:pt idx="59">
                  <c:v>0.80001948222617203</c:v>
                </c:pt>
                <c:pt idx="60">
                  <c:v>0.90425868248654495</c:v>
                </c:pt>
                <c:pt idx="61">
                  <c:v>0.693103457114711</c:v>
                </c:pt>
                <c:pt idx="62">
                  <c:v>0.89623629460103305</c:v>
                </c:pt>
                <c:pt idx="63">
                  <c:v>0.84288999881623805</c:v>
                </c:pt>
                <c:pt idx="64">
                  <c:v>0.934421604779063</c:v>
                </c:pt>
                <c:pt idx="65">
                  <c:v>0.98304598075883698</c:v>
                </c:pt>
                <c:pt idx="66">
                  <c:v>0.64489540711061499</c:v>
                </c:pt>
                <c:pt idx="67">
                  <c:v>0.903729646575958</c:v>
                </c:pt>
                <c:pt idx="68">
                  <c:v>0.82201714581602303</c:v>
                </c:pt>
                <c:pt idx="69">
                  <c:v>0.73165001476957903</c:v>
                </c:pt>
                <c:pt idx="70">
                  <c:v>0.92151376805004004</c:v>
                </c:pt>
                <c:pt idx="71">
                  <c:v>0.63873333888320505</c:v>
                </c:pt>
                <c:pt idx="72">
                  <c:v>0.73563129136352301</c:v>
                </c:pt>
                <c:pt idx="73">
                  <c:v>0.61232419138798699</c:v>
                </c:pt>
                <c:pt idx="74">
                  <c:v>0.77944589780286799</c:v>
                </c:pt>
                <c:pt idx="75">
                  <c:v>0.856008565381016</c:v>
                </c:pt>
                <c:pt idx="76">
                  <c:v>0.70461961373650395</c:v>
                </c:pt>
                <c:pt idx="77">
                  <c:v>0.96125017926494605</c:v>
                </c:pt>
                <c:pt idx="78">
                  <c:v>0.74827299386784196</c:v>
                </c:pt>
                <c:pt idx="79">
                  <c:v>0.85371223626810999</c:v>
                </c:pt>
                <c:pt idx="80">
                  <c:v>0.83484694529671799</c:v>
                </c:pt>
                <c:pt idx="81">
                  <c:v>0.65757199220622098</c:v>
                </c:pt>
                <c:pt idx="82">
                  <c:v>0.70215555795145002</c:v>
                </c:pt>
                <c:pt idx="83">
                  <c:v>0.65505285058441698</c:v>
                </c:pt>
                <c:pt idx="84">
                  <c:v>0.92867853253268995</c:v>
                </c:pt>
                <c:pt idx="85">
                  <c:v>0.63488005726337904</c:v>
                </c:pt>
                <c:pt idx="86">
                  <c:v>0.62050350208567495</c:v>
                </c:pt>
                <c:pt idx="87">
                  <c:v>0.92757431220559095</c:v>
                </c:pt>
                <c:pt idx="88">
                  <c:v>0.60339082800100396</c:v>
                </c:pt>
                <c:pt idx="89">
                  <c:v>0.629116872074309</c:v>
                </c:pt>
                <c:pt idx="90">
                  <c:v>0.87976736802300204</c:v>
                </c:pt>
                <c:pt idx="91">
                  <c:v>0.77192211197466698</c:v>
                </c:pt>
                <c:pt idx="92">
                  <c:v>0.87471382011598897</c:v>
                </c:pt>
                <c:pt idx="93">
                  <c:v>0.64127534475803005</c:v>
                </c:pt>
                <c:pt idx="94">
                  <c:v>0.95269088710804095</c:v>
                </c:pt>
                <c:pt idx="95">
                  <c:v>0.93923171969978203</c:v>
                </c:pt>
                <c:pt idx="96">
                  <c:v>0.848328011615197</c:v>
                </c:pt>
                <c:pt idx="97">
                  <c:v>0.82994662543700504</c:v>
                </c:pt>
                <c:pt idx="98">
                  <c:v>0.99740298773334002</c:v>
                </c:pt>
                <c:pt idx="99">
                  <c:v>0.61875886345273501</c:v>
                </c:pt>
              </c:numCache>
            </c:numRef>
          </c:xVal>
          <c:yVal>
            <c:numRef>
              <c:f>variable!$G$21:$G$120</c:f>
              <c:numCache>
                <c:formatCode>General</c:formatCode>
                <c:ptCount val="100"/>
                <c:pt idx="0">
                  <c:v>105.502422350941</c:v>
                </c:pt>
                <c:pt idx="1">
                  <c:v>126.347542671497</c:v>
                </c:pt>
                <c:pt idx="2">
                  <c:v>132.94058525979901</c:v>
                </c:pt>
                <c:pt idx="3">
                  <c:v>103.905337859659</c:v>
                </c:pt>
                <c:pt idx="4">
                  <c:v>129.556462946594</c:v>
                </c:pt>
                <c:pt idx="5">
                  <c:v>111.617134742418</c:v>
                </c:pt>
                <c:pt idx="6">
                  <c:v>123.984713829234</c:v>
                </c:pt>
                <c:pt idx="7">
                  <c:v>130.42313639913201</c:v>
                </c:pt>
                <c:pt idx="8">
                  <c:v>118.722759612795</c:v>
                </c:pt>
                <c:pt idx="9">
                  <c:v>121.186534242455</c:v>
                </c:pt>
                <c:pt idx="10">
                  <c:v>105.097202384041</c:v>
                </c:pt>
                <c:pt idx="11">
                  <c:v>112.955411531219</c:v>
                </c:pt>
                <c:pt idx="12">
                  <c:v>113.641607918792</c:v>
                </c:pt>
                <c:pt idx="13">
                  <c:v>121.96602616906701</c:v>
                </c:pt>
                <c:pt idx="14">
                  <c:v>141.62554811818501</c:v>
                </c:pt>
                <c:pt idx="15">
                  <c:v>132.55718998972301</c:v>
                </c:pt>
                <c:pt idx="16">
                  <c:v>134.05142052657601</c:v>
                </c:pt>
                <c:pt idx="17">
                  <c:v>124.56779245420501</c:v>
                </c:pt>
                <c:pt idx="18">
                  <c:v>97.067443287265604</c:v>
                </c:pt>
                <c:pt idx="19">
                  <c:v>120.987523223964</c:v>
                </c:pt>
                <c:pt idx="20">
                  <c:v>101.575792055175</c:v>
                </c:pt>
                <c:pt idx="21">
                  <c:v>117.779485781598</c:v>
                </c:pt>
                <c:pt idx="22">
                  <c:v>98.174875803121196</c:v>
                </c:pt>
                <c:pt idx="23">
                  <c:v>105.000789876157</c:v>
                </c:pt>
                <c:pt idx="24">
                  <c:v>136.107164943811</c:v>
                </c:pt>
                <c:pt idx="25">
                  <c:v>114.350317782028</c:v>
                </c:pt>
                <c:pt idx="26">
                  <c:v>117.63743100129</c:v>
                </c:pt>
                <c:pt idx="27">
                  <c:v>100.158884880508</c:v>
                </c:pt>
                <c:pt idx="28">
                  <c:v>108.18195694067801</c:v>
                </c:pt>
                <c:pt idx="29">
                  <c:v>140.22834415927301</c:v>
                </c:pt>
                <c:pt idx="30">
                  <c:v>134.39818473858099</c:v>
                </c:pt>
                <c:pt idx="31">
                  <c:v>119.019792119654</c:v>
                </c:pt>
                <c:pt idx="32">
                  <c:v>112.06503625396699</c:v>
                </c:pt>
                <c:pt idx="33">
                  <c:v>136.78826281933101</c:v>
                </c:pt>
                <c:pt idx="34">
                  <c:v>105.63698285058</c:v>
                </c:pt>
                <c:pt idx="35">
                  <c:v>106.273114057667</c:v>
                </c:pt>
                <c:pt idx="36">
                  <c:v>116.121359551756</c:v>
                </c:pt>
                <c:pt idx="37">
                  <c:v>142.270439199989</c:v>
                </c:pt>
                <c:pt idx="38">
                  <c:v>141.67271341791499</c:v>
                </c:pt>
                <c:pt idx="39">
                  <c:v>138.120592327439</c:v>
                </c:pt>
                <c:pt idx="40">
                  <c:v>109.26537117497401</c:v>
                </c:pt>
                <c:pt idx="41">
                  <c:v>137.64353973945001</c:v>
                </c:pt>
                <c:pt idx="42">
                  <c:v>109.107848102468</c:v>
                </c:pt>
                <c:pt idx="43">
                  <c:v>118.807491829138</c:v>
                </c:pt>
                <c:pt idx="44">
                  <c:v>97.821223000005702</c:v>
                </c:pt>
                <c:pt idx="45">
                  <c:v>113.51603113796899</c:v>
                </c:pt>
                <c:pt idx="46">
                  <c:v>138.37879819691301</c:v>
                </c:pt>
                <c:pt idx="47">
                  <c:v>121.936726778777</c:v>
                </c:pt>
                <c:pt idx="48">
                  <c:v>130.350992610302</c:v>
                </c:pt>
                <c:pt idx="49">
                  <c:v>126.745462398171</c:v>
                </c:pt>
                <c:pt idx="50">
                  <c:v>120.263039739532</c:v>
                </c:pt>
                <c:pt idx="51">
                  <c:v>137.44585732457699</c:v>
                </c:pt>
                <c:pt idx="52">
                  <c:v>114.066023869912</c:v>
                </c:pt>
                <c:pt idx="53">
                  <c:v>139.42133129897101</c:v>
                </c:pt>
                <c:pt idx="54">
                  <c:v>109.82612250616999</c:v>
                </c:pt>
                <c:pt idx="55">
                  <c:v>129.054065493824</c:v>
                </c:pt>
                <c:pt idx="56">
                  <c:v>108.362417270333</c:v>
                </c:pt>
                <c:pt idx="57">
                  <c:v>106.238693225316</c:v>
                </c:pt>
                <c:pt idx="58">
                  <c:v>103.20808855072799</c:v>
                </c:pt>
                <c:pt idx="59">
                  <c:v>119.51795642956699</c:v>
                </c:pt>
                <c:pt idx="60">
                  <c:v>132.736016571379</c:v>
                </c:pt>
                <c:pt idx="61">
                  <c:v>108.001303855093</c:v>
                </c:pt>
                <c:pt idx="62">
                  <c:v>131.455542497105</c:v>
                </c:pt>
                <c:pt idx="63">
                  <c:v>124.16443167441101</c:v>
                </c:pt>
                <c:pt idx="64">
                  <c:v>134.97232204510999</c:v>
                </c:pt>
                <c:pt idx="65">
                  <c:v>140.94442039097899</c:v>
                </c:pt>
                <c:pt idx="66">
                  <c:v>101.67479141511301</c:v>
                </c:pt>
                <c:pt idx="67">
                  <c:v>133.37755801974899</c:v>
                </c:pt>
                <c:pt idx="68">
                  <c:v>121.474586435437</c:v>
                </c:pt>
                <c:pt idx="69">
                  <c:v>109.783998924507</c:v>
                </c:pt>
                <c:pt idx="70">
                  <c:v>134.666412023562</c:v>
                </c:pt>
                <c:pt idx="71">
                  <c:v>97.671792133559094</c:v>
                </c:pt>
                <c:pt idx="72">
                  <c:v>111.563393990503</c:v>
                </c:pt>
                <c:pt idx="73">
                  <c:v>95.792035194383004</c:v>
                </c:pt>
                <c:pt idx="74">
                  <c:v>116.724923299247</c:v>
                </c:pt>
                <c:pt idx="75">
                  <c:v>124.053418431944</c:v>
                </c:pt>
                <c:pt idx="76">
                  <c:v>107.218826079092</c:v>
                </c:pt>
                <c:pt idx="77">
                  <c:v>140.19024524605899</c:v>
                </c:pt>
                <c:pt idx="78">
                  <c:v>111.333340461755</c:v>
                </c:pt>
                <c:pt idx="79">
                  <c:v>126.052685744412</c:v>
                </c:pt>
                <c:pt idx="80">
                  <c:v>124.611697657589</c:v>
                </c:pt>
                <c:pt idx="81">
                  <c:v>102.25388940242399</c:v>
                </c:pt>
                <c:pt idx="82">
                  <c:v>105.439975246659</c:v>
                </c:pt>
                <c:pt idx="83">
                  <c:v>100.307484048823</c:v>
                </c:pt>
                <c:pt idx="84">
                  <c:v>134.247308901536</c:v>
                </c:pt>
                <c:pt idx="85">
                  <c:v>96.740663972699906</c:v>
                </c:pt>
                <c:pt idx="86">
                  <c:v>96.473252762314203</c:v>
                </c:pt>
                <c:pt idx="87">
                  <c:v>133.55301313136599</c:v>
                </c:pt>
                <c:pt idx="88">
                  <c:v>95.542691304791603</c:v>
                </c:pt>
                <c:pt idx="89">
                  <c:v>99.713092249318805</c:v>
                </c:pt>
                <c:pt idx="90">
                  <c:v>131.694060424154</c:v>
                </c:pt>
                <c:pt idx="91">
                  <c:v>116.144448668835</c:v>
                </c:pt>
                <c:pt idx="92">
                  <c:v>128.71301004562901</c:v>
                </c:pt>
                <c:pt idx="93">
                  <c:v>100.15116833788301</c:v>
                </c:pt>
                <c:pt idx="94">
                  <c:v>138.772466255674</c:v>
                </c:pt>
                <c:pt idx="95">
                  <c:v>138.27003901583601</c:v>
                </c:pt>
                <c:pt idx="96">
                  <c:v>125.00727574383301</c:v>
                </c:pt>
                <c:pt idx="97">
                  <c:v>123.267067696743</c:v>
                </c:pt>
                <c:pt idx="98">
                  <c:v>143.39593726305199</c:v>
                </c:pt>
                <c:pt idx="99">
                  <c:v>95.985756047966802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0-428A-9A3D-716F04C4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24271"/>
        <c:axId val="1731466671"/>
      </c:scatterChart>
      <c:valAx>
        <c:axId val="1774724271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Ratio</a:t>
                </a:r>
                <a:r>
                  <a:rPr lang="en-CA" baseline="0"/>
                  <a:t> entre la puissance thermique et la puissance mécanique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6671"/>
        <c:crosses val="autoZero"/>
        <c:crossBetween val="midCat"/>
      </c:valAx>
      <c:valAx>
        <c:axId val="173146667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moyenne apres 200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baseline="0">
                <a:effectLst/>
              </a:rPr>
              <a:t>Sensibilité de la température en fonction du coefficient de convection (température filtrée pour l'influence du ratio de puissance) </a:t>
            </a:r>
            <a:endParaRPr lang="en-C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96587926509187E-2"/>
                  <c:y val="-0.36604658792650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variable!$C$21:$C$120</c:f>
              <c:numCache>
                <c:formatCode>General</c:formatCode>
                <c:ptCount val="100"/>
                <c:pt idx="0">
                  <c:v>8.2430135175955304</c:v>
                </c:pt>
                <c:pt idx="1">
                  <c:v>8.1057558223306394</c:v>
                </c:pt>
                <c:pt idx="2">
                  <c:v>8.5544557234971403</c:v>
                </c:pt>
                <c:pt idx="3">
                  <c:v>8.1396368517588407</c:v>
                </c:pt>
                <c:pt idx="4">
                  <c:v>7.0331075940859797</c:v>
                </c:pt>
                <c:pt idx="5">
                  <c:v>7.7176872890456902</c:v>
                </c:pt>
                <c:pt idx="6">
                  <c:v>8.5776378987870707</c:v>
                </c:pt>
                <c:pt idx="7">
                  <c:v>7.2544965728057704</c:v>
                </c:pt>
                <c:pt idx="8">
                  <c:v>7.1366591832399102</c:v>
                </c:pt>
                <c:pt idx="9">
                  <c:v>7.8744858377557003</c:v>
                </c:pt>
                <c:pt idx="10">
                  <c:v>7.7606964847572204</c:v>
                </c:pt>
                <c:pt idx="11">
                  <c:v>8.3552926482040206</c:v>
                </c:pt>
                <c:pt idx="12">
                  <c:v>6.9761134661077602</c:v>
                </c:pt>
                <c:pt idx="13">
                  <c:v>7.0742584217992599</c:v>
                </c:pt>
                <c:pt idx="14">
                  <c:v>8.7193707093656503</c:v>
                </c:pt>
                <c:pt idx="15">
                  <c:v>7.0023864504924704</c:v>
                </c:pt>
                <c:pt idx="16">
                  <c:v>7.5418526478339496</c:v>
                </c:pt>
                <c:pt idx="17">
                  <c:v>8.5979372348620693</c:v>
                </c:pt>
                <c:pt idx="18">
                  <c:v>8.3026702051469403</c:v>
                </c:pt>
                <c:pt idx="19">
                  <c:v>7.1737256139232102</c:v>
                </c:pt>
                <c:pt idx="20">
                  <c:v>7.6145201904075002</c:v>
                </c:pt>
                <c:pt idx="21">
                  <c:v>8.1439003996213302</c:v>
                </c:pt>
                <c:pt idx="22">
                  <c:v>8.63133241905118</c:v>
                </c:pt>
                <c:pt idx="23">
                  <c:v>8.7019452607590893</c:v>
                </c:pt>
                <c:pt idx="24">
                  <c:v>7.4918257155652803</c:v>
                </c:pt>
                <c:pt idx="25">
                  <c:v>8.06984124409807</c:v>
                </c:pt>
                <c:pt idx="26">
                  <c:v>7.21073294734573</c:v>
                </c:pt>
                <c:pt idx="27">
                  <c:v>7.5108221774488104</c:v>
                </c:pt>
                <c:pt idx="28">
                  <c:v>7.6433068805658202</c:v>
                </c:pt>
                <c:pt idx="29">
                  <c:v>8.1644688948540303</c:v>
                </c:pt>
                <c:pt idx="30">
                  <c:v>7.3842538509295199</c:v>
                </c:pt>
                <c:pt idx="31">
                  <c:v>8.0871898560939108</c:v>
                </c:pt>
                <c:pt idx="32">
                  <c:v>7.4086902151416298</c:v>
                </c:pt>
                <c:pt idx="33">
                  <c:v>8.0289913219064601</c:v>
                </c:pt>
                <c:pt idx="34">
                  <c:v>8.2154737024118596</c:v>
                </c:pt>
                <c:pt idx="35">
                  <c:v>7.5645010384274398</c:v>
                </c:pt>
                <c:pt idx="36">
                  <c:v>7.0916857476915798</c:v>
                </c:pt>
                <c:pt idx="37">
                  <c:v>8.3817839250119697</c:v>
                </c:pt>
                <c:pt idx="38">
                  <c:v>7.93339799243331</c:v>
                </c:pt>
                <c:pt idx="39">
                  <c:v>7.0559402460108203</c:v>
                </c:pt>
                <c:pt idx="40">
                  <c:v>7.7987573838861204</c:v>
                </c:pt>
                <c:pt idx="41">
                  <c:v>8.2223229438674998</c:v>
                </c:pt>
                <c:pt idx="42">
                  <c:v>7.0107590704099199</c:v>
                </c:pt>
                <c:pt idx="43">
                  <c:v>7.9742367299435903</c:v>
                </c:pt>
                <c:pt idx="44">
                  <c:v>7.7512287776745197</c:v>
                </c:pt>
                <c:pt idx="45">
                  <c:v>7.2893012959502901</c:v>
                </c:pt>
                <c:pt idx="46">
                  <c:v>8.7660932909101206</c:v>
                </c:pt>
                <c:pt idx="47">
                  <c:v>8.5027534814317001</c:v>
                </c:pt>
                <c:pt idx="48">
                  <c:v>8.3846071224682905</c:v>
                </c:pt>
                <c:pt idx="49">
                  <c:v>8.4416905926817005</c:v>
                </c:pt>
                <c:pt idx="50">
                  <c:v>8.3216472357315698</c:v>
                </c:pt>
                <c:pt idx="51">
                  <c:v>7.7779106264571398</c:v>
                </c:pt>
                <c:pt idx="52">
                  <c:v>7.8468762347358698</c:v>
                </c:pt>
                <c:pt idx="53">
                  <c:v>7.3649883402219496</c:v>
                </c:pt>
                <c:pt idx="54">
                  <c:v>7.2501465469800301</c:v>
                </c:pt>
                <c:pt idx="55">
                  <c:v>8.4638796228257505</c:v>
                </c:pt>
                <c:pt idx="56">
                  <c:v>7.8092981713605001</c:v>
                </c:pt>
                <c:pt idx="57">
                  <c:v>8.6107233480262693</c:v>
                </c:pt>
                <c:pt idx="58">
                  <c:v>7.2246434463132498</c:v>
                </c:pt>
                <c:pt idx="59">
                  <c:v>8.0522785281198104</c:v>
                </c:pt>
                <c:pt idx="60">
                  <c:v>7.32305288155748</c:v>
                </c:pt>
                <c:pt idx="61">
                  <c:v>8.7484983375178107</c:v>
                </c:pt>
                <c:pt idx="62">
                  <c:v>7.5718530768619798</c:v>
                </c:pt>
                <c:pt idx="63">
                  <c:v>8.4864770955138606</c:v>
                </c:pt>
                <c:pt idx="64">
                  <c:v>8.2640124914014592</c:v>
                </c:pt>
                <c:pt idx="65">
                  <c:v>8.5327910135296001</c:v>
                </c:pt>
                <c:pt idx="66">
                  <c:v>8.4058904886290904</c:v>
                </c:pt>
                <c:pt idx="67">
                  <c:v>7.4465604349562504</c:v>
                </c:pt>
                <c:pt idx="68">
                  <c:v>8.6751244546681097</c:v>
                </c:pt>
                <c:pt idx="69">
                  <c:v>7.5228473409169103</c:v>
                </c:pt>
                <c:pt idx="70">
                  <c:v>7.8287266174688996</c:v>
                </c:pt>
                <c:pt idx="71">
                  <c:v>7.1801699291863699</c:v>
                </c:pt>
                <c:pt idx="72">
                  <c:v>7.1200198896707603</c:v>
                </c:pt>
                <c:pt idx="73">
                  <c:v>7.4699946973329698</c:v>
                </c:pt>
                <c:pt idx="74">
                  <c:v>7.9795684577582202</c:v>
                </c:pt>
                <c:pt idx="75">
                  <c:v>8.2819651349295302</c:v>
                </c:pt>
                <c:pt idx="76">
                  <c:v>7.8846111284373199</c:v>
                </c:pt>
                <c:pt idx="77">
                  <c:v>7.6763841589932698</c:v>
                </c:pt>
                <c:pt idx="78">
                  <c:v>7.5892925921270198</c:v>
                </c:pt>
                <c:pt idx="79">
                  <c:v>7.94356082597157</c:v>
                </c:pt>
                <c:pt idx="80">
                  <c:v>7.1463146868494096</c:v>
                </c:pt>
                <c:pt idx="81">
                  <c:v>8.0058999612972297</c:v>
                </c:pt>
                <c:pt idx="82">
                  <c:v>7.3550228946962601</c:v>
                </c:pt>
                <c:pt idx="83">
                  <c:v>7.4368944095858804</c:v>
                </c:pt>
                <c:pt idx="84">
                  <c:v>7.3441715997822996</c:v>
                </c:pt>
                <c:pt idx="85">
                  <c:v>6.9253471107880999</c:v>
                </c:pt>
                <c:pt idx="86">
                  <c:v>7.2878957955676604</c:v>
                </c:pt>
                <c:pt idx="87">
                  <c:v>8.5293669957394105</c:v>
                </c:pt>
                <c:pt idx="88">
                  <c:v>7.91678541076719</c:v>
                </c:pt>
                <c:pt idx="89">
                  <c:v>8.33377755762025</c:v>
                </c:pt>
                <c:pt idx="90">
                  <c:v>6.9592905620916001</c:v>
                </c:pt>
                <c:pt idx="91">
                  <c:v>8.4223046258279908</c:v>
                </c:pt>
                <c:pt idx="92">
                  <c:v>7.6314559760499003</c:v>
                </c:pt>
                <c:pt idx="93">
                  <c:v>8.1792802090491001</c:v>
                </c:pt>
                <c:pt idx="94">
                  <c:v>7.6846181918898804</c:v>
                </c:pt>
                <c:pt idx="95">
                  <c:v>6.9482304006644897</c:v>
                </c:pt>
                <c:pt idx="96">
                  <c:v>8.6444646313013305</c:v>
                </c:pt>
                <c:pt idx="97">
                  <c:v>8.6847338570780899</c:v>
                </c:pt>
                <c:pt idx="98">
                  <c:v>8.0390078454591194</c:v>
                </c:pt>
                <c:pt idx="99">
                  <c:v>7.71399717793392</c:v>
                </c:pt>
              </c:numCache>
            </c:numRef>
          </c:xVal>
          <c:yVal>
            <c:numRef>
              <c:f>variable!$F$21:$F$120</c:f>
              <c:numCache>
                <c:formatCode>General</c:formatCode>
                <c:ptCount val="100"/>
                <c:pt idx="0">
                  <c:v>115.37142681340799</c:v>
                </c:pt>
                <c:pt idx="1">
                  <c:v>116.36068498236099</c:v>
                </c:pt>
                <c:pt idx="2">
                  <c:v>111.343568558839</c:v>
                </c:pt>
                <c:pt idx="3">
                  <c:v>116.05642355262501</c:v>
                </c:pt>
                <c:pt idx="4">
                  <c:v>129.97497083737201</c:v>
                </c:pt>
                <c:pt idx="5">
                  <c:v>120.11115338062299</c:v>
                </c:pt>
                <c:pt idx="6">
                  <c:v>111.84071723929</c:v>
                </c:pt>
                <c:pt idx="7">
                  <c:v>126.91473993672901</c:v>
                </c:pt>
                <c:pt idx="8">
                  <c:v>127.591427494488</c:v>
                </c:pt>
                <c:pt idx="9">
                  <c:v>118.995836854712</c:v>
                </c:pt>
                <c:pt idx="10">
                  <c:v>119.215387550354</c:v>
                </c:pt>
                <c:pt idx="11">
                  <c:v>114.088256809531</c:v>
                </c:pt>
                <c:pt idx="12">
                  <c:v>127.278763828813</c:v>
                </c:pt>
                <c:pt idx="13">
                  <c:v>127.97025562684399</c:v>
                </c:pt>
                <c:pt idx="14">
                  <c:v>109.92601073842199</c:v>
                </c:pt>
                <c:pt idx="15">
                  <c:v>130.80821698642299</c:v>
                </c:pt>
                <c:pt idx="16">
                  <c:v>124.25948225700699</c:v>
                </c:pt>
                <c:pt idx="17">
                  <c:v>111.47416268337599</c:v>
                </c:pt>
                <c:pt idx="18">
                  <c:v>115.036135174036</c:v>
                </c:pt>
                <c:pt idx="19">
                  <c:v>127.235075405833</c:v>
                </c:pt>
                <c:pt idx="20">
                  <c:v>120.527364961126</c:v>
                </c:pt>
                <c:pt idx="21">
                  <c:v>116.044798405664</c:v>
                </c:pt>
                <c:pt idx="22">
                  <c:v>112.583341450403</c:v>
                </c:pt>
                <c:pt idx="23">
                  <c:v>111.781408889652</c:v>
                </c:pt>
                <c:pt idx="24">
                  <c:v>119.41228868601</c:v>
                </c:pt>
                <c:pt idx="25">
                  <c:v>116.132972045111</c:v>
                </c:pt>
                <c:pt idx="26">
                  <c:v>126.29632199762599</c:v>
                </c:pt>
                <c:pt idx="27">
                  <c:v>121.54422281042299</c:v>
                </c:pt>
                <c:pt idx="28">
                  <c:v>120.381036596268</c:v>
                </c:pt>
                <c:pt idx="29">
                  <c:v>115.95528388029599</c:v>
                </c:pt>
                <c:pt idx="30">
                  <c:v>125.892513441505</c:v>
                </c:pt>
                <c:pt idx="31">
                  <c:v>116.493754879823</c:v>
                </c:pt>
                <c:pt idx="32">
                  <c:v>123.303343398493</c:v>
                </c:pt>
                <c:pt idx="33">
                  <c:v>117.918584828996</c:v>
                </c:pt>
                <c:pt idx="34">
                  <c:v>115.195736562237</c:v>
                </c:pt>
                <c:pt idx="35">
                  <c:v>121.069417626331</c:v>
                </c:pt>
                <c:pt idx="36">
                  <c:v>127.19651177063901</c:v>
                </c:pt>
                <c:pt idx="37">
                  <c:v>113.499879999825</c:v>
                </c:pt>
                <c:pt idx="38">
                  <c:v>118.571338761258</c:v>
                </c:pt>
                <c:pt idx="39">
                  <c:v>127.767716236692</c:v>
                </c:pt>
                <c:pt idx="40">
                  <c:v>118.834345607892</c:v>
                </c:pt>
                <c:pt idx="41">
                  <c:v>115.77604591454499</c:v>
                </c:pt>
                <c:pt idx="42">
                  <c:v>127.64382045726801</c:v>
                </c:pt>
                <c:pt idx="43">
                  <c:v>118.01790162920101</c:v>
                </c:pt>
                <c:pt idx="44">
                  <c:v>119.611134547289</c:v>
                </c:pt>
                <c:pt idx="45">
                  <c:v>124.62275211943501</c:v>
                </c:pt>
                <c:pt idx="46">
                  <c:v>109.010867027537</c:v>
                </c:pt>
                <c:pt idx="47">
                  <c:v>112.22260634239299</c:v>
                </c:pt>
                <c:pt idx="48">
                  <c:v>113.57893785066901</c:v>
                </c:pt>
                <c:pt idx="49">
                  <c:v>112.595971109822</c:v>
                </c:pt>
                <c:pt idx="50">
                  <c:v>113.888811226291</c:v>
                </c:pt>
                <c:pt idx="51">
                  <c:v>120.97842727472</c:v>
                </c:pt>
                <c:pt idx="52">
                  <c:v>118.89952558590601</c:v>
                </c:pt>
                <c:pt idx="53">
                  <c:v>124.491044482948</c:v>
                </c:pt>
                <c:pt idx="54">
                  <c:v>124.77634270695199</c:v>
                </c:pt>
                <c:pt idx="55">
                  <c:v>112.51919814253699</c:v>
                </c:pt>
                <c:pt idx="56">
                  <c:v>119.183387278224</c:v>
                </c:pt>
                <c:pt idx="57">
                  <c:v>112.46528397166701</c:v>
                </c:pt>
                <c:pt idx="58">
                  <c:v>124.55338695327301</c:v>
                </c:pt>
                <c:pt idx="59">
                  <c:v>117.353360472624</c:v>
                </c:pt>
                <c:pt idx="60">
                  <c:v>125.836180658408</c:v>
                </c:pt>
                <c:pt idx="61">
                  <c:v>111.233271196149</c:v>
                </c:pt>
                <c:pt idx="62">
                  <c:v>122.909915181541</c:v>
                </c:pt>
                <c:pt idx="63">
                  <c:v>112.393380131759</c:v>
                </c:pt>
                <c:pt idx="64">
                  <c:v>114.683707770122</c:v>
                </c:pt>
                <c:pt idx="65">
                  <c:v>112.093855325023</c:v>
                </c:pt>
                <c:pt idx="66">
                  <c:v>114.18967703609</c:v>
                </c:pt>
                <c:pt idx="67">
                  <c:v>125.251804919739</c:v>
                </c:pt>
                <c:pt idx="68">
                  <c:v>110.206986409634</c:v>
                </c:pt>
                <c:pt idx="69">
                  <c:v>121.238838647858</c:v>
                </c:pt>
                <c:pt idx="70">
                  <c:v>120.44762063881301</c:v>
                </c:pt>
                <c:pt idx="71">
                  <c:v>123.704367094338</c:v>
                </c:pt>
                <c:pt idx="72">
                  <c:v>126.749521995119</c:v>
                </c:pt>
                <c:pt idx="73">
                  <c:v>121.928041760073</c:v>
                </c:pt>
                <c:pt idx="74">
                  <c:v>117.755099898007</c:v>
                </c:pt>
                <c:pt idx="75">
                  <c:v>112.86264157652801</c:v>
                </c:pt>
                <c:pt idx="76">
                  <c:v>118.10011774068001</c:v>
                </c:pt>
                <c:pt idx="77">
                  <c:v>122.855536863713</c:v>
                </c:pt>
                <c:pt idx="78">
                  <c:v>120.126572674928</c:v>
                </c:pt>
                <c:pt idx="79">
                  <c:v>118.664417847161</c:v>
                </c:pt>
                <c:pt idx="80">
                  <c:v>127.775047892811</c:v>
                </c:pt>
                <c:pt idx="81">
                  <c:v>117.440826245056</c:v>
                </c:pt>
                <c:pt idx="82">
                  <c:v>122.138270746394</c:v>
                </c:pt>
                <c:pt idx="83">
                  <c:v>121.72919095995501</c:v>
                </c:pt>
                <c:pt idx="84">
                  <c:v>124.23550763362201</c:v>
                </c:pt>
                <c:pt idx="85">
                  <c:v>125.888100699718</c:v>
                </c:pt>
                <c:pt idx="86">
                  <c:v>123.540570237368</c:v>
                </c:pt>
                <c:pt idx="87">
                  <c:v>111.306748524106</c:v>
                </c:pt>
                <c:pt idx="88">
                  <c:v>118.075130544459</c:v>
                </c:pt>
                <c:pt idx="89">
                  <c:v>114.84872331903399</c:v>
                </c:pt>
                <c:pt idx="90">
                  <c:v>131.489474289968</c:v>
                </c:pt>
                <c:pt idx="91">
                  <c:v>113.446446685247</c:v>
                </c:pt>
                <c:pt idx="92">
                  <c:v>122.094086913209</c:v>
                </c:pt>
                <c:pt idx="93">
                  <c:v>115.45895630699199</c:v>
                </c:pt>
                <c:pt idx="94">
                  <c:v>122.36538481915601</c:v>
                </c:pt>
                <c:pt idx="95">
                  <c:v>131.139480406903</c:v>
                </c:pt>
                <c:pt idx="96">
                  <c:v>110.94399790588299</c:v>
                </c:pt>
                <c:pt idx="97">
                  <c:v>110.96025716422101</c:v>
                </c:pt>
                <c:pt idx="98">
                  <c:v>117.996983775565</c:v>
                </c:pt>
                <c:pt idx="99">
                  <c:v>118.814119419165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6-4B55-A9CB-B8798FE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41903"/>
        <c:axId val="1731447535"/>
      </c:scatterChart>
      <c:valAx>
        <c:axId val="1784841903"/>
        <c:scaling>
          <c:orientation val="minMax"/>
          <c:min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Coefficient</a:t>
                </a:r>
                <a:r>
                  <a:rPr lang="en-CA" baseline="0"/>
                  <a:t> de convection en fonction de la vitesse (W/(K*m/s))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20416151591331469"/>
              <c:y val="0.91971061428361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47535"/>
        <c:crosses val="autoZero"/>
        <c:crossBetween val="midCat"/>
      </c:valAx>
      <c:valAx>
        <c:axId val="173144753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moyenne apres 200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4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0" i="0" baseline="0">
                <a:effectLst/>
              </a:rPr>
              <a:t>Sensibilité de la température en fonction du débit de la pompre(température filtrée pour l'influence du ratio de puissance et du coefficient de conveciton) </a:t>
            </a:r>
            <a:endParaRPr lang="en-C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0936765789231"/>
                  <c:y val="-0.2244814801058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variable!$E$21:$E$120</c:f>
              <c:numCache>
                <c:formatCode>General</c:formatCode>
                <c:ptCount val="100"/>
                <c:pt idx="0">
                  <c:v>1.13527282251832E-4</c:v>
                </c:pt>
                <c:pt idx="1">
                  <c:v>9.9990908412485313E-5</c:v>
                </c:pt>
                <c:pt idx="2">
                  <c:v>1.12466184000779E-4</c:v>
                </c:pt>
                <c:pt idx="3">
                  <c:v>9.7584411070164811E-5</c:v>
                </c:pt>
                <c:pt idx="4">
                  <c:v>1.01506688158583E-4</c:v>
                </c:pt>
                <c:pt idx="5">
                  <c:v>1.08489448308536E-4</c:v>
                </c:pt>
                <c:pt idx="6">
                  <c:v>1.0636300352212301E-4</c:v>
                </c:pt>
                <c:pt idx="7">
                  <c:v>1.15666179352599E-4</c:v>
                </c:pt>
                <c:pt idx="8">
                  <c:v>1.0783042080171501E-4</c:v>
                </c:pt>
                <c:pt idx="9">
                  <c:v>1.02349116858434E-4</c:v>
                </c:pt>
                <c:pt idx="10">
                  <c:v>1.08049949400886E-4</c:v>
                </c:pt>
                <c:pt idx="11">
                  <c:v>9.5338522329552604E-5</c:v>
                </c:pt>
                <c:pt idx="12">
                  <c:v>1.1030445669560201E-4</c:v>
                </c:pt>
                <c:pt idx="13">
                  <c:v>1.1094277821935901E-4</c:v>
                </c:pt>
                <c:pt idx="14">
                  <c:v>1.05708895389187E-4</c:v>
                </c:pt>
                <c:pt idx="15">
                  <c:v>1.02659074007794E-4</c:v>
                </c:pt>
                <c:pt idx="16">
                  <c:v>1.0698553932592201E-4</c:v>
                </c:pt>
                <c:pt idx="17">
                  <c:v>1.1505448635770701E-4</c:v>
                </c:pt>
                <c:pt idx="18">
                  <c:v>9.6528102040332802E-5</c:v>
                </c:pt>
                <c:pt idx="19">
                  <c:v>1.0740043259638402E-4</c:v>
                </c:pt>
                <c:pt idx="20">
                  <c:v>9.6923275540442209E-5</c:v>
                </c:pt>
                <c:pt idx="21">
                  <c:v>1.1497237522103801E-4</c:v>
                </c:pt>
                <c:pt idx="22">
                  <c:v>1.1534048069052001E-4</c:v>
                </c:pt>
                <c:pt idx="23">
                  <c:v>9.7693963185345001E-5</c:v>
                </c:pt>
                <c:pt idx="24">
                  <c:v>1.0056135233249802E-4</c:v>
                </c:pt>
                <c:pt idx="25">
                  <c:v>1.1147076770392702E-4</c:v>
                </c:pt>
                <c:pt idx="26">
                  <c:v>9.9441617821617608E-5</c:v>
                </c:pt>
                <c:pt idx="27">
                  <c:v>1.0894034299281801E-4</c:v>
                </c:pt>
                <c:pt idx="28">
                  <c:v>9.7379478704462101E-5</c:v>
                </c:pt>
                <c:pt idx="29">
                  <c:v>1.0433166163277701E-4</c:v>
                </c:pt>
                <c:pt idx="30">
                  <c:v>9.8183290773063103E-5</c:v>
                </c:pt>
                <c:pt idx="31">
                  <c:v>9.8860628764193704E-5</c:v>
                </c:pt>
                <c:pt idx="32">
                  <c:v>9.6079702814545303E-5</c:v>
                </c:pt>
                <c:pt idx="33">
                  <c:v>1.01905998322403E-4</c:v>
                </c:pt>
                <c:pt idx="34">
                  <c:v>1.09877579980373E-4</c:v>
                </c:pt>
                <c:pt idx="35">
                  <c:v>1.1316272847345902E-4</c:v>
                </c:pt>
                <c:pt idx="36">
                  <c:v>1.00924968357067E-4</c:v>
                </c:pt>
                <c:pt idx="37">
                  <c:v>1.15947954048431E-4</c:v>
                </c:pt>
                <c:pt idx="38">
                  <c:v>9.8663781095079703E-5</c:v>
                </c:pt>
                <c:pt idx="39">
                  <c:v>9.9214246321819308E-5</c:v>
                </c:pt>
                <c:pt idx="40">
                  <c:v>1.0619893442078602E-4</c:v>
                </c:pt>
                <c:pt idx="41">
                  <c:v>1.0500369938466301E-4</c:v>
                </c:pt>
                <c:pt idx="42">
                  <c:v>1.0957286211471799E-4</c:v>
                </c:pt>
                <c:pt idx="43">
                  <c:v>9.6210816885310008E-5</c:v>
                </c:pt>
                <c:pt idx="44">
                  <c:v>1.0825568149952301E-4</c:v>
                </c:pt>
                <c:pt idx="45">
                  <c:v>9.5574419318150409E-5</c:v>
                </c:pt>
                <c:pt idx="46">
                  <c:v>1.00833746590272E-4</c:v>
                </c:pt>
                <c:pt idx="47">
                  <c:v>1.0554523536136901E-4</c:v>
                </c:pt>
                <c:pt idx="48">
                  <c:v>1.1271610621262401E-4</c:v>
                </c:pt>
                <c:pt idx="49">
                  <c:v>1.04596384388729E-4</c:v>
                </c:pt>
                <c:pt idx="50">
                  <c:v>1.0017150783770501E-4</c:v>
                </c:pt>
                <c:pt idx="51">
                  <c:v>1.0930301416167001E-4</c:v>
                </c:pt>
                <c:pt idx="52">
                  <c:v>1.05953456379161E-4</c:v>
                </c:pt>
                <c:pt idx="53">
                  <c:v>1.1178491307263901E-4</c:v>
                </c:pt>
                <c:pt idx="54">
                  <c:v>1.0723280273904602E-4</c:v>
                </c:pt>
                <c:pt idx="55">
                  <c:v>1.13927055390546E-4</c:v>
                </c:pt>
                <c:pt idx="56">
                  <c:v>9.5957892587068103E-5</c:v>
                </c:pt>
                <c:pt idx="57">
                  <c:v>1.1238704062435301E-4</c:v>
                </c:pt>
                <c:pt idx="58">
                  <c:v>1.0380915048186501E-4</c:v>
                </c:pt>
                <c:pt idx="59">
                  <c:v>1.06931819831441E-4</c:v>
                </c:pt>
                <c:pt idx="60">
                  <c:v>1.1102358704964701E-4</c:v>
                </c:pt>
                <c:pt idx="61">
                  <c:v>1.1346676947674E-4</c:v>
                </c:pt>
                <c:pt idx="62">
                  <c:v>1.1563447358772302E-4</c:v>
                </c:pt>
                <c:pt idx="63">
                  <c:v>9.5414240820822314E-5</c:v>
                </c:pt>
                <c:pt idx="64">
                  <c:v>1.1223143415184001E-4</c:v>
                </c:pt>
                <c:pt idx="65">
                  <c:v>1.0873784552928102E-4</c:v>
                </c:pt>
                <c:pt idx="66">
                  <c:v>1.0341274600572199E-4</c:v>
                </c:pt>
                <c:pt idx="67">
                  <c:v>1.0301867688317501E-4</c:v>
                </c:pt>
                <c:pt idx="68">
                  <c:v>1.10709790072602E-4</c:v>
                </c:pt>
                <c:pt idx="69">
                  <c:v>9.8362743961163607E-5</c:v>
                </c:pt>
                <c:pt idx="70">
                  <c:v>1.04080571195347E-4</c:v>
                </c:pt>
                <c:pt idx="71">
                  <c:v>1.1607568130964701E-4</c:v>
                </c:pt>
                <c:pt idx="72">
                  <c:v>1.04664086519656E-4</c:v>
                </c:pt>
                <c:pt idx="73">
                  <c:v>1.14299069379016E-4</c:v>
                </c:pt>
                <c:pt idx="74">
                  <c:v>1.09223403731686E-4</c:v>
                </c:pt>
                <c:pt idx="75">
                  <c:v>1.10401453990599E-4</c:v>
                </c:pt>
                <c:pt idx="76">
                  <c:v>1.0276190646855401E-4</c:v>
                </c:pt>
                <c:pt idx="77">
                  <c:v>9.794665115662241E-5</c:v>
                </c:pt>
                <c:pt idx="78">
                  <c:v>1.10075094405016E-4</c:v>
                </c:pt>
                <c:pt idx="79">
                  <c:v>1.1309166919898701E-4</c:v>
                </c:pt>
                <c:pt idx="80">
                  <c:v>1.0672153587953E-4</c:v>
                </c:pt>
                <c:pt idx="81">
                  <c:v>1.0528386348175401E-4</c:v>
                </c:pt>
                <c:pt idx="82">
                  <c:v>9.9689610351559699E-5</c:v>
                </c:pt>
                <c:pt idx="83">
                  <c:v>1.0024779319338699E-4</c:v>
                </c:pt>
                <c:pt idx="84">
                  <c:v>1.01166816720614E-4</c:v>
                </c:pt>
                <c:pt idx="85">
                  <c:v>1.1189010728826202E-4</c:v>
                </c:pt>
                <c:pt idx="86">
                  <c:v>1.14544865461236E-4</c:v>
                </c:pt>
                <c:pt idx="87">
                  <c:v>9.9012536409989906E-5</c:v>
                </c:pt>
                <c:pt idx="88">
                  <c:v>1.1477557252723101E-4</c:v>
                </c:pt>
                <c:pt idx="89">
                  <c:v>1.0326773353639501E-4</c:v>
                </c:pt>
                <c:pt idx="90">
                  <c:v>9.7066129238302306E-5</c:v>
                </c:pt>
                <c:pt idx="91">
                  <c:v>1.0189440112616802E-4</c:v>
                </c:pt>
                <c:pt idx="92">
                  <c:v>1.0218514348519901E-4</c:v>
                </c:pt>
                <c:pt idx="93">
                  <c:v>1.11394203244841E-4</c:v>
                </c:pt>
                <c:pt idx="94">
                  <c:v>9.6624620181794796E-5</c:v>
                </c:pt>
                <c:pt idx="95">
                  <c:v>1.0362127942889801E-4</c:v>
                </c:pt>
                <c:pt idx="96">
                  <c:v>1.1398236592831199E-4</c:v>
                </c:pt>
                <c:pt idx="97">
                  <c:v>1.07652324231036E-4</c:v>
                </c:pt>
                <c:pt idx="98">
                  <c:v>1.05129756069418E-4</c:v>
                </c:pt>
                <c:pt idx="99">
                  <c:v>1.01302974681503E-4</c:v>
                </c:pt>
              </c:numCache>
            </c:numRef>
          </c:xVal>
          <c:yVal>
            <c:numRef>
              <c:f>variable!$H$21:$H$120</c:f>
              <c:numCache>
                <c:formatCode>General</c:formatCode>
                <c:ptCount val="100"/>
                <c:pt idx="0">
                  <c:v>119.523665876576</c:v>
                </c:pt>
                <c:pt idx="1">
                  <c:v>119.080905937463</c:v>
                </c:pt>
                <c:pt idx="2">
                  <c:v>118.745103609431</c:v>
                </c:pt>
                <c:pt idx="3">
                  <c:v>119.130127404023</c:v>
                </c:pt>
                <c:pt idx="4">
                  <c:v>121.504185827618</c:v>
                </c:pt>
                <c:pt idx="5">
                  <c:v>118.78263108849001</c:v>
                </c:pt>
                <c:pt idx="6">
                  <c:v>119.484113372683</c:v>
                </c:pt>
                <c:pt idx="7">
                  <c:v>120.753719970321</c:v>
                </c:pt>
                <c:pt idx="8">
                  <c:v>120.20100268239899</c:v>
                </c:pt>
                <c:pt idx="9">
                  <c:v>119.303203615196</c:v>
                </c:pt>
                <c:pt idx="10">
                  <c:v>118.335582883512</c:v>
                </c:pt>
                <c:pt idx="11">
                  <c:v>119.411911055498</c:v>
                </c:pt>
                <c:pt idx="12">
                  <c:v>118.21335552190401</c:v>
                </c:pt>
                <c:pt idx="13">
                  <c:v>119.928799772979</c:v>
                </c:pt>
                <c:pt idx="14">
                  <c:v>119.04811413747299</c:v>
                </c:pt>
                <c:pt idx="15">
                  <c:v>122.016916366659</c:v>
                </c:pt>
                <c:pt idx="16">
                  <c:v>121.096466170157</c:v>
                </c:pt>
                <c:pt idx="17">
                  <c:v>119.32934305797301</c:v>
                </c:pt>
                <c:pt idx="18">
                  <c:v>119.81077618469401</c:v>
                </c:pt>
                <c:pt idx="19">
                  <c:v>120.2313669803</c:v>
                </c:pt>
                <c:pt idx="20">
                  <c:v>118.122493884894</c:v>
                </c:pt>
                <c:pt idx="21">
                  <c:v>119.16298411822</c:v>
                </c:pt>
                <c:pt idx="22">
                  <c:v>120.78693586756999</c:v>
                </c:pt>
                <c:pt idx="23">
                  <c:v>120.721711494966</c:v>
                </c:pt>
                <c:pt idx="24">
                  <c:v>115.727338490026</c:v>
                </c:pt>
                <c:pt idx="25">
                  <c:v>118.478493962222</c:v>
                </c:pt>
                <c:pt idx="26">
                  <c:v>119.678713393237</c:v>
                </c:pt>
                <c:pt idx="27">
                  <c:v>118.057463887824</c:v>
                </c:pt>
                <c:pt idx="28">
                  <c:v>118.276498856527</c:v>
                </c:pt>
                <c:pt idx="29">
                  <c:v>119.28806198836099</c:v>
                </c:pt>
                <c:pt idx="30">
                  <c:v>121.085259262641</c:v>
                </c:pt>
                <c:pt idx="31">
                  <c:v>119.020275949512</c:v>
                </c:pt>
                <c:pt idx="32">
                  <c:v>118.751035333793</c:v>
                </c:pt>
                <c:pt idx="33">
                  <c:v>119.837916956321</c:v>
                </c:pt>
                <c:pt idx="34">
                  <c:v>119.060651013406</c:v>
                </c:pt>
                <c:pt idx="35">
                  <c:v>118.14269361320299</c:v>
                </c:pt>
                <c:pt idx="36">
                  <c:v>119.33687629635099</c:v>
                </c:pt>
                <c:pt idx="37">
                  <c:v>119.099919391424</c:v>
                </c:pt>
                <c:pt idx="38">
                  <c:v>119.493339711254</c:v>
                </c:pt>
                <c:pt idx="39">
                  <c:v>119.535145710639</c:v>
                </c:pt>
                <c:pt idx="40">
                  <c:v>118.351632679015</c:v>
                </c:pt>
                <c:pt idx="41">
                  <c:v>119.71241892963801</c:v>
                </c:pt>
                <c:pt idx="42">
                  <c:v>118.93987190407201</c:v>
                </c:pt>
                <c:pt idx="43">
                  <c:v>119.365975678505</c:v>
                </c:pt>
                <c:pt idx="44">
                  <c:v>118.632552701083</c:v>
                </c:pt>
                <c:pt idx="45">
                  <c:v>118.82485200356</c:v>
                </c:pt>
                <c:pt idx="46">
                  <c:v>118.62043003821999</c:v>
                </c:pt>
                <c:pt idx="47">
                  <c:v>119.084728672099</c:v>
                </c:pt>
                <c:pt idx="48">
                  <c:v>119.20843183767199</c:v>
                </c:pt>
                <c:pt idx="49">
                  <c:v>118.82102050709901</c:v>
                </c:pt>
                <c:pt idx="50">
                  <c:v>118.86144078237901</c:v>
                </c:pt>
                <c:pt idx="51">
                  <c:v>120.27821882345999</c:v>
                </c:pt>
                <c:pt idx="52">
                  <c:v>118.918839633537</c:v>
                </c:pt>
                <c:pt idx="53">
                  <c:v>119.482792027511</c:v>
                </c:pt>
                <c:pt idx="54">
                  <c:v>118.569938649394</c:v>
                </c:pt>
                <c:pt idx="55">
                  <c:v>118.975747077275</c:v>
                </c:pt>
                <c:pt idx="56">
                  <c:v>118.810647043465</c:v>
                </c:pt>
                <c:pt idx="57">
                  <c:v>120.45386266355101</c:v>
                </c:pt>
                <c:pt idx="58">
                  <c:v>118.080907453488</c:v>
                </c:pt>
                <c:pt idx="59">
                  <c:v>119.515649476934</c:v>
                </c:pt>
                <c:pt idx="60">
                  <c:v>120.39041294336</c:v>
                </c:pt>
                <c:pt idx="61">
                  <c:v>120.65926495907701</c:v>
                </c:pt>
                <c:pt idx="62">
                  <c:v>120.059895444622</c:v>
                </c:pt>
                <c:pt idx="63">
                  <c:v>119.085689910532</c:v>
                </c:pt>
                <c:pt idx="64">
                  <c:v>119.05503043864201</c:v>
                </c:pt>
                <c:pt idx="65">
                  <c:v>119.269361103306</c:v>
                </c:pt>
                <c:pt idx="66">
                  <c:v>120.041221711646</c:v>
                </c:pt>
                <c:pt idx="67">
                  <c:v>121.094599223808</c:v>
                </c:pt>
                <c:pt idx="68">
                  <c:v>118.867465869724</c:v>
                </c:pt>
                <c:pt idx="69">
                  <c:v>117.877539006836</c:v>
                </c:pt>
                <c:pt idx="70">
                  <c:v>120.277578595839</c:v>
                </c:pt>
                <c:pt idx="71">
                  <c:v>116.76789261247001</c:v>
                </c:pt>
                <c:pt idx="72">
                  <c:v>119.185498393903</c:v>
                </c:pt>
                <c:pt idx="73">
                  <c:v>118.015327187266</c:v>
                </c:pt>
                <c:pt idx="74">
                  <c:v>119.15880019663</c:v>
                </c:pt>
                <c:pt idx="75">
                  <c:v>117.421265296332</c:v>
                </c:pt>
                <c:pt idx="76">
                  <c:v>118.51312229128899</c:v>
                </c:pt>
                <c:pt idx="77">
                  <c:v>121.09609643587299</c:v>
                </c:pt>
                <c:pt idx="78">
                  <c:v>117.45850049007301</c:v>
                </c:pt>
                <c:pt idx="79">
                  <c:v>119.69244827425101</c:v>
                </c:pt>
                <c:pt idx="80">
                  <c:v>120.485359552981</c:v>
                </c:pt>
                <c:pt idx="81">
                  <c:v>119.119244764816</c:v>
                </c:pt>
                <c:pt idx="82">
                  <c:v>117.026048175328</c:v>
                </c:pt>
                <c:pt idx="83">
                  <c:v>117.471139017578</c:v>
                </c:pt>
                <c:pt idx="84">
                  <c:v>119.01007282492699</c:v>
                </c:pt>
                <c:pt idx="85">
                  <c:v>116.293043836799</c:v>
                </c:pt>
                <c:pt idx="86">
                  <c:v>117.728006448212</c:v>
                </c:pt>
                <c:pt idx="87">
                  <c:v>118.446531310914</c:v>
                </c:pt>
                <c:pt idx="88">
                  <c:v>118.82381139228001</c:v>
                </c:pt>
                <c:pt idx="89">
                  <c:v>119.947909281069</c:v>
                </c:pt>
                <c:pt idx="90">
                  <c:v>122.24855157466899</c:v>
                </c:pt>
                <c:pt idx="91">
                  <c:v>119.469241079456</c:v>
                </c:pt>
                <c:pt idx="92">
                  <c:v>119.865907946424</c:v>
                </c:pt>
                <c:pt idx="93">
                  <c:v>118.94626178119501</c:v>
                </c:pt>
                <c:pt idx="94">
                  <c:v>120.69185057083899</c:v>
                </c:pt>
                <c:pt idx="95">
                  <c:v>121.78316633659701</c:v>
                </c:pt>
                <c:pt idx="96">
                  <c:v>119.284601513718</c:v>
                </c:pt>
                <c:pt idx="97">
                  <c:v>119.72099211987501</c:v>
                </c:pt>
                <c:pt idx="98">
                  <c:v>120.020818918765</c:v>
                </c:pt>
                <c:pt idx="99">
                  <c:v>117.447097967312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4-4BF6-BA07-772DF2B0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5215"/>
        <c:axId val="1731460015"/>
      </c:scatterChart>
      <c:valAx>
        <c:axId val="1879425215"/>
        <c:scaling>
          <c:orientation val="minMax"/>
          <c:min val="9.0000000000000033E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pente du débit</a:t>
                </a:r>
                <a:r>
                  <a:rPr lang="en-CA" baseline="0"/>
                  <a:t> de la pompe en fonction du RPM (kg/(s*RPM))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0015"/>
        <c:crosses val="autoZero"/>
        <c:crossBetween val="midCat"/>
      </c:valAx>
      <c:valAx>
        <c:axId val="17314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moyenne apres 200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Feuil3!$F$4:$F$8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9.9999999999999978E-2</c:v>
                </c:pt>
                <c:pt idx="2">
                  <c:v>-9.9999999999999978E-2</c:v>
                </c:pt>
                <c:pt idx="3">
                  <c:v>-0.20000000000000007</c:v>
                </c:pt>
                <c:pt idx="4">
                  <c:v>0.20000000000000007</c:v>
                </c:pt>
              </c:numCache>
            </c:numRef>
          </c:xVal>
          <c:yVal>
            <c:numRef>
              <c:f>Feuil3!$G$4:$G$8</c:f>
              <c:numCache>
                <c:formatCode>General</c:formatCode>
                <c:ptCount val="5"/>
                <c:pt idx="0">
                  <c:v>69.512997828146894</c:v>
                </c:pt>
                <c:pt idx="1">
                  <c:v>67.7639812324812</c:v>
                </c:pt>
                <c:pt idx="2">
                  <c:v>71.3006627425993</c:v>
                </c:pt>
                <c:pt idx="3">
                  <c:v>73.211623024402499</c:v>
                </c:pt>
                <c:pt idx="4">
                  <c:v>66.237799135858893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9-4D98-ADC1-B845620F74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Feuil3!$K$4:$K$8</c:f>
              <c:numCache>
                <c:formatCode>General</c:formatCode>
                <c:ptCount val="5"/>
                <c:pt idx="0">
                  <c:v>0</c:v>
                </c:pt>
                <c:pt idx="1">
                  <c:v>-9.9999999999999978E-2</c:v>
                </c:pt>
                <c:pt idx="2">
                  <c:v>0.10000000000000009</c:v>
                </c:pt>
                <c:pt idx="3">
                  <c:v>0.20000000000000007</c:v>
                </c:pt>
                <c:pt idx="4">
                  <c:v>-0.19999999999999996</c:v>
                </c:pt>
              </c:numCache>
            </c:numRef>
          </c:xVal>
          <c:yVal>
            <c:numRef>
              <c:f>Feuil3!$L$4:$L$8</c:f>
              <c:numCache>
                <c:formatCode>General</c:formatCode>
                <c:ptCount val="5"/>
                <c:pt idx="0">
                  <c:v>69.421251483555693</c:v>
                </c:pt>
                <c:pt idx="1">
                  <c:v>71.300433143943806</c:v>
                </c:pt>
                <c:pt idx="2">
                  <c:v>67.852503929674398</c:v>
                </c:pt>
                <c:pt idx="3">
                  <c:v>66.238121395843095</c:v>
                </c:pt>
                <c:pt idx="4">
                  <c:v>73.212391872356505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9-4D98-ADC1-B845620F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35551"/>
        <c:axId val="228903503"/>
      </c:scatterChart>
      <c:valAx>
        <c:axId val="209013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3503"/>
        <c:crosses val="autoZero"/>
        <c:crossBetween val="midCat"/>
      </c:valAx>
      <c:valAx>
        <c:axId val="228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3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491860</xdr:colOff>
      <xdr:row>10</xdr:row>
      <xdr:rowOff>94613</xdr:rowOff>
    </xdr:from>
    <xdr:to>
      <xdr:col>6</xdr:col>
      <xdr:colOff>501385</xdr:colOff>
      <xdr:row>14</xdr:row>
      <xdr:rowOff>110509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F60D624-D934-416A-B110-1D7DD63B9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773" y="2032743"/>
          <a:ext cx="7091155" cy="786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74778</xdr:colOff>
      <xdr:row>76</xdr:row>
      <xdr:rowOff>120075</xdr:rowOff>
    </xdr:from>
    <xdr:to>
      <xdr:col>11</xdr:col>
      <xdr:colOff>128436</xdr:colOff>
      <xdr:row>96</xdr:row>
      <xdr:rowOff>92232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FF3FDD1-4DCB-4F95-A0F9-1CDA943A9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268940</xdr:colOff>
      <xdr:row>97</xdr:row>
      <xdr:rowOff>180414</xdr:rowOff>
    </xdr:from>
    <xdr:to>
      <xdr:col>12</xdr:col>
      <xdr:colOff>173934</xdr:colOff>
      <xdr:row>119</xdr:row>
      <xdr:rowOff>134470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4AD0F27-F63E-4690-A20A-2516D6B76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178075</xdr:colOff>
      <xdr:row>101</xdr:row>
      <xdr:rowOff>177247</xdr:rowOff>
    </xdr:from>
    <xdr:to>
      <xdr:col>8</xdr:col>
      <xdr:colOff>173934</xdr:colOff>
      <xdr:row>125</xdr:row>
      <xdr:rowOff>182217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27FBDF5-EFFE-43AA-8DB6-DC1B65F7D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13</xdr:row>
      <xdr:rowOff>0</xdr:rowOff>
    </xdr:from>
    <xdr:to>
      <xdr:col>13</xdr:col>
      <xdr:colOff>552450</xdr:colOff>
      <xdr:row>18</xdr:row>
      <xdr:rowOff>19050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BF918D5-72D0-4A4C-A9DE-86751E011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8475" y="2524125"/>
          <a:ext cx="404812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9</xdr:row>
      <xdr:rowOff>166687</xdr:rowOff>
    </xdr:from>
    <xdr:to>
      <xdr:col>19</xdr:col>
      <xdr:colOff>257175</xdr:colOff>
      <xdr:row>24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5EB1F3-3AFA-4EE1-AEE7-64006CFB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teseerx.ist.psu.edu/viewdoc/download?doi=10.1.1.824.1312&amp;rep=rep1&amp;type=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figure/Energy-distribution-diagram-showing-friction-losses-in-gasoline-engines-with-the_fig3_286872887" TargetMode="External"/><Relationship Id="rId2" Type="http://schemas.openxmlformats.org/officeDocument/2006/relationships/hyperlink" Target="https://www.brighthubengineering.com/machine-design/90240-making-more-efficient-combustion-engines/" TargetMode="External"/><Relationship Id="rId1" Type="http://schemas.openxmlformats.org/officeDocument/2006/relationships/hyperlink" Target="http://www.sankey-diagrams.com/trigeneration-sankey/" TargetMode="External"/><Relationship Id="rId6" Type="http://schemas.openxmlformats.org/officeDocument/2006/relationships/hyperlink" Target="https://www.researchgate.net/publication/316589839_WiFi_Data_Acquisition_System_and_online_monitoring_applied_to_thermoelectric_microgeneration_modules" TargetMode="External"/><Relationship Id="rId5" Type="http://schemas.openxmlformats.org/officeDocument/2006/relationships/hyperlink" Target="http://www.enman.com.au/energy-audit.html" TargetMode="External"/><Relationship Id="rId4" Type="http://schemas.openxmlformats.org/officeDocument/2006/relationships/hyperlink" Target="https://x-engineer.org/automotive-engineering/internal-combustion-engines/performance/mechanical-efficiency-friction-mean-effective-pressure-fme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20"/>
  <sheetViews>
    <sheetView tabSelected="1" topLeftCell="D1" zoomScale="115" zoomScaleNormal="115" workbookViewId="0">
      <selection activeCell="I21" sqref="I21"/>
    </sheetView>
  </sheetViews>
  <sheetFormatPr defaultColWidth="9.140625" defaultRowHeight="15" x14ac:dyDescent="0.25"/>
  <cols>
    <col min="2" max="2" width="41.5703125" customWidth="1"/>
    <col min="3" max="7" width="16.140625" customWidth="1"/>
    <col min="8" max="8" width="25" customWidth="1"/>
    <col min="9" max="9" width="43.7109375" customWidth="1"/>
    <col min="10" max="10" width="16.85546875" customWidth="1"/>
    <col min="11" max="11" width="27.140625" customWidth="1"/>
    <col min="13" max="13" width="16.140625" customWidth="1"/>
  </cols>
  <sheetData>
    <row r="2" spans="2:13" x14ac:dyDescent="0.25">
      <c r="B2" t="s">
        <v>0</v>
      </c>
    </row>
    <row r="3" spans="2:13" ht="15.75" thickBot="1" x14ac:dyDescent="0.3"/>
    <row r="4" spans="2:13" ht="15.75" thickBot="1" x14ac:dyDescent="0.3">
      <c r="B4" s="5" t="s">
        <v>40</v>
      </c>
      <c r="C4" s="6" t="s">
        <v>1</v>
      </c>
      <c r="D4" s="7" t="s">
        <v>41</v>
      </c>
      <c r="E4" s="7" t="s">
        <v>42</v>
      </c>
      <c r="F4" s="8" t="s">
        <v>43</v>
      </c>
      <c r="H4" t="s">
        <v>8</v>
      </c>
      <c r="J4" t="s">
        <v>2</v>
      </c>
      <c r="K4" t="s">
        <v>3</v>
      </c>
      <c r="L4" t="s">
        <v>4</v>
      </c>
      <c r="M4" t="s">
        <v>5</v>
      </c>
    </row>
    <row r="5" spans="2:13" x14ac:dyDescent="0.25">
      <c r="B5" s="4" t="s">
        <v>6</v>
      </c>
      <c r="C5" s="14">
        <v>0.6</v>
      </c>
      <c r="D5" s="15">
        <v>1</v>
      </c>
      <c r="E5" s="15">
        <f>(D5+C5)/2</f>
        <v>0.8</v>
      </c>
      <c r="F5" s="16">
        <f>(D5-C5)/2</f>
        <v>0.2</v>
      </c>
      <c r="H5" t="s">
        <v>39</v>
      </c>
    </row>
    <row r="6" spans="2:13" x14ac:dyDescent="0.25">
      <c r="B6" s="2" t="s">
        <v>7</v>
      </c>
      <c r="C6" s="17">
        <f>7.0178*1-0.1</f>
        <v>6.9178000000000006</v>
      </c>
      <c r="D6" s="18">
        <f>7.0178*1.25</f>
        <v>8.7722499999999997</v>
      </c>
      <c r="E6" s="18">
        <f>(D6+C6)/2</f>
        <v>7.8450249999999997</v>
      </c>
      <c r="F6" s="19">
        <f>(D6-C6)/2</f>
        <v>0.92722499999999952</v>
      </c>
      <c r="H6" t="s">
        <v>22</v>
      </c>
      <c r="I6" s="1" t="s">
        <v>21</v>
      </c>
    </row>
    <row r="7" spans="2:13" ht="15.75" thickBot="1" x14ac:dyDescent="0.3">
      <c r="B7" s="3" t="s">
        <v>37</v>
      </c>
      <c r="C7" s="20">
        <f>E7*0.9</f>
        <v>0.95129999999999992</v>
      </c>
      <c r="D7" s="21">
        <f>E7*1.1</f>
        <v>1.1627000000000001</v>
      </c>
      <c r="E7" s="21">
        <v>1.0569999999999999</v>
      </c>
      <c r="F7" s="22">
        <f>(D7-C7)/2</f>
        <v>0.10570000000000007</v>
      </c>
      <c r="H7" t="s">
        <v>38</v>
      </c>
    </row>
    <row r="10" spans="2:13" ht="15.75" thickBot="1" x14ac:dyDescent="0.3"/>
    <row r="11" spans="2:13" ht="15.75" thickBot="1" x14ac:dyDescent="0.3">
      <c r="I11" s="5" t="s">
        <v>40</v>
      </c>
      <c r="J11" s="9" t="s">
        <v>53</v>
      </c>
    </row>
    <row r="12" spans="2:13" x14ac:dyDescent="0.25">
      <c r="I12" s="4" t="s">
        <v>6</v>
      </c>
      <c r="J12" s="10">
        <v>0.7</v>
      </c>
    </row>
    <row r="13" spans="2:13" x14ac:dyDescent="0.25">
      <c r="I13" s="2" t="s">
        <v>7</v>
      </c>
      <c r="J13" s="11">
        <f>7.845025*1.08</f>
        <v>8.472627000000001</v>
      </c>
    </row>
    <row r="14" spans="2:13" x14ac:dyDescent="0.25">
      <c r="I14" s="2" t="s">
        <v>51</v>
      </c>
      <c r="J14" s="11">
        <v>1.0569999999999999</v>
      </c>
    </row>
    <row r="15" spans="2:13" ht="15.75" thickBot="1" x14ac:dyDescent="0.3">
      <c r="I15" s="13" t="s">
        <v>52</v>
      </c>
      <c r="J15" s="12">
        <v>18</v>
      </c>
    </row>
    <row r="20" spans="2:8" x14ac:dyDescent="0.25">
      <c r="B20" t="s">
        <v>47</v>
      </c>
      <c r="C20" t="s">
        <v>45</v>
      </c>
      <c r="D20" t="s">
        <v>49</v>
      </c>
      <c r="E20" t="s">
        <v>50</v>
      </c>
      <c r="F20" t="s">
        <v>44</v>
      </c>
      <c r="G20" t="s">
        <v>46</v>
      </c>
      <c r="H20" t="s">
        <v>48</v>
      </c>
    </row>
    <row r="21" spans="2:8" x14ac:dyDescent="0.25">
      <c r="B21">
        <v>0.68159053045506901</v>
      </c>
      <c r="C21">
        <v>8.2430135175955304</v>
      </c>
      <c r="D21">
        <v>1.13527282251832</v>
      </c>
      <c r="E21">
        <f>D21*0.0001</f>
        <v>1.13527282251832E-4</v>
      </c>
      <c r="F21">
        <v>115.37142681340799</v>
      </c>
      <c r="G21">
        <v>105.502422350941</v>
      </c>
      <c r="H21">
        <v>119.523665876576</v>
      </c>
    </row>
    <row r="22" spans="2:8" x14ac:dyDescent="0.25">
      <c r="B22">
        <v>0.86136678244547504</v>
      </c>
      <c r="C22">
        <v>8.1057558223306394</v>
      </c>
      <c r="D22">
        <v>0.99990908412485302</v>
      </c>
      <c r="E22">
        <f t="shared" ref="E22:E85" si="0">D22*0.0001</f>
        <v>9.9990908412485313E-5</v>
      </c>
      <c r="F22">
        <v>116.36068498236099</v>
      </c>
      <c r="G22">
        <v>126.347542671497</v>
      </c>
      <c r="H22">
        <v>119.080905937463</v>
      </c>
    </row>
    <row r="23" spans="2:8" x14ac:dyDescent="0.25">
      <c r="B23">
        <v>0.91988091135295902</v>
      </c>
      <c r="C23">
        <v>8.5544557234971403</v>
      </c>
      <c r="D23">
        <v>1.1246618400077899</v>
      </c>
      <c r="E23">
        <f t="shared" si="0"/>
        <v>1.12466184000779E-4</v>
      </c>
      <c r="F23">
        <v>111.343568558839</v>
      </c>
      <c r="G23">
        <v>132.94058525979901</v>
      </c>
      <c r="H23">
        <v>118.745103609431</v>
      </c>
    </row>
    <row r="24" spans="2:8" x14ac:dyDescent="0.25">
      <c r="B24">
        <v>0.67142657849245901</v>
      </c>
      <c r="C24">
        <v>8.1396368517588407</v>
      </c>
      <c r="D24">
        <v>0.975844110701648</v>
      </c>
      <c r="E24">
        <f t="shared" si="0"/>
        <v>9.7584411070164811E-5</v>
      </c>
      <c r="F24">
        <v>116.05642355262501</v>
      </c>
      <c r="G24">
        <v>103.905337859659</v>
      </c>
      <c r="H24">
        <v>119.130127404023</v>
      </c>
    </row>
    <row r="25" spans="2:8" x14ac:dyDescent="0.25">
      <c r="B25">
        <v>0.86800151930486902</v>
      </c>
      <c r="C25">
        <v>7.0331075940859797</v>
      </c>
      <c r="D25">
        <v>1.0150668815858299</v>
      </c>
      <c r="E25">
        <f t="shared" si="0"/>
        <v>1.01506688158583E-4</v>
      </c>
      <c r="F25">
        <v>129.97497083737201</v>
      </c>
      <c r="G25">
        <v>129.556462946594</v>
      </c>
      <c r="H25">
        <v>121.504185827618</v>
      </c>
    </row>
    <row r="26" spans="2:8" x14ac:dyDescent="0.25">
      <c r="B26">
        <v>0.73948734862116705</v>
      </c>
      <c r="C26">
        <v>7.7176872890456902</v>
      </c>
      <c r="D26">
        <v>1.08489448308536</v>
      </c>
      <c r="E26">
        <f t="shared" si="0"/>
        <v>1.08489448308536E-4</v>
      </c>
      <c r="F26">
        <v>120.11115338062299</v>
      </c>
      <c r="G26">
        <v>111.617134742418</v>
      </c>
      <c r="H26">
        <v>118.78263108849001</v>
      </c>
    </row>
    <row r="27" spans="2:8" x14ac:dyDescent="0.25">
      <c r="B27">
        <v>0.83800759267318603</v>
      </c>
      <c r="C27">
        <v>8.5776378987870707</v>
      </c>
      <c r="D27">
        <v>1.06363003522123</v>
      </c>
      <c r="E27">
        <f t="shared" si="0"/>
        <v>1.0636300352212301E-4</v>
      </c>
      <c r="F27">
        <v>111.84071723929</v>
      </c>
      <c r="G27">
        <v>123.984713829234</v>
      </c>
      <c r="H27">
        <v>119.484113372683</v>
      </c>
    </row>
    <row r="28" spans="2:8" x14ac:dyDescent="0.25">
      <c r="B28">
        <v>0.88165826861585295</v>
      </c>
      <c r="C28">
        <v>7.2544965728057704</v>
      </c>
      <c r="D28">
        <v>1.15666179352599</v>
      </c>
      <c r="E28">
        <f t="shared" si="0"/>
        <v>1.15666179352599E-4</v>
      </c>
      <c r="F28">
        <v>126.91473993672901</v>
      </c>
      <c r="G28">
        <v>130.42313639913201</v>
      </c>
      <c r="H28">
        <v>120.753719970321</v>
      </c>
    </row>
    <row r="29" spans="2:8" x14ac:dyDescent="0.25">
      <c r="B29">
        <v>0.78751623011109595</v>
      </c>
      <c r="C29">
        <v>7.1366591832399102</v>
      </c>
      <c r="D29">
        <v>1.0783042080171501</v>
      </c>
      <c r="E29">
        <f t="shared" si="0"/>
        <v>1.0783042080171501E-4</v>
      </c>
      <c r="F29">
        <v>127.591427494488</v>
      </c>
      <c r="G29">
        <v>118.722759612795</v>
      </c>
      <c r="H29">
        <v>120.20100268239899</v>
      </c>
    </row>
    <row r="30" spans="2:8" x14ac:dyDescent="0.25">
      <c r="B30">
        <v>0.81590473627704596</v>
      </c>
      <c r="C30">
        <v>7.8744858377557003</v>
      </c>
      <c r="D30">
        <v>1.02349116858434</v>
      </c>
      <c r="E30">
        <f t="shared" si="0"/>
        <v>1.02349116858434E-4</v>
      </c>
      <c r="F30">
        <v>118.995836854712</v>
      </c>
      <c r="G30">
        <v>121.186534242455</v>
      </c>
      <c r="H30">
        <v>119.303203615196</v>
      </c>
    </row>
    <row r="31" spans="2:8" x14ac:dyDescent="0.25">
      <c r="B31">
        <v>0.68820181250612</v>
      </c>
      <c r="C31">
        <v>7.7606964847572204</v>
      </c>
      <c r="D31">
        <v>1.0804994940088599</v>
      </c>
      <c r="E31">
        <f t="shared" si="0"/>
        <v>1.08049949400886E-4</v>
      </c>
      <c r="F31">
        <v>119.215387550354</v>
      </c>
      <c r="G31">
        <v>105.097202384041</v>
      </c>
      <c r="H31">
        <v>118.335582883512</v>
      </c>
    </row>
    <row r="32" spans="2:8" x14ac:dyDescent="0.25">
      <c r="B32">
        <v>0.74547483021821503</v>
      </c>
      <c r="C32">
        <v>8.3552926482040206</v>
      </c>
      <c r="D32">
        <v>0.953385223295526</v>
      </c>
      <c r="E32">
        <f t="shared" si="0"/>
        <v>9.5338522329552604E-5</v>
      </c>
      <c r="F32">
        <v>114.088256809531</v>
      </c>
      <c r="G32">
        <v>112.955411531219</v>
      </c>
      <c r="H32">
        <v>119.411911055498</v>
      </c>
    </row>
    <row r="33" spans="2:8" x14ac:dyDescent="0.25">
      <c r="B33">
        <v>0.76139156932920304</v>
      </c>
      <c r="C33">
        <v>6.9761134661077602</v>
      </c>
      <c r="D33">
        <v>1.10304456695602</v>
      </c>
      <c r="E33">
        <f t="shared" si="0"/>
        <v>1.1030445669560201E-4</v>
      </c>
      <c r="F33">
        <v>127.278763828813</v>
      </c>
      <c r="G33">
        <v>113.641607918792</v>
      </c>
      <c r="H33">
        <v>118.21335552190401</v>
      </c>
    </row>
    <row r="34" spans="2:8" x14ac:dyDescent="0.25">
      <c r="B34">
        <v>0.81720438679084395</v>
      </c>
      <c r="C34">
        <v>7.0742584217992599</v>
      </c>
      <c r="D34">
        <v>1.1094277821935901</v>
      </c>
      <c r="E34">
        <f t="shared" si="0"/>
        <v>1.1094277821935901E-4</v>
      </c>
      <c r="F34">
        <v>127.97025562684399</v>
      </c>
      <c r="G34">
        <v>121.96602616906701</v>
      </c>
      <c r="H34">
        <v>119.928799772979</v>
      </c>
    </row>
    <row r="35" spans="2:8" x14ac:dyDescent="0.25">
      <c r="B35">
        <v>0.99066653941600202</v>
      </c>
      <c r="C35">
        <v>8.7193707093656503</v>
      </c>
      <c r="D35">
        <v>1.05708895389187</v>
      </c>
      <c r="E35">
        <f t="shared" si="0"/>
        <v>1.05708895389187E-4</v>
      </c>
      <c r="F35">
        <v>109.92601073842199</v>
      </c>
      <c r="G35">
        <v>141.62554811818501</v>
      </c>
      <c r="H35">
        <v>119.04811413747299</v>
      </c>
    </row>
    <row r="36" spans="2:8" x14ac:dyDescent="0.25">
      <c r="B36">
        <v>0.88901266184298799</v>
      </c>
      <c r="C36">
        <v>7.0023864504924704</v>
      </c>
      <c r="D36">
        <v>1.0265907400779399</v>
      </c>
      <c r="E36">
        <f t="shared" si="0"/>
        <v>1.02659074007794E-4</v>
      </c>
      <c r="F36">
        <v>130.80821698642299</v>
      </c>
      <c r="G36">
        <v>132.55718998972301</v>
      </c>
      <c r="H36">
        <v>122.016916366659</v>
      </c>
    </row>
    <row r="37" spans="2:8" x14ac:dyDescent="0.25">
      <c r="B37">
        <v>0.90940465234184498</v>
      </c>
      <c r="C37">
        <v>7.5418526478339496</v>
      </c>
      <c r="D37">
        <v>1.0698553932592201</v>
      </c>
      <c r="E37">
        <f t="shared" si="0"/>
        <v>1.0698553932592201E-4</v>
      </c>
      <c r="F37">
        <v>124.25948225700699</v>
      </c>
      <c r="G37">
        <v>134.05142052657601</v>
      </c>
      <c r="H37">
        <v>121.096466170157</v>
      </c>
    </row>
    <row r="38" spans="2:8" x14ac:dyDescent="0.25">
      <c r="B38">
        <v>0.84423873054566601</v>
      </c>
      <c r="C38">
        <v>8.5979372348620693</v>
      </c>
      <c r="D38">
        <v>1.1505448635770701</v>
      </c>
      <c r="E38">
        <f t="shared" si="0"/>
        <v>1.1505448635770701E-4</v>
      </c>
      <c r="F38">
        <v>111.47416268337599</v>
      </c>
      <c r="G38">
        <v>124.56779245420501</v>
      </c>
      <c r="H38">
        <v>119.32934305797301</v>
      </c>
    </row>
    <row r="39" spans="2:8" x14ac:dyDescent="0.25">
      <c r="B39">
        <v>0.60793244342809305</v>
      </c>
      <c r="C39">
        <v>8.3026702051469403</v>
      </c>
      <c r="D39">
        <v>0.96528102040332797</v>
      </c>
      <c r="E39">
        <f t="shared" si="0"/>
        <v>9.6528102040332802E-5</v>
      </c>
      <c r="F39">
        <v>115.036135174036</v>
      </c>
      <c r="G39">
        <v>97.067443287265604</v>
      </c>
      <c r="H39">
        <v>119.81077618469401</v>
      </c>
    </row>
    <row r="40" spans="2:8" x14ac:dyDescent="0.25">
      <c r="B40">
        <v>0.80638574314336797</v>
      </c>
      <c r="C40">
        <v>7.1737256139232102</v>
      </c>
      <c r="D40">
        <v>1.0740043259638401</v>
      </c>
      <c r="E40">
        <f t="shared" si="0"/>
        <v>1.0740043259638402E-4</v>
      </c>
      <c r="F40">
        <v>127.235075405833</v>
      </c>
      <c r="G40">
        <v>120.987523223964</v>
      </c>
      <c r="H40">
        <v>120.2313669803</v>
      </c>
    </row>
    <row r="41" spans="2:8" x14ac:dyDescent="0.25">
      <c r="B41">
        <v>0.66026302283438598</v>
      </c>
      <c r="C41">
        <v>7.6145201904075002</v>
      </c>
      <c r="D41">
        <v>0.969232755404422</v>
      </c>
      <c r="E41">
        <f t="shared" si="0"/>
        <v>9.6923275540442209E-5</v>
      </c>
      <c r="F41">
        <v>120.527364961126</v>
      </c>
      <c r="G41">
        <v>101.575792055175</v>
      </c>
      <c r="H41">
        <v>118.122493884894</v>
      </c>
    </row>
    <row r="42" spans="2:8" x14ac:dyDescent="0.25">
      <c r="B42">
        <v>0.78831634984041998</v>
      </c>
      <c r="C42">
        <v>8.1439003996213302</v>
      </c>
      <c r="D42">
        <v>1.14972375221038</v>
      </c>
      <c r="E42">
        <f t="shared" si="0"/>
        <v>1.1497237522103801E-4</v>
      </c>
      <c r="F42">
        <v>116.044798405664</v>
      </c>
      <c r="G42">
        <v>117.779485781598</v>
      </c>
      <c r="H42">
        <v>119.16298411822</v>
      </c>
    </row>
    <row r="43" spans="2:8" x14ac:dyDescent="0.25">
      <c r="B43">
        <v>0.609041043138978</v>
      </c>
      <c r="C43">
        <v>8.63133241905118</v>
      </c>
      <c r="D43">
        <v>1.1534048069052001</v>
      </c>
      <c r="E43">
        <f t="shared" si="0"/>
        <v>1.1534048069052001E-4</v>
      </c>
      <c r="F43">
        <v>112.583341450403</v>
      </c>
      <c r="G43">
        <v>98.174875803121196</v>
      </c>
      <c r="H43">
        <v>120.78693586756999</v>
      </c>
    </row>
    <row r="44" spans="2:8" x14ac:dyDescent="0.25">
      <c r="B44">
        <v>0.66723674071866401</v>
      </c>
      <c r="C44">
        <v>8.7019452607590893</v>
      </c>
      <c r="D44">
        <v>0.97693963185345001</v>
      </c>
      <c r="E44">
        <f t="shared" si="0"/>
        <v>9.7693963185345001E-5</v>
      </c>
      <c r="F44">
        <v>111.781408889652</v>
      </c>
      <c r="G44">
        <v>105.000789876157</v>
      </c>
      <c r="H44">
        <v>120.721711494966</v>
      </c>
    </row>
    <row r="45" spans="2:8" x14ac:dyDescent="0.25">
      <c r="B45">
        <v>0.97210773319773702</v>
      </c>
      <c r="C45">
        <v>7.4918257155652803</v>
      </c>
      <c r="D45">
        <v>1.0056135233249801</v>
      </c>
      <c r="E45">
        <f t="shared" si="0"/>
        <v>1.0056135233249802E-4</v>
      </c>
      <c r="F45">
        <v>119.41228868601</v>
      </c>
      <c r="G45">
        <v>136.107164943811</v>
      </c>
      <c r="H45">
        <v>115.727338490026</v>
      </c>
    </row>
    <row r="46" spans="2:8" x14ac:dyDescent="0.25">
      <c r="B46">
        <v>0.76513753214605496</v>
      </c>
      <c r="C46">
        <v>8.06984124409807</v>
      </c>
      <c r="D46">
        <v>1.1147076770392701</v>
      </c>
      <c r="E46">
        <f t="shared" si="0"/>
        <v>1.1147076770392702E-4</v>
      </c>
      <c r="F46">
        <v>116.132972045111</v>
      </c>
      <c r="G46">
        <v>114.350317782028</v>
      </c>
      <c r="H46">
        <v>118.478493962222</v>
      </c>
    </row>
    <row r="47" spans="2:8" x14ac:dyDescent="0.25">
      <c r="B47">
        <v>0.78276136030445498</v>
      </c>
      <c r="C47">
        <v>7.21073294734573</v>
      </c>
      <c r="D47">
        <v>0.99441617821617601</v>
      </c>
      <c r="E47">
        <f t="shared" si="0"/>
        <v>9.9441617821617608E-5</v>
      </c>
      <c r="F47">
        <v>126.29632199762599</v>
      </c>
      <c r="G47">
        <v>117.63743100129</v>
      </c>
      <c r="H47">
        <v>119.678713393237</v>
      </c>
    </row>
    <row r="48" spans="2:8" x14ac:dyDescent="0.25">
      <c r="B48">
        <v>0.64884641351606998</v>
      </c>
      <c r="C48">
        <v>7.5108221774488104</v>
      </c>
      <c r="D48">
        <v>1.0894034299281801</v>
      </c>
      <c r="E48">
        <f t="shared" si="0"/>
        <v>1.0894034299281801E-4</v>
      </c>
      <c r="F48">
        <v>121.54422281042299</v>
      </c>
      <c r="G48">
        <v>100.158884880508</v>
      </c>
      <c r="H48">
        <v>118.057463887824</v>
      </c>
    </row>
    <row r="49" spans="2:8" x14ac:dyDescent="0.25">
      <c r="B49">
        <v>0.71475154458523005</v>
      </c>
      <c r="C49">
        <v>7.6433068805658202</v>
      </c>
      <c r="D49">
        <v>0.97379478704462097</v>
      </c>
      <c r="E49">
        <f t="shared" si="0"/>
        <v>9.7379478704462101E-5</v>
      </c>
      <c r="F49">
        <v>120.381036596268</v>
      </c>
      <c r="G49">
        <v>108.18195694067801</v>
      </c>
      <c r="H49">
        <v>118.276498856527</v>
      </c>
    </row>
    <row r="50" spans="2:8" x14ac:dyDescent="0.25">
      <c r="B50">
        <v>0.97684078444580502</v>
      </c>
      <c r="C50">
        <v>8.1644688948540303</v>
      </c>
      <c r="D50">
        <v>1.0433166163277701</v>
      </c>
      <c r="E50">
        <f t="shared" si="0"/>
        <v>1.0433166163277701E-4</v>
      </c>
      <c r="F50">
        <v>115.95528388029599</v>
      </c>
      <c r="G50">
        <v>140.22834415927301</v>
      </c>
      <c r="H50">
        <v>119.28806198836099</v>
      </c>
    </row>
    <row r="51" spans="2:8" x14ac:dyDescent="0.25">
      <c r="B51">
        <v>0.91242772018154294</v>
      </c>
      <c r="C51">
        <v>7.3842538509295199</v>
      </c>
      <c r="D51">
        <v>0.98183290773063103</v>
      </c>
      <c r="E51">
        <f t="shared" si="0"/>
        <v>9.8183290773063103E-5</v>
      </c>
      <c r="F51">
        <v>125.892513441505</v>
      </c>
      <c r="G51">
        <v>134.39818473858099</v>
      </c>
      <c r="H51">
        <v>121.085259262641</v>
      </c>
    </row>
    <row r="52" spans="2:8" x14ac:dyDescent="0.25">
      <c r="B52">
        <v>0.79999591405450399</v>
      </c>
      <c r="C52">
        <v>8.0871898560939108</v>
      </c>
      <c r="D52">
        <v>0.98860628764193703</v>
      </c>
      <c r="E52">
        <f t="shared" si="0"/>
        <v>9.8860628764193704E-5</v>
      </c>
      <c r="F52">
        <v>116.493754879823</v>
      </c>
      <c r="G52">
        <v>119.019792119654</v>
      </c>
      <c r="H52">
        <v>119.020275949512</v>
      </c>
    </row>
    <row r="53" spans="2:8" x14ac:dyDescent="0.25">
      <c r="B53">
        <v>0.74353670535907102</v>
      </c>
      <c r="C53">
        <v>7.4086902151416298</v>
      </c>
      <c r="D53">
        <v>0.96079702814545298</v>
      </c>
      <c r="E53">
        <f t="shared" si="0"/>
        <v>9.6079702814545303E-5</v>
      </c>
      <c r="F53">
        <v>123.303343398493</v>
      </c>
      <c r="G53">
        <v>112.06503625396699</v>
      </c>
      <c r="H53">
        <v>118.751035333793</v>
      </c>
    </row>
    <row r="54" spans="2:8" x14ac:dyDescent="0.25">
      <c r="B54">
        <v>0.943145752983507</v>
      </c>
      <c r="C54">
        <v>8.0289913219064601</v>
      </c>
      <c r="D54">
        <v>1.0190599832240299</v>
      </c>
      <c r="E54">
        <f t="shared" si="0"/>
        <v>1.01905998322403E-4</v>
      </c>
      <c r="F54">
        <v>117.918584828996</v>
      </c>
      <c r="G54">
        <v>136.78826281933101</v>
      </c>
      <c r="H54">
        <v>119.837916956321</v>
      </c>
    </row>
    <row r="55" spans="2:8" x14ac:dyDescent="0.25">
      <c r="B55">
        <v>0.68663705729086</v>
      </c>
      <c r="C55">
        <v>8.2154737024118596</v>
      </c>
      <c r="D55">
        <v>1.09877579980373</v>
      </c>
      <c r="E55">
        <f t="shared" si="0"/>
        <v>1.09877579980373E-4</v>
      </c>
      <c r="F55">
        <v>115.195736562237</v>
      </c>
      <c r="G55">
        <v>105.63698285058</v>
      </c>
      <c r="H55">
        <v>119.060651013406</v>
      </c>
    </row>
    <row r="56" spans="2:8" x14ac:dyDescent="0.25">
      <c r="B56">
        <v>0.69976134311319904</v>
      </c>
      <c r="C56">
        <v>7.5645010384274398</v>
      </c>
      <c r="D56">
        <v>1.1316272847345901</v>
      </c>
      <c r="E56">
        <f t="shared" si="0"/>
        <v>1.1316272847345902E-4</v>
      </c>
      <c r="F56">
        <v>121.069417626331</v>
      </c>
      <c r="G56">
        <v>106.273114057667</v>
      </c>
      <c r="H56">
        <v>118.14269361320299</v>
      </c>
    </row>
    <row r="57" spans="2:8" x14ac:dyDescent="0.25">
      <c r="B57">
        <v>0.77284494550399896</v>
      </c>
      <c r="C57">
        <v>7.0916857476915798</v>
      </c>
      <c r="D57">
        <v>1.0092496835706699</v>
      </c>
      <c r="E57">
        <f t="shared" si="0"/>
        <v>1.00924968357067E-4</v>
      </c>
      <c r="F57">
        <v>127.19651177063901</v>
      </c>
      <c r="G57">
        <v>116.121359551756</v>
      </c>
      <c r="H57">
        <v>119.33687629635099</v>
      </c>
    </row>
    <row r="58" spans="2:8" x14ac:dyDescent="0.25">
      <c r="B58">
        <v>0.99567515210733404</v>
      </c>
      <c r="C58">
        <v>8.3817839250119697</v>
      </c>
      <c r="D58">
        <v>1.1594795404843099</v>
      </c>
      <c r="E58">
        <f t="shared" si="0"/>
        <v>1.15947954048431E-4</v>
      </c>
      <c r="F58">
        <v>113.499879999825</v>
      </c>
      <c r="G58">
        <v>142.270439199989</v>
      </c>
      <c r="H58">
        <v>119.099919391424</v>
      </c>
    </row>
    <row r="59" spans="2:8" x14ac:dyDescent="0.25">
      <c r="B59">
        <v>0.98730491847195601</v>
      </c>
      <c r="C59">
        <v>7.93339799243331</v>
      </c>
      <c r="D59">
        <v>0.98663781095079695</v>
      </c>
      <c r="E59">
        <f t="shared" si="0"/>
        <v>9.8663781095079703E-5</v>
      </c>
      <c r="F59">
        <v>118.571338761258</v>
      </c>
      <c r="G59">
        <v>141.67271341791499</v>
      </c>
      <c r="H59">
        <v>119.493339711254</v>
      </c>
    </row>
    <row r="60" spans="2:8" x14ac:dyDescent="0.25">
      <c r="B60">
        <v>0.95695418677575605</v>
      </c>
      <c r="C60">
        <v>7.0559402460108203</v>
      </c>
      <c r="D60">
        <v>0.99214246321819299</v>
      </c>
      <c r="E60">
        <f t="shared" si="0"/>
        <v>9.9214246321819308E-5</v>
      </c>
      <c r="F60">
        <v>127.767716236692</v>
      </c>
      <c r="G60">
        <v>138.120592327439</v>
      </c>
      <c r="H60">
        <v>119.535145710639</v>
      </c>
    </row>
    <row r="61" spans="2:8" x14ac:dyDescent="0.25">
      <c r="B61">
        <v>0.72326647755079598</v>
      </c>
      <c r="C61">
        <v>7.7987573838861204</v>
      </c>
      <c r="D61">
        <v>1.0619893442078601</v>
      </c>
      <c r="E61">
        <f t="shared" si="0"/>
        <v>1.0619893442078602E-4</v>
      </c>
      <c r="F61">
        <v>118.834345607892</v>
      </c>
      <c r="G61">
        <v>109.26537117497401</v>
      </c>
      <c r="H61">
        <v>118.351632679015</v>
      </c>
    </row>
    <row r="62" spans="2:8" x14ac:dyDescent="0.25">
      <c r="B62">
        <v>0.95142840216376701</v>
      </c>
      <c r="C62">
        <v>8.2223229438674998</v>
      </c>
      <c r="D62">
        <v>1.0500369938466301</v>
      </c>
      <c r="E62">
        <f t="shared" si="0"/>
        <v>1.0500369938466301E-4</v>
      </c>
      <c r="F62">
        <v>115.77604591454499</v>
      </c>
      <c r="G62">
        <v>137.64353973945001</v>
      </c>
      <c r="H62">
        <v>119.71241892963801</v>
      </c>
    </row>
    <row r="63" spans="2:8" x14ac:dyDescent="0.25">
      <c r="B63">
        <v>0.71696851133264305</v>
      </c>
      <c r="C63">
        <v>7.0107590704099199</v>
      </c>
      <c r="D63">
        <v>1.0957286211471799</v>
      </c>
      <c r="E63">
        <f t="shared" si="0"/>
        <v>1.0957286211471799E-4</v>
      </c>
      <c r="F63">
        <v>127.64382045726801</v>
      </c>
      <c r="G63">
        <v>109.107848102468</v>
      </c>
      <c r="H63">
        <v>118.93987190407201</v>
      </c>
    </row>
    <row r="64" spans="2:8" x14ac:dyDescent="0.25">
      <c r="B64">
        <v>0.79528360118472696</v>
      </c>
      <c r="C64">
        <v>7.9742367299435903</v>
      </c>
      <c r="D64">
        <v>0.96210816885310002</v>
      </c>
      <c r="E64">
        <f t="shared" si="0"/>
        <v>9.6210816885310008E-5</v>
      </c>
      <c r="F64">
        <v>118.01790162920101</v>
      </c>
      <c r="G64">
        <v>118.807491829138</v>
      </c>
      <c r="H64">
        <v>119.365975678505</v>
      </c>
    </row>
    <row r="65" spans="2:8" x14ac:dyDescent="0.25">
      <c r="B65">
        <v>0.62424821978707601</v>
      </c>
      <c r="C65">
        <v>7.7512287776745197</v>
      </c>
      <c r="D65">
        <v>1.08255681499523</v>
      </c>
      <c r="E65">
        <f t="shared" si="0"/>
        <v>1.0825568149952301E-4</v>
      </c>
      <c r="F65">
        <v>119.611134547289</v>
      </c>
      <c r="G65">
        <v>97.821223000005702</v>
      </c>
      <c r="H65">
        <v>118.632552701083</v>
      </c>
    </row>
    <row r="66" spans="2:8" x14ac:dyDescent="0.25">
      <c r="B66">
        <v>0.75516698205444599</v>
      </c>
      <c r="C66">
        <v>7.2893012959502901</v>
      </c>
      <c r="D66">
        <v>0.95574419318150405</v>
      </c>
      <c r="E66">
        <f t="shared" si="0"/>
        <v>9.5574419318150409E-5</v>
      </c>
      <c r="F66">
        <v>124.62275211943501</v>
      </c>
      <c r="G66">
        <v>113.51603113796899</v>
      </c>
      <c r="H66">
        <v>118.82485200356</v>
      </c>
    </row>
    <row r="67" spans="2:8" x14ac:dyDescent="0.25">
      <c r="B67">
        <v>0.966859514883041</v>
      </c>
      <c r="C67">
        <v>8.7660932909101206</v>
      </c>
      <c r="D67">
        <v>1.00833746590272</v>
      </c>
      <c r="E67">
        <f t="shared" si="0"/>
        <v>1.00833746590272E-4</v>
      </c>
      <c r="F67">
        <v>109.010867027537</v>
      </c>
      <c r="G67">
        <v>138.37879819691301</v>
      </c>
      <c r="H67">
        <v>118.62043003821999</v>
      </c>
    </row>
    <row r="68" spans="2:8" x14ac:dyDescent="0.25">
      <c r="B68">
        <v>0.82408513783655701</v>
      </c>
      <c r="C68">
        <v>8.5027534814317001</v>
      </c>
      <c r="D68">
        <v>1.0554523536136899</v>
      </c>
      <c r="E68">
        <f t="shared" si="0"/>
        <v>1.0554523536136901E-4</v>
      </c>
      <c r="F68">
        <v>112.22260634239299</v>
      </c>
      <c r="G68">
        <v>121.936726778777</v>
      </c>
      <c r="H68">
        <v>119.084728672099</v>
      </c>
    </row>
    <row r="69" spans="2:8" x14ac:dyDescent="0.25">
      <c r="B69">
        <v>0.89409897974079</v>
      </c>
      <c r="C69">
        <v>8.3846071224682905</v>
      </c>
      <c r="D69">
        <v>1.12716106212624</v>
      </c>
      <c r="E69">
        <f t="shared" si="0"/>
        <v>1.1271610621262401E-4</v>
      </c>
      <c r="F69">
        <v>113.57893785066901</v>
      </c>
      <c r="G69">
        <v>130.350992610302</v>
      </c>
      <c r="H69">
        <v>119.20843183767199</v>
      </c>
    </row>
    <row r="70" spans="2:8" x14ac:dyDescent="0.25">
      <c r="B70">
        <v>0.866921950185507</v>
      </c>
      <c r="C70">
        <v>8.4416905926817005</v>
      </c>
      <c r="D70">
        <v>1.04596384388729</v>
      </c>
      <c r="E70">
        <f t="shared" si="0"/>
        <v>1.04596384388729E-4</v>
      </c>
      <c r="F70">
        <v>112.595971109822</v>
      </c>
      <c r="G70">
        <v>126.745462398171</v>
      </c>
      <c r="H70">
        <v>118.82102050709901</v>
      </c>
    </row>
    <row r="71" spans="2:8" x14ac:dyDescent="0.25">
      <c r="B71">
        <v>0.81183650998770795</v>
      </c>
      <c r="C71">
        <v>8.3216472357315698</v>
      </c>
      <c r="D71">
        <v>1.0017150783770501</v>
      </c>
      <c r="E71">
        <f t="shared" si="0"/>
        <v>1.0017150783770501E-4</v>
      </c>
      <c r="F71">
        <v>113.888811226291</v>
      </c>
      <c r="G71">
        <v>120.263039739532</v>
      </c>
      <c r="H71">
        <v>118.86144078237901</v>
      </c>
    </row>
    <row r="72" spans="2:8" x14ac:dyDescent="0.25">
      <c r="B72">
        <v>0.94498079036569305</v>
      </c>
      <c r="C72">
        <v>7.7779106264571398</v>
      </c>
      <c r="D72">
        <v>1.0930301416167001</v>
      </c>
      <c r="E72">
        <f t="shared" si="0"/>
        <v>1.0930301416167001E-4</v>
      </c>
      <c r="F72">
        <v>120.97842727472</v>
      </c>
      <c r="G72">
        <v>137.44585732457699</v>
      </c>
      <c r="H72">
        <v>120.27821882345999</v>
      </c>
    </row>
    <row r="73" spans="2:8" x14ac:dyDescent="0.25">
      <c r="B73">
        <v>0.75901794735113903</v>
      </c>
      <c r="C73">
        <v>7.8468762347358698</v>
      </c>
      <c r="D73">
        <v>1.05953456379161</v>
      </c>
      <c r="E73">
        <f t="shared" si="0"/>
        <v>1.05953456379161E-4</v>
      </c>
      <c r="F73">
        <v>118.89952558590601</v>
      </c>
      <c r="G73">
        <v>114.066023869912</v>
      </c>
      <c r="H73">
        <v>118.918839633537</v>
      </c>
    </row>
    <row r="74" spans="2:8" x14ac:dyDescent="0.25">
      <c r="B74">
        <v>0.96838106080376396</v>
      </c>
      <c r="C74">
        <v>7.3649883402219496</v>
      </c>
      <c r="D74">
        <v>1.11784913072639</v>
      </c>
      <c r="E74">
        <f t="shared" si="0"/>
        <v>1.1178491307263901E-4</v>
      </c>
      <c r="F74">
        <v>124.491044482948</v>
      </c>
      <c r="G74">
        <v>139.42133129897101</v>
      </c>
      <c r="H74">
        <v>119.482792027511</v>
      </c>
    </row>
    <row r="75" spans="2:8" x14ac:dyDescent="0.25">
      <c r="B75">
        <v>0.726158430282976</v>
      </c>
      <c r="C75">
        <v>7.2501465469800301</v>
      </c>
      <c r="D75">
        <v>1.0723280273904601</v>
      </c>
      <c r="E75">
        <f t="shared" si="0"/>
        <v>1.0723280273904602E-4</v>
      </c>
      <c r="F75">
        <v>124.77634270695199</v>
      </c>
      <c r="G75">
        <v>109.82612250616999</v>
      </c>
      <c r="H75">
        <v>118.569938649394</v>
      </c>
    </row>
    <row r="76" spans="2:8" x14ac:dyDescent="0.25">
      <c r="B76">
        <v>0.88511144788453999</v>
      </c>
      <c r="C76">
        <v>8.4638796228257505</v>
      </c>
      <c r="D76">
        <v>1.1392705539054599</v>
      </c>
      <c r="E76">
        <f t="shared" si="0"/>
        <v>1.13927055390546E-4</v>
      </c>
      <c r="F76">
        <v>112.51919814253699</v>
      </c>
      <c r="G76">
        <v>129.054065493824</v>
      </c>
      <c r="H76">
        <v>118.975747077275</v>
      </c>
    </row>
    <row r="77" spans="2:8" x14ac:dyDescent="0.25">
      <c r="B77">
        <v>0.71176464891589297</v>
      </c>
      <c r="C77">
        <v>7.8092981713605001</v>
      </c>
      <c r="D77">
        <v>0.95957892587068105</v>
      </c>
      <c r="E77">
        <f t="shared" si="0"/>
        <v>9.5957892587068103E-5</v>
      </c>
      <c r="F77">
        <v>119.183387278224</v>
      </c>
      <c r="G77">
        <v>108.362417270333</v>
      </c>
      <c r="H77">
        <v>118.810647043465</v>
      </c>
    </row>
    <row r="78" spans="2:8" x14ac:dyDescent="0.25">
      <c r="B78">
        <v>0.67995282518306399</v>
      </c>
      <c r="C78">
        <v>8.6107233480262693</v>
      </c>
      <c r="D78">
        <v>1.1238704062435301</v>
      </c>
      <c r="E78">
        <f t="shared" si="0"/>
        <v>1.1238704062435301E-4</v>
      </c>
      <c r="F78">
        <v>112.46528397166701</v>
      </c>
      <c r="G78">
        <v>106.238693225316</v>
      </c>
      <c r="H78">
        <v>120.45386266355101</v>
      </c>
    </row>
    <row r="79" spans="2:8" x14ac:dyDescent="0.25">
      <c r="B79">
        <v>0.67439897226705003</v>
      </c>
      <c r="C79">
        <v>7.2246434463132498</v>
      </c>
      <c r="D79">
        <v>1.0380915048186501</v>
      </c>
      <c r="E79">
        <f t="shared" si="0"/>
        <v>1.0380915048186501E-4</v>
      </c>
      <c r="F79">
        <v>124.55338695327301</v>
      </c>
      <c r="G79">
        <v>103.20808855072799</v>
      </c>
      <c r="H79">
        <v>118.080907453488</v>
      </c>
    </row>
    <row r="80" spans="2:8" x14ac:dyDescent="0.25">
      <c r="B80">
        <v>0.80001948222617203</v>
      </c>
      <c r="C80">
        <v>8.0522785281198104</v>
      </c>
      <c r="D80">
        <v>1.06931819831441</v>
      </c>
      <c r="E80">
        <f t="shared" si="0"/>
        <v>1.06931819831441E-4</v>
      </c>
      <c r="F80">
        <v>117.353360472624</v>
      </c>
      <c r="G80">
        <v>119.51795642956699</v>
      </c>
      <c r="H80">
        <v>119.515649476934</v>
      </c>
    </row>
    <row r="81" spans="2:8" x14ac:dyDescent="0.25">
      <c r="B81">
        <v>0.90425868248654495</v>
      </c>
      <c r="C81">
        <v>7.32305288155748</v>
      </c>
      <c r="D81">
        <v>1.1102358704964701</v>
      </c>
      <c r="E81">
        <f t="shared" si="0"/>
        <v>1.1102358704964701E-4</v>
      </c>
      <c r="F81">
        <v>125.836180658408</v>
      </c>
      <c r="G81">
        <v>132.736016571379</v>
      </c>
      <c r="H81">
        <v>120.39041294336</v>
      </c>
    </row>
    <row r="82" spans="2:8" x14ac:dyDescent="0.25">
      <c r="B82">
        <v>0.693103457114711</v>
      </c>
      <c r="C82">
        <v>8.7484983375178107</v>
      </c>
      <c r="D82">
        <v>1.1346676947673999</v>
      </c>
      <c r="E82">
        <f t="shared" si="0"/>
        <v>1.1346676947674E-4</v>
      </c>
      <c r="F82">
        <v>111.233271196149</v>
      </c>
      <c r="G82">
        <v>108.001303855093</v>
      </c>
      <c r="H82">
        <v>120.65926495907701</v>
      </c>
    </row>
    <row r="83" spans="2:8" x14ac:dyDescent="0.25">
      <c r="B83">
        <v>0.89623629460103305</v>
      </c>
      <c r="C83">
        <v>7.5718530768619798</v>
      </c>
      <c r="D83">
        <v>1.1563447358772301</v>
      </c>
      <c r="E83">
        <f t="shared" si="0"/>
        <v>1.1563447358772302E-4</v>
      </c>
      <c r="F83">
        <v>122.909915181541</v>
      </c>
      <c r="G83">
        <v>131.455542497105</v>
      </c>
      <c r="H83">
        <v>120.059895444622</v>
      </c>
    </row>
    <row r="84" spans="2:8" x14ac:dyDescent="0.25">
      <c r="B84">
        <v>0.84288999881623805</v>
      </c>
      <c r="C84">
        <v>8.4864770955138606</v>
      </c>
      <c r="D84">
        <v>0.95414240820822305</v>
      </c>
      <c r="E84">
        <f t="shared" si="0"/>
        <v>9.5414240820822314E-5</v>
      </c>
      <c r="F84">
        <v>112.393380131759</v>
      </c>
      <c r="G84">
        <v>124.16443167441101</v>
      </c>
      <c r="H84">
        <v>119.085689910532</v>
      </c>
    </row>
    <row r="85" spans="2:8" x14ac:dyDescent="0.25">
      <c r="B85">
        <v>0.934421604779063</v>
      </c>
      <c r="C85">
        <v>8.2640124914014592</v>
      </c>
      <c r="D85">
        <v>1.1223143415184</v>
      </c>
      <c r="E85">
        <f t="shared" si="0"/>
        <v>1.1223143415184001E-4</v>
      </c>
      <c r="F85">
        <v>114.683707770122</v>
      </c>
      <c r="G85">
        <v>134.97232204510999</v>
      </c>
      <c r="H85">
        <v>119.05503043864201</v>
      </c>
    </row>
    <row r="86" spans="2:8" x14ac:dyDescent="0.25">
      <c r="B86">
        <v>0.98304598075883698</v>
      </c>
      <c r="C86">
        <v>8.5327910135296001</v>
      </c>
      <c r="D86">
        <v>1.0873784552928101</v>
      </c>
      <c r="E86">
        <f t="shared" ref="E86:E120" si="1">D86*0.0001</f>
        <v>1.0873784552928102E-4</v>
      </c>
      <c r="F86">
        <v>112.093855325023</v>
      </c>
      <c r="G86">
        <v>140.94442039097899</v>
      </c>
      <c r="H86">
        <v>119.269361103306</v>
      </c>
    </row>
    <row r="87" spans="2:8" x14ac:dyDescent="0.25">
      <c r="B87">
        <v>0.64489540711061499</v>
      </c>
      <c r="C87">
        <v>8.4058904886290904</v>
      </c>
      <c r="D87">
        <v>1.0341274600572199</v>
      </c>
      <c r="E87">
        <f t="shared" si="1"/>
        <v>1.0341274600572199E-4</v>
      </c>
      <c r="F87">
        <v>114.18967703609</v>
      </c>
      <c r="G87">
        <v>101.67479141511301</v>
      </c>
      <c r="H87">
        <v>120.041221711646</v>
      </c>
    </row>
    <row r="88" spans="2:8" x14ac:dyDescent="0.25">
      <c r="B88">
        <v>0.903729646575958</v>
      </c>
      <c r="C88">
        <v>7.4465604349562504</v>
      </c>
      <c r="D88">
        <v>1.0301867688317501</v>
      </c>
      <c r="E88">
        <f t="shared" si="1"/>
        <v>1.0301867688317501E-4</v>
      </c>
      <c r="F88">
        <v>125.251804919739</v>
      </c>
      <c r="G88">
        <v>133.37755801974899</v>
      </c>
      <c r="H88">
        <v>121.094599223808</v>
      </c>
    </row>
    <row r="89" spans="2:8" x14ac:dyDescent="0.25">
      <c r="B89">
        <v>0.82201714581602303</v>
      </c>
      <c r="C89">
        <v>8.6751244546681097</v>
      </c>
      <c r="D89">
        <v>1.10709790072602</v>
      </c>
      <c r="E89">
        <f t="shared" si="1"/>
        <v>1.10709790072602E-4</v>
      </c>
      <c r="F89">
        <v>110.206986409634</v>
      </c>
      <c r="G89">
        <v>121.474586435437</v>
      </c>
      <c r="H89">
        <v>118.867465869724</v>
      </c>
    </row>
    <row r="90" spans="2:8" x14ac:dyDescent="0.25">
      <c r="B90">
        <v>0.73165001476957903</v>
      </c>
      <c r="C90">
        <v>7.5228473409169103</v>
      </c>
      <c r="D90">
        <v>0.98362743961163601</v>
      </c>
      <c r="E90">
        <f t="shared" si="1"/>
        <v>9.8362743961163607E-5</v>
      </c>
      <c r="F90">
        <v>121.238838647858</v>
      </c>
      <c r="G90">
        <v>109.783998924507</v>
      </c>
      <c r="H90">
        <v>117.877539006836</v>
      </c>
    </row>
    <row r="91" spans="2:8" x14ac:dyDescent="0.25">
      <c r="B91">
        <v>0.92151376805004004</v>
      </c>
      <c r="C91">
        <v>7.8287266174688996</v>
      </c>
      <c r="D91">
        <v>1.0408057119534699</v>
      </c>
      <c r="E91">
        <f t="shared" si="1"/>
        <v>1.04080571195347E-4</v>
      </c>
      <c r="F91">
        <v>120.44762063881301</v>
      </c>
      <c r="G91">
        <v>134.666412023562</v>
      </c>
      <c r="H91">
        <v>120.277578595839</v>
      </c>
    </row>
    <row r="92" spans="2:8" x14ac:dyDescent="0.25">
      <c r="B92">
        <v>0.63873333888320505</v>
      </c>
      <c r="C92">
        <v>7.1801699291863699</v>
      </c>
      <c r="D92">
        <v>1.1607568130964701</v>
      </c>
      <c r="E92">
        <f t="shared" si="1"/>
        <v>1.1607568130964701E-4</v>
      </c>
      <c r="F92">
        <v>123.704367094338</v>
      </c>
      <c r="G92">
        <v>97.671792133559094</v>
      </c>
      <c r="H92">
        <v>116.76789261247001</v>
      </c>
    </row>
    <row r="93" spans="2:8" x14ac:dyDescent="0.25">
      <c r="B93">
        <v>0.73563129136352301</v>
      </c>
      <c r="C93">
        <v>7.1200198896707603</v>
      </c>
      <c r="D93">
        <v>1.04664086519656</v>
      </c>
      <c r="E93">
        <f t="shared" si="1"/>
        <v>1.04664086519656E-4</v>
      </c>
      <c r="F93">
        <v>126.749521995119</v>
      </c>
      <c r="G93">
        <v>111.563393990503</v>
      </c>
      <c r="H93">
        <v>119.185498393903</v>
      </c>
    </row>
    <row r="94" spans="2:8" x14ac:dyDescent="0.25">
      <c r="B94">
        <v>0.61232419138798699</v>
      </c>
      <c r="C94">
        <v>7.4699946973329698</v>
      </c>
      <c r="D94">
        <v>1.1429906937901599</v>
      </c>
      <c r="E94">
        <f t="shared" si="1"/>
        <v>1.14299069379016E-4</v>
      </c>
      <c r="F94">
        <v>121.928041760073</v>
      </c>
      <c r="G94">
        <v>95.792035194383004</v>
      </c>
      <c r="H94">
        <v>118.015327187266</v>
      </c>
    </row>
    <row r="95" spans="2:8" x14ac:dyDescent="0.25">
      <c r="B95">
        <v>0.77944589780286799</v>
      </c>
      <c r="C95">
        <v>7.9795684577582202</v>
      </c>
      <c r="D95">
        <v>1.09223403731686</v>
      </c>
      <c r="E95">
        <f t="shared" si="1"/>
        <v>1.09223403731686E-4</v>
      </c>
      <c r="F95">
        <v>117.755099898007</v>
      </c>
      <c r="G95">
        <v>116.724923299247</v>
      </c>
      <c r="H95">
        <v>119.15880019663</v>
      </c>
    </row>
    <row r="96" spans="2:8" x14ac:dyDescent="0.25">
      <c r="B96">
        <v>0.856008565381016</v>
      </c>
      <c r="C96">
        <v>8.2819651349295302</v>
      </c>
      <c r="D96">
        <v>1.10401453990599</v>
      </c>
      <c r="E96">
        <f t="shared" si="1"/>
        <v>1.10401453990599E-4</v>
      </c>
      <c r="F96">
        <v>112.86264157652801</v>
      </c>
      <c r="G96">
        <v>124.053418431944</v>
      </c>
      <c r="H96">
        <v>117.421265296332</v>
      </c>
    </row>
    <row r="97" spans="2:8" x14ac:dyDescent="0.25">
      <c r="B97">
        <v>0.70461961373650395</v>
      </c>
      <c r="C97">
        <v>7.8846111284373199</v>
      </c>
      <c r="D97">
        <v>1.0276190646855401</v>
      </c>
      <c r="E97">
        <f t="shared" si="1"/>
        <v>1.0276190646855401E-4</v>
      </c>
      <c r="F97">
        <v>118.10011774068001</v>
      </c>
      <c r="G97">
        <v>107.218826079092</v>
      </c>
      <c r="H97">
        <v>118.51312229128899</v>
      </c>
    </row>
    <row r="98" spans="2:8" x14ac:dyDescent="0.25">
      <c r="B98">
        <v>0.96125017926494605</v>
      </c>
      <c r="C98">
        <v>7.6763841589932698</v>
      </c>
      <c r="D98">
        <v>0.979466511566224</v>
      </c>
      <c r="E98">
        <f t="shared" si="1"/>
        <v>9.794665115662241E-5</v>
      </c>
      <c r="F98">
        <v>122.855536863713</v>
      </c>
      <c r="G98">
        <v>140.19024524605899</v>
      </c>
      <c r="H98">
        <v>121.09609643587299</v>
      </c>
    </row>
    <row r="99" spans="2:8" x14ac:dyDescent="0.25">
      <c r="B99">
        <v>0.74827299386784196</v>
      </c>
      <c r="C99">
        <v>7.5892925921270198</v>
      </c>
      <c r="D99">
        <v>1.1007509440501599</v>
      </c>
      <c r="E99">
        <f t="shared" si="1"/>
        <v>1.10075094405016E-4</v>
      </c>
      <c r="F99">
        <v>120.126572674928</v>
      </c>
      <c r="G99">
        <v>111.333340461755</v>
      </c>
      <c r="H99">
        <v>117.45850049007301</v>
      </c>
    </row>
    <row r="100" spans="2:8" x14ac:dyDescent="0.25">
      <c r="B100">
        <v>0.85371223626810999</v>
      </c>
      <c r="C100">
        <v>7.94356082597157</v>
      </c>
      <c r="D100">
        <v>1.1309166919898701</v>
      </c>
      <c r="E100">
        <f t="shared" si="1"/>
        <v>1.1309166919898701E-4</v>
      </c>
      <c r="F100">
        <v>118.664417847161</v>
      </c>
      <c r="G100">
        <v>126.052685744412</v>
      </c>
      <c r="H100">
        <v>119.69244827425101</v>
      </c>
    </row>
    <row r="101" spans="2:8" x14ac:dyDescent="0.25">
      <c r="B101">
        <v>0.83484694529671799</v>
      </c>
      <c r="C101">
        <v>7.1463146868494096</v>
      </c>
      <c r="D101">
        <v>1.0672153587952999</v>
      </c>
      <c r="E101">
        <f t="shared" si="1"/>
        <v>1.0672153587953E-4</v>
      </c>
      <c r="F101">
        <v>127.775047892811</v>
      </c>
      <c r="G101">
        <v>124.611697657589</v>
      </c>
      <c r="H101">
        <v>120.485359552981</v>
      </c>
    </row>
    <row r="102" spans="2:8" x14ac:dyDescent="0.25">
      <c r="B102">
        <v>0.65757199220622098</v>
      </c>
      <c r="C102">
        <v>8.0058999612972297</v>
      </c>
      <c r="D102">
        <v>1.05283863481754</v>
      </c>
      <c r="E102">
        <f t="shared" si="1"/>
        <v>1.0528386348175401E-4</v>
      </c>
      <c r="F102">
        <v>117.440826245056</v>
      </c>
      <c r="G102">
        <v>102.25388940242399</v>
      </c>
      <c r="H102">
        <v>119.119244764816</v>
      </c>
    </row>
    <row r="103" spans="2:8" x14ac:dyDescent="0.25">
      <c r="B103">
        <v>0.70215555795145002</v>
      </c>
      <c r="C103">
        <v>7.3550228946962601</v>
      </c>
      <c r="D103">
        <v>0.99689610351559699</v>
      </c>
      <c r="E103">
        <f t="shared" si="1"/>
        <v>9.9689610351559699E-5</v>
      </c>
      <c r="F103">
        <v>122.138270746394</v>
      </c>
      <c r="G103">
        <v>105.439975246659</v>
      </c>
      <c r="H103">
        <v>117.026048175328</v>
      </c>
    </row>
    <row r="104" spans="2:8" x14ac:dyDescent="0.25">
      <c r="B104">
        <v>0.65505285058441698</v>
      </c>
      <c r="C104">
        <v>7.4368944095858804</v>
      </c>
      <c r="D104">
        <v>1.0024779319338699</v>
      </c>
      <c r="E104">
        <f t="shared" si="1"/>
        <v>1.0024779319338699E-4</v>
      </c>
      <c r="F104">
        <v>121.72919095995501</v>
      </c>
      <c r="G104">
        <v>100.307484048823</v>
      </c>
      <c r="H104">
        <v>117.471139017578</v>
      </c>
    </row>
    <row r="105" spans="2:8" x14ac:dyDescent="0.25">
      <c r="B105">
        <v>0.92867853253268995</v>
      </c>
      <c r="C105">
        <v>7.3441715997822996</v>
      </c>
      <c r="D105">
        <v>1.0116681672061401</v>
      </c>
      <c r="E105">
        <f t="shared" si="1"/>
        <v>1.01166816720614E-4</v>
      </c>
      <c r="F105">
        <v>124.23550763362201</v>
      </c>
      <c r="G105">
        <v>134.247308901536</v>
      </c>
      <c r="H105">
        <v>119.01007282492699</v>
      </c>
    </row>
    <row r="106" spans="2:8" x14ac:dyDescent="0.25">
      <c r="B106">
        <v>0.63488005726337904</v>
      </c>
      <c r="C106">
        <v>6.9253471107880999</v>
      </c>
      <c r="D106">
        <v>1.1189010728826201</v>
      </c>
      <c r="E106">
        <f t="shared" si="1"/>
        <v>1.1189010728826202E-4</v>
      </c>
      <c r="F106">
        <v>125.888100699718</v>
      </c>
      <c r="G106">
        <v>96.740663972699906</v>
      </c>
      <c r="H106">
        <v>116.293043836799</v>
      </c>
    </row>
    <row r="107" spans="2:8" x14ac:dyDescent="0.25">
      <c r="B107">
        <v>0.62050350208567495</v>
      </c>
      <c r="C107">
        <v>7.2878957955676604</v>
      </c>
      <c r="D107">
        <v>1.1454486546123599</v>
      </c>
      <c r="E107">
        <f t="shared" si="1"/>
        <v>1.14544865461236E-4</v>
      </c>
      <c r="F107">
        <v>123.540570237368</v>
      </c>
      <c r="G107">
        <v>96.473252762314203</v>
      </c>
      <c r="H107">
        <v>117.728006448212</v>
      </c>
    </row>
    <row r="108" spans="2:8" x14ac:dyDescent="0.25">
      <c r="B108">
        <v>0.92757431220559095</v>
      </c>
      <c r="C108">
        <v>8.5293669957394105</v>
      </c>
      <c r="D108">
        <v>0.99012536409989904</v>
      </c>
      <c r="E108">
        <f t="shared" si="1"/>
        <v>9.9012536409989906E-5</v>
      </c>
      <c r="F108">
        <v>111.306748524106</v>
      </c>
      <c r="G108">
        <v>133.55301313136599</v>
      </c>
      <c r="H108">
        <v>118.446531310914</v>
      </c>
    </row>
    <row r="109" spans="2:8" x14ac:dyDescent="0.25">
      <c r="B109">
        <v>0.60339082800100396</v>
      </c>
      <c r="C109">
        <v>7.91678541076719</v>
      </c>
      <c r="D109">
        <v>1.1477557252723101</v>
      </c>
      <c r="E109">
        <f t="shared" si="1"/>
        <v>1.1477557252723101E-4</v>
      </c>
      <c r="F109">
        <v>118.075130544459</v>
      </c>
      <c r="G109">
        <v>95.542691304791603</v>
      </c>
      <c r="H109">
        <v>118.82381139228001</v>
      </c>
    </row>
    <row r="110" spans="2:8" x14ac:dyDescent="0.25">
      <c r="B110">
        <v>0.629116872074309</v>
      </c>
      <c r="C110">
        <v>8.33377755762025</v>
      </c>
      <c r="D110">
        <v>1.03267733536395</v>
      </c>
      <c r="E110">
        <f t="shared" si="1"/>
        <v>1.0326773353639501E-4</v>
      </c>
      <c r="F110">
        <v>114.84872331903399</v>
      </c>
      <c r="G110">
        <v>99.713092249318805</v>
      </c>
      <c r="H110">
        <v>119.947909281069</v>
      </c>
    </row>
    <row r="111" spans="2:8" x14ac:dyDescent="0.25">
      <c r="B111">
        <v>0.87976736802300204</v>
      </c>
      <c r="C111">
        <v>6.9592905620916001</v>
      </c>
      <c r="D111">
        <v>0.97066129238302301</v>
      </c>
      <c r="E111">
        <f t="shared" si="1"/>
        <v>9.7066129238302306E-5</v>
      </c>
      <c r="F111">
        <v>131.489474289968</v>
      </c>
      <c r="G111">
        <v>131.694060424154</v>
      </c>
      <c r="H111">
        <v>122.24855157466899</v>
      </c>
    </row>
    <row r="112" spans="2:8" x14ac:dyDescent="0.25">
      <c r="B112">
        <v>0.77192211197466698</v>
      </c>
      <c r="C112">
        <v>8.4223046258279908</v>
      </c>
      <c r="D112">
        <v>1.0189440112616801</v>
      </c>
      <c r="E112">
        <f t="shared" si="1"/>
        <v>1.0189440112616802E-4</v>
      </c>
      <c r="F112">
        <v>113.446446685247</v>
      </c>
      <c r="G112">
        <v>116.144448668835</v>
      </c>
      <c r="H112">
        <v>119.469241079456</v>
      </c>
    </row>
    <row r="113" spans="2:8" x14ac:dyDescent="0.25">
      <c r="B113">
        <v>0.87471382011598897</v>
      </c>
      <c r="C113">
        <v>7.6314559760499003</v>
      </c>
      <c r="D113">
        <v>1.02185143485199</v>
      </c>
      <c r="E113">
        <f t="shared" si="1"/>
        <v>1.0218514348519901E-4</v>
      </c>
      <c r="F113">
        <v>122.094086913209</v>
      </c>
      <c r="G113">
        <v>128.71301004562901</v>
      </c>
      <c r="H113">
        <v>119.865907946424</v>
      </c>
    </row>
    <row r="114" spans="2:8" x14ac:dyDescent="0.25">
      <c r="B114">
        <v>0.64127534475803005</v>
      </c>
      <c r="C114">
        <v>8.1792802090491001</v>
      </c>
      <c r="D114">
        <v>1.1139420324484099</v>
      </c>
      <c r="E114">
        <f t="shared" si="1"/>
        <v>1.11394203244841E-4</v>
      </c>
      <c r="F114">
        <v>115.45895630699199</v>
      </c>
      <c r="G114">
        <v>100.15116833788301</v>
      </c>
      <c r="H114">
        <v>118.94626178119501</v>
      </c>
    </row>
    <row r="115" spans="2:8" x14ac:dyDescent="0.25">
      <c r="B115">
        <v>0.95269088710804095</v>
      </c>
      <c r="C115">
        <v>7.6846181918898804</v>
      </c>
      <c r="D115">
        <v>0.96624620181794796</v>
      </c>
      <c r="E115">
        <f t="shared" si="1"/>
        <v>9.6624620181794796E-5</v>
      </c>
      <c r="F115">
        <v>122.36538481915601</v>
      </c>
      <c r="G115">
        <v>138.772466255674</v>
      </c>
      <c r="H115">
        <v>120.69185057083899</v>
      </c>
    </row>
    <row r="116" spans="2:8" x14ac:dyDescent="0.25">
      <c r="B116">
        <v>0.93923171969978203</v>
      </c>
      <c r="C116">
        <v>6.9482304006644897</v>
      </c>
      <c r="D116">
        <v>1.0362127942889801</v>
      </c>
      <c r="E116">
        <f t="shared" si="1"/>
        <v>1.0362127942889801E-4</v>
      </c>
      <c r="F116">
        <v>131.139480406903</v>
      </c>
      <c r="G116">
        <v>138.27003901583601</v>
      </c>
      <c r="H116">
        <v>121.78316633659701</v>
      </c>
    </row>
    <row r="117" spans="2:8" x14ac:dyDescent="0.25">
      <c r="B117">
        <v>0.848328011615197</v>
      </c>
      <c r="C117">
        <v>8.6444646313013305</v>
      </c>
      <c r="D117">
        <v>1.1398236592831199</v>
      </c>
      <c r="E117">
        <f t="shared" si="1"/>
        <v>1.1398236592831199E-4</v>
      </c>
      <c r="F117">
        <v>110.94399790588299</v>
      </c>
      <c r="G117">
        <v>125.00727574383301</v>
      </c>
      <c r="H117">
        <v>119.284601513718</v>
      </c>
    </row>
    <row r="118" spans="2:8" x14ac:dyDescent="0.25">
      <c r="B118">
        <v>0.82994662543700504</v>
      </c>
      <c r="C118">
        <v>8.6847338570780899</v>
      </c>
      <c r="D118">
        <v>1.0765232423103599</v>
      </c>
      <c r="E118">
        <f t="shared" si="1"/>
        <v>1.07652324231036E-4</v>
      </c>
      <c r="F118">
        <v>110.96025716422101</v>
      </c>
      <c r="G118">
        <v>123.267067696743</v>
      </c>
      <c r="H118">
        <v>119.72099211987501</v>
      </c>
    </row>
    <row r="119" spans="2:8" x14ac:dyDescent="0.25">
      <c r="B119">
        <v>0.99740298773334002</v>
      </c>
      <c r="C119">
        <v>8.0390078454591194</v>
      </c>
      <c r="D119">
        <v>1.0512975606941799</v>
      </c>
      <c r="E119">
        <f t="shared" si="1"/>
        <v>1.05129756069418E-4</v>
      </c>
      <c r="F119">
        <v>117.996983775565</v>
      </c>
      <c r="G119">
        <v>143.39593726305199</v>
      </c>
      <c r="H119">
        <v>120.020818918765</v>
      </c>
    </row>
    <row r="120" spans="2:8" x14ac:dyDescent="0.25">
      <c r="B120">
        <v>0.61875886345273501</v>
      </c>
      <c r="C120">
        <v>7.71399717793392</v>
      </c>
      <c r="D120">
        <v>1.01302974681503</v>
      </c>
      <c r="E120">
        <f t="shared" si="1"/>
        <v>1.01302974681503E-4</v>
      </c>
      <c r="F120">
        <v>118.814119419165</v>
      </c>
      <c r="G120">
        <v>95.985756047966802</v>
      </c>
      <c r="H120">
        <v>117.447097967312</v>
      </c>
    </row>
  </sheetData>
  <hyperlinks>
    <hyperlink ref="I6" r:id="rId1" xr:uid="{C84AA2B9-2F20-4BDC-8B8E-6C40E44B468C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B68A-DBDB-47CA-A81D-4352F9249F5E}">
  <dimension ref="B2:L14"/>
  <sheetViews>
    <sheetView workbookViewId="0">
      <selection activeCell="F9" sqref="F9"/>
    </sheetView>
  </sheetViews>
  <sheetFormatPr defaultColWidth="11.42578125" defaultRowHeight="15" x14ac:dyDescent="0.25"/>
  <cols>
    <col min="5" max="5" width="13.28515625" customWidth="1"/>
    <col min="6" max="6" width="20.140625" customWidth="1"/>
  </cols>
  <sheetData>
    <row r="2" spans="2:12" x14ac:dyDescent="0.25">
      <c r="B2" t="s">
        <v>25</v>
      </c>
      <c r="F2" t="s">
        <v>29</v>
      </c>
    </row>
    <row r="3" spans="2:12" x14ac:dyDescent="0.25">
      <c r="E3" t="s">
        <v>23</v>
      </c>
      <c r="J3" t="s">
        <v>24</v>
      </c>
    </row>
    <row r="4" spans="2:12" x14ac:dyDescent="0.25">
      <c r="B4" t="s">
        <v>26</v>
      </c>
      <c r="C4">
        <v>0.9</v>
      </c>
      <c r="E4">
        <v>0.9</v>
      </c>
      <c r="F4">
        <f>E4-$E$4</f>
        <v>0</v>
      </c>
      <c r="G4">
        <v>69.512997828146894</v>
      </c>
      <c r="J4">
        <v>0.7</v>
      </c>
      <c r="K4">
        <f>J4-$J$4</f>
        <v>0</v>
      </c>
      <c r="L4">
        <v>69.421251483555693</v>
      </c>
    </row>
    <row r="5" spans="2:12" x14ac:dyDescent="0.25">
      <c r="B5" t="s">
        <v>27</v>
      </c>
      <c r="C5">
        <v>0.1</v>
      </c>
      <c r="E5">
        <v>1</v>
      </c>
      <c r="F5">
        <f t="shared" ref="F5:F8" si="0">E5-$E$4</f>
        <v>9.9999999999999978E-2</v>
      </c>
      <c r="G5">
        <v>67.7639812324812</v>
      </c>
      <c r="J5">
        <v>0.6</v>
      </c>
      <c r="K5">
        <f t="shared" ref="K5:K8" si="1">J5-$J$4</f>
        <v>-9.9999999999999978E-2</v>
      </c>
      <c r="L5">
        <v>71.300433143943806</v>
      </c>
    </row>
    <row r="6" spans="2:12" x14ac:dyDescent="0.25">
      <c r="B6" t="s">
        <v>28</v>
      </c>
      <c r="C6">
        <v>0.7</v>
      </c>
      <c r="E6">
        <v>0.8</v>
      </c>
      <c r="F6">
        <f t="shared" si="0"/>
        <v>-9.9999999999999978E-2</v>
      </c>
      <c r="G6">
        <v>71.3006627425993</v>
      </c>
      <c r="J6">
        <v>0.8</v>
      </c>
      <c r="K6">
        <f t="shared" si="1"/>
        <v>0.10000000000000009</v>
      </c>
      <c r="L6">
        <v>67.852503929674398</v>
      </c>
    </row>
    <row r="7" spans="2:12" x14ac:dyDescent="0.25">
      <c r="E7">
        <v>0.7</v>
      </c>
      <c r="F7">
        <f t="shared" si="0"/>
        <v>-0.20000000000000007</v>
      </c>
      <c r="G7">
        <v>73.211623024402499</v>
      </c>
      <c r="J7">
        <v>0.9</v>
      </c>
      <c r="K7">
        <f t="shared" si="1"/>
        <v>0.20000000000000007</v>
      </c>
      <c r="L7">
        <v>66.238121395843095</v>
      </c>
    </row>
    <row r="8" spans="2:12" x14ac:dyDescent="0.25">
      <c r="E8">
        <v>1.1000000000000001</v>
      </c>
      <c r="F8">
        <f t="shared" si="0"/>
        <v>0.20000000000000007</v>
      </c>
      <c r="G8">
        <v>66.237799135858893</v>
      </c>
      <c r="J8">
        <v>0.5</v>
      </c>
      <c r="K8">
        <f t="shared" si="1"/>
        <v>-0.19999999999999996</v>
      </c>
      <c r="L8">
        <v>73.212391872356505</v>
      </c>
    </row>
    <row r="10" spans="2:12" x14ac:dyDescent="0.25">
      <c r="E10" t="s">
        <v>36</v>
      </c>
      <c r="I10" t="s">
        <v>35</v>
      </c>
    </row>
    <row r="11" spans="2:12" x14ac:dyDescent="0.25">
      <c r="E11" t="s">
        <v>31</v>
      </c>
      <c r="F11" t="s">
        <v>34</v>
      </c>
    </row>
    <row r="12" spans="2:12" x14ac:dyDescent="0.25">
      <c r="E12">
        <v>0</v>
      </c>
      <c r="F12" t="s">
        <v>30</v>
      </c>
    </row>
    <row r="13" spans="2:12" x14ac:dyDescent="0.25">
      <c r="E13">
        <v>-0.1</v>
      </c>
      <c r="F13" t="s">
        <v>32</v>
      </c>
    </row>
    <row r="14" spans="2:12" x14ac:dyDescent="0.25">
      <c r="E14">
        <v>0.1</v>
      </c>
      <c r="F14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BEBC-92DF-4AE9-88AE-CA243692E02D}">
  <dimension ref="E3:H11"/>
  <sheetViews>
    <sheetView workbookViewId="0">
      <selection activeCell="H17" sqref="H17"/>
    </sheetView>
  </sheetViews>
  <sheetFormatPr defaultColWidth="11.42578125" defaultRowHeight="15" x14ac:dyDescent="0.25"/>
  <sheetData>
    <row r="3" spans="5:8" x14ac:dyDescent="0.25">
      <c r="E3" t="s">
        <v>9</v>
      </c>
    </row>
    <row r="5" spans="5:8" x14ac:dyDescent="0.25">
      <c r="E5" t="s">
        <v>10</v>
      </c>
      <c r="F5" t="s">
        <v>11</v>
      </c>
      <c r="G5" t="s">
        <v>12</v>
      </c>
    </row>
    <row r="6" spans="5:8" x14ac:dyDescent="0.25">
      <c r="E6" s="1" t="s">
        <v>13</v>
      </c>
      <c r="F6">
        <v>30</v>
      </c>
      <c r="G6">
        <v>30</v>
      </c>
      <c r="H6">
        <f>G6/F6</f>
        <v>1</v>
      </c>
    </row>
    <row r="7" spans="5:8" x14ac:dyDescent="0.25">
      <c r="E7" s="1" t="s">
        <v>14</v>
      </c>
      <c r="F7" t="s">
        <v>15</v>
      </c>
      <c r="G7" t="s">
        <v>16</v>
      </c>
      <c r="H7" t="e">
        <f t="shared" ref="H7:H11" si="0">G7/F7</f>
        <v>#VALUE!</v>
      </c>
    </row>
    <row r="8" spans="5:8" x14ac:dyDescent="0.25">
      <c r="E8" s="1" t="s">
        <v>17</v>
      </c>
      <c r="F8">
        <v>30</v>
      </c>
      <c r="G8">
        <v>24</v>
      </c>
      <c r="H8">
        <f t="shared" si="0"/>
        <v>0.8</v>
      </c>
    </row>
    <row r="9" spans="5:8" x14ac:dyDescent="0.25">
      <c r="E9" s="1" t="s">
        <v>18</v>
      </c>
      <c r="F9">
        <v>29</v>
      </c>
      <c r="G9">
        <v>27.5</v>
      </c>
      <c r="H9">
        <f t="shared" si="0"/>
        <v>0.94827586206896552</v>
      </c>
    </row>
    <row r="10" spans="5:8" x14ac:dyDescent="0.25">
      <c r="E10" s="1" t="s">
        <v>19</v>
      </c>
      <c r="F10">
        <v>30</v>
      </c>
      <c r="G10">
        <v>30</v>
      </c>
      <c r="H10">
        <f t="shared" si="0"/>
        <v>1</v>
      </c>
    </row>
    <row r="11" spans="5:8" x14ac:dyDescent="0.25">
      <c r="E11" s="1" t="s">
        <v>20</v>
      </c>
      <c r="F11">
        <v>25</v>
      </c>
      <c r="G11">
        <v>30</v>
      </c>
      <c r="H11">
        <f t="shared" si="0"/>
        <v>1.2</v>
      </c>
    </row>
  </sheetData>
  <hyperlinks>
    <hyperlink ref="E6" r:id="rId1" xr:uid="{63BB3D31-45A8-4AD9-BE62-CB4A4A020066}"/>
    <hyperlink ref="E7" r:id="rId2" xr:uid="{BC48F56A-2483-41AC-9CDC-1830B25320B3}"/>
    <hyperlink ref="E8" r:id="rId3" xr:uid="{77E64BED-2FC8-4C34-9366-9D5AA8B97470}"/>
    <hyperlink ref="E9" r:id="rId4" xr:uid="{BECDAB13-0446-42B7-A1BF-11ACAAE10A1B}"/>
    <hyperlink ref="E10" r:id="rId5" xr:uid="{13388495-4526-4B90-B4FC-9A39C269D409}"/>
    <hyperlink ref="E11" r:id="rId6" xr:uid="{81F281BC-056B-4FFB-B4BC-6446480041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</vt:lpstr>
      <vt:lpstr>Feuil3</vt:lpstr>
      <vt:lpstr>Ratio power 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2019-12-01T21:46:34Z</dcterms:modified>
</cp:coreProperties>
</file>