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a\Documents\École\mec8211\Final_projet_mec8211\"/>
    </mc:Choice>
  </mc:AlternateContent>
  <xr:revisionPtr revIDLastSave="0" documentId="13_ncr:1_{E97A192E-888B-4D90-82E9-A6DA33DD5B34}" xr6:coauthVersionLast="41" xr6:coauthVersionMax="41" xr10:uidLastSave="{00000000-0000-0000-0000-000000000000}"/>
  <bookViews>
    <workbookView xWindow="-120" yWindow="-120" windowWidth="29040" windowHeight="15840" xr2:uid="{00A33AFD-4C72-41CB-86B4-5AE67C4E076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" l="1"/>
  <c r="L21" i="1"/>
  <c r="L19" i="1"/>
  <c r="K23" i="1"/>
  <c r="E19" i="1"/>
  <c r="E20" i="1"/>
  <c r="E21" i="1"/>
  <c r="E22" i="1"/>
  <c r="E18" i="1"/>
  <c r="K19" i="1"/>
  <c r="K21" i="1"/>
  <c r="K20" i="1"/>
  <c r="D19" i="1"/>
  <c r="D20" i="1" s="1"/>
  <c r="D21" i="1" s="1"/>
  <c r="D22" i="1" s="1"/>
  <c r="F18" i="1"/>
  <c r="G18" i="1" s="1"/>
  <c r="H18" i="1" s="1"/>
  <c r="I18" i="1" s="1"/>
  <c r="L9" i="1"/>
  <c r="L10" i="1"/>
  <c r="L8" i="1"/>
  <c r="J8" i="1"/>
  <c r="J9" i="1"/>
  <c r="J10" i="1"/>
  <c r="J11" i="1"/>
  <c r="J7" i="1"/>
  <c r="I8" i="1"/>
  <c r="I9" i="1"/>
  <c r="I10" i="1"/>
  <c r="I11" i="1"/>
  <c r="I7" i="1"/>
  <c r="H8" i="1"/>
  <c r="H9" i="1"/>
  <c r="H10" i="1"/>
  <c r="H11" i="1"/>
  <c r="H7" i="1"/>
  <c r="G8" i="1"/>
  <c r="G9" i="1"/>
  <c r="G10" i="1"/>
  <c r="G11" i="1"/>
  <c r="G7" i="1"/>
  <c r="F8" i="1"/>
  <c r="F9" i="1" s="1"/>
  <c r="F10" i="1" s="1"/>
  <c r="F11" i="1" s="1"/>
  <c r="F20" i="1" l="1"/>
  <c r="G20" i="1" s="1"/>
  <c r="H20" i="1" s="1"/>
  <c r="I20" i="1" s="1"/>
  <c r="F19" i="1"/>
  <c r="G19" i="1" s="1"/>
  <c r="H19" i="1" s="1"/>
  <c r="I19" i="1" s="1"/>
  <c r="F22" i="1" l="1"/>
  <c r="G22" i="1" s="1"/>
  <c r="H22" i="1" s="1"/>
  <c r="I22" i="1" s="1"/>
  <c r="F21" i="1"/>
  <c r="G21" i="1" s="1"/>
  <c r="H21" i="1" s="1"/>
  <c r="I21" i="1" s="1"/>
</calcChain>
</file>

<file path=xl/sharedStrings.xml><?xml version="1.0" encoding="utf-8"?>
<sst xmlns="http://schemas.openxmlformats.org/spreadsheetml/2006/main" count="12" uniqueCount="12">
  <si>
    <t>dv</t>
  </si>
  <si>
    <t>dt</t>
  </si>
  <si>
    <t>m_dot max</t>
  </si>
  <si>
    <t>dt_etoile</t>
  </si>
  <si>
    <t>courant desirer</t>
  </si>
  <si>
    <t>temps_max</t>
  </si>
  <si>
    <t>round</t>
  </si>
  <si>
    <t>Solution ( T_final)</t>
  </si>
  <si>
    <t>p</t>
  </si>
  <si>
    <t>pf</t>
  </si>
  <si>
    <t>1.0</t>
  </si>
  <si>
    <t>gci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</si>
</sst>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Convergence de la température</a:t>
            </a:r>
            <a:r>
              <a:rPr lang="en-CA" baseline="0"/>
              <a:t> moyenne après 50</a:t>
            </a:r>
            <a:r>
              <a:rPr lang="en-CA"/>
              <a:t> seconde en fontion de</a:t>
            </a:r>
            <a:r>
              <a:rPr lang="en-CA" baseline="0"/>
              <a:t> la discrétisation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Ordre de convergence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Feuil1!$E$19:$E$21</c:f>
              <c:numCache>
                <c:formatCode>General</c:formatCode>
                <c:ptCount val="3"/>
                <c:pt idx="0">
                  <c:v>4.6020599913279625</c:v>
                </c:pt>
                <c:pt idx="1">
                  <c:v>4.9030899869919438</c:v>
                </c:pt>
                <c:pt idx="2">
                  <c:v>5.204119982655925</c:v>
                </c:pt>
              </c:numCache>
            </c:numRef>
          </c:xVal>
          <c:yVal>
            <c:numRef>
              <c:f>Feuil1!$K$19:$K$21</c:f>
              <c:numCache>
                <c:formatCode>General</c:formatCode>
                <c:ptCount val="3"/>
                <c:pt idx="0">
                  <c:v>0.99484162729223102</c:v>
                </c:pt>
                <c:pt idx="1">
                  <c:v>1.0883665447502329</c:v>
                </c:pt>
                <c:pt idx="2">
                  <c:v>0.79028461583484466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26-4AD2-A2DF-A47FC1F1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63615"/>
        <c:axId val="659902527"/>
      </c:scatterChart>
      <c:scatterChart>
        <c:scatterStyle val="smoothMarker"/>
        <c:varyColors val="0"/>
        <c:ser>
          <c:idx val="0"/>
          <c:order val="0"/>
          <c:tx>
            <c:v>Température moyenne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Feuil1!$E$18:$E$22</c:f>
              <c:numCache>
                <c:formatCode>General</c:formatCode>
                <c:ptCount val="5"/>
                <c:pt idx="0">
                  <c:v>4.3010299956639813</c:v>
                </c:pt>
                <c:pt idx="1">
                  <c:v>4.6020599913279625</c:v>
                </c:pt>
                <c:pt idx="2">
                  <c:v>4.9030899869919438</c:v>
                </c:pt>
                <c:pt idx="3">
                  <c:v>5.204119982655925</c:v>
                </c:pt>
                <c:pt idx="4">
                  <c:v>5.5051499783199063</c:v>
                </c:pt>
              </c:numCache>
            </c:numRef>
          </c:xVal>
          <c:yVal>
            <c:numRef>
              <c:f>Feuil1!$J$18:$J$22</c:f>
              <c:numCache>
                <c:formatCode>General</c:formatCode>
                <c:ptCount val="5"/>
                <c:pt idx="0">
                  <c:v>51.686795704613402</c:v>
                </c:pt>
                <c:pt idx="1">
                  <c:v>51.661737683586999</c:v>
                </c:pt>
                <c:pt idx="2">
                  <c:v>51.649163795269899</c:v>
                </c:pt>
                <c:pt idx="3">
                  <c:v>51.643250376678999</c:v>
                </c:pt>
                <c:pt idx="4">
                  <c:v>51.639831060605196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6-4AD2-A2DF-A47FC1F1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45631"/>
        <c:axId val="659464031"/>
      </c:scatterChart>
      <c:valAx>
        <c:axId val="659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ordre de convergence approximatif</a:t>
                </a:r>
              </a:p>
            </c:rich>
          </c:tx>
          <c:layout>
            <c:manualLayout>
              <c:xMode val="edge"/>
              <c:yMode val="edge"/>
              <c:x val="2.6288877473784365E-2"/>
              <c:y val="0.2735924851498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63615"/>
        <c:crossBetween val="midCat"/>
      </c:valAx>
      <c:valAx>
        <c:axId val="659463615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ln(1/dv)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02527"/>
        <c:crossBetween val="midCat"/>
      </c:valAx>
      <c:valAx>
        <c:axId val="6594640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45631"/>
        <c:crosses val="max"/>
        <c:crossBetween val="midCat"/>
      </c:valAx>
      <c:valAx>
        <c:axId val="657145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6403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Evolution du GCI en fonciton de</a:t>
            </a:r>
            <a:r>
              <a:rPr lang="en-CA" baseline="0"/>
              <a:t> la taille du maillage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GCI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Feuil1!$E$19:$E$21</c:f>
              <c:numCache>
                <c:formatCode>General</c:formatCode>
                <c:ptCount val="3"/>
                <c:pt idx="0">
                  <c:v>4.6020599913279625</c:v>
                </c:pt>
                <c:pt idx="1">
                  <c:v>4.9030899869919438</c:v>
                </c:pt>
                <c:pt idx="2">
                  <c:v>5.204119982655925</c:v>
                </c:pt>
              </c:numCache>
            </c:numRef>
          </c:xVal>
          <c:yVal>
            <c:numRef>
              <c:f>Feuil1!$L$19:$L$21</c:f>
              <c:numCache>
                <c:formatCode>General</c:formatCode>
                <c:ptCount val="3"/>
                <c:pt idx="0">
                  <c:v>3.1322526283004137E-2</c:v>
                </c:pt>
                <c:pt idx="1">
                  <c:v>1.5717360396374502E-2</c:v>
                </c:pt>
                <c:pt idx="2">
                  <c:v>2.4321190208155617E-2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6-40A2-9CFD-E4316A91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67887"/>
        <c:axId val="749662719"/>
      </c:scatterChart>
      <c:valAx>
        <c:axId val="80166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ln(1/dv)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62719"/>
        <c:crosses val="autoZero"/>
        <c:crossBetween val="midCat"/>
      </c:valAx>
      <c:valAx>
        <c:axId val="7496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GCI de la température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6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35</xdr:row>
      <xdr:rowOff>0</xdr:rowOff>
    </xdr:from>
    <xdr:to>
      <xdr:col>12</xdr:col>
      <xdr:colOff>609601</xdr:colOff>
      <xdr:row>54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993D497-A34F-4D5E-9CC3-43124EECF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700087</xdr:colOff>
      <xdr:row>17</xdr:row>
      <xdr:rowOff>157162</xdr:rowOff>
    </xdr:from>
    <xdr:to>
      <xdr:col>18</xdr:col>
      <xdr:colOff>700087</xdr:colOff>
      <xdr:row>32</xdr:row>
      <xdr:rowOff>42862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F94166A-FC38-48DE-89BF-F2EC71FCA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4374-FEBB-4EC6-A6E9-2E497850F45F}">
  <dimension ref="C1:L25"/>
  <sheetViews>
    <sheetView tabSelected="1" topLeftCell="A13" workbookViewId="0">
      <selection activeCell="K29" sqref="K29"/>
    </sheetView>
  </sheetViews>
  <sheetFormatPr baseColWidth="10" defaultRowHeight="15" x14ac:dyDescent="0.25"/>
  <sheetData>
    <row r="1" spans="5:12" x14ac:dyDescent="0.25">
      <c r="E1" t="s">
        <v>2</v>
      </c>
      <c r="F1">
        <v>1.0303</v>
      </c>
    </row>
    <row r="2" spans="5:12" x14ac:dyDescent="0.25">
      <c r="E2" t="s">
        <v>4</v>
      </c>
      <c r="F2">
        <v>0.8</v>
      </c>
    </row>
    <row r="3" spans="5:12" x14ac:dyDescent="0.25">
      <c r="E3" t="s">
        <v>5</v>
      </c>
      <c r="F3">
        <v>50</v>
      </c>
    </row>
    <row r="6" spans="5:12" x14ac:dyDescent="0.25">
      <c r="F6" t="s">
        <v>0</v>
      </c>
      <c r="G6" t="s">
        <v>3</v>
      </c>
      <c r="I6" t="s">
        <v>6</v>
      </c>
      <c r="J6" t="s">
        <v>1</v>
      </c>
      <c r="K6" t="s">
        <v>7</v>
      </c>
    </row>
    <row r="7" spans="5:12" x14ac:dyDescent="0.25">
      <c r="E7">
        <v>1</v>
      </c>
      <c r="F7">
        <v>5.0000000000000002E-5</v>
      </c>
      <c r="G7">
        <f>$F$2*F7/($F$1*0.001043)</f>
        <v>3.7223052347988263E-2</v>
      </c>
      <c r="H7">
        <f>$F$3/G7</f>
        <v>1343.2536250000001</v>
      </c>
      <c r="I7">
        <f>ROUND(H7,0)</f>
        <v>1343</v>
      </c>
      <c r="J7">
        <f>$F$3/I7</f>
        <v>3.7230081906180192E-2</v>
      </c>
      <c r="K7">
        <v>92.955230999999998</v>
      </c>
    </row>
    <row r="8" spans="5:12" x14ac:dyDescent="0.25">
      <c r="E8">
        <v>2</v>
      </c>
      <c r="F8">
        <f>F7/2</f>
        <v>2.5000000000000001E-5</v>
      </c>
      <c r="G8">
        <f t="shared" ref="G8:G11" si="0">$F$2*F8/($F$1*0.001043)</f>
        <v>1.8611526173994131E-2</v>
      </c>
      <c r="H8">
        <f t="shared" ref="H8:H11" si="1">$F$3/G8</f>
        <v>2686.5072500000001</v>
      </c>
      <c r="I8">
        <f t="shared" ref="I8:I11" si="2">ROUND(H8,0)</f>
        <v>2687</v>
      </c>
      <c r="J8">
        <f t="shared" ref="J8:J11" si="3">$F$3/I8</f>
        <v>1.8608113137327874E-2</v>
      </c>
      <c r="K8">
        <v>92.899199999999993</v>
      </c>
      <c r="L8">
        <f>LOG((K9-K8)/(K8-K7))/LOG(0.5)</f>
        <v>1.0262166596877003</v>
      </c>
    </row>
    <row r="9" spans="5:12" x14ac:dyDescent="0.25">
      <c r="E9">
        <v>3</v>
      </c>
      <c r="F9">
        <f t="shared" ref="F9:F11" si="4">F8/2</f>
        <v>1.2500000000000001E-5</v>
      </c>
      <c r="G9">
        <f t="shared" si="0"/>
        <v>9.3057630869970657E-3</v>
      </c>
      <c r="H9">
        <f t="shared" si="1"/>
        <v>5373.0145000000002</v>
      </c>
      <c r="I9">
        <f t="shared" si="2"/>
        <v>5373</v>
      </c>
      <c r="J9">
        <f t="shared" si="3"/>
        <v>9.3057882002605622E-3</v>
      </c>
      <c r="K9">
        <v>92.871689000000003</v>
      </c>
      <c r="L9">
        <f>LOG((K10-K9)/(K9-K8))/LOG(0.5)</f>
        <v>3.1156345479819429</v>
      </c>
    </row>
    <row r="10" spans="5:12" x14ac:dyDescent="0.25">
      <c r="E10">
        <v>4</v>
      </c>
      <c r="F10">
        <f t="shared" si="4"/>
        <v>6.2500000000000003E-6</v>
      </c>
      <c r="G10">
        <f t="shared" si="0"/>
        <v>4.6528815434985328E-3</v>
      </c>
      <c r="H10">
        <f t="shared" si="1"/>
        <v>10746.029</v>
      </c>
      <c r="I10">
        <f t="shared" si="2"/>
        <v>10746</v>
      </c>
      <c r="J10">
        <f t="shared" si="3"/>
        <v>4.6528941001302811E-3</v>
      </c>
      <c r="K10">
        <v>92.868515000000002</v>
      </c>
      <c r="L10">
        <f>LOG((K11-K10)/(K10-K9))/LOG(0.5)</f>
        <v>-3.084089992971633</v>
      </c>
    </row>
    <row r="11" spans="5:12" x14ac:dyDescent="0.25">
      <c r="E11">
        <v>5</v>
      </c>
      <c r="F11">
        <f t="shared" si="4"/>
        <v>3.1250000000000001E-6</v>
      </c>
      <c r="G11">
        <f t="shared" si="0"/>
        <v>2.3264407717492664E-3</v>
      </c>
      <c r="H11">
        <f t="shared" si="1"/>
        <v>21492.058000000001</v>
      </c>
      <c r="I11">
        <f t="shared" si="2"/>
        <v>21492</v>
      </c>
      <c r="J11">
        <f t="shared" si="3"/>
        <v>2.3264470500651406E-3</v>
      </c>
      <c r="K11">
        <v>92.841599000000002</v>
      </c>
    </row>
    <row r="16" spans="5:12" x14ac:dyDescent="0.25">
      <c r="K16" t="s">
        <v>9</v>
      </c>
      <c r="L16">
        <v>1</v>
      </c>
    </row>
    <row r="17" spans="3:12" x14ac:dyDescent="0.25">
      <c r="K17" t="s">
        <v>11</v>
      </c>
    </row>
    <row r="18" spans="3:12" x14ac:dyDescent="0.25">
      <c r="C18">
        <v>1</v>
      </c>
      <c r="D18">
        <v>5.0000000000000002E-5</v>
      </c>
      <c r="E18">
        <f>LOG(1/D18)</f>
        <v>4.3010299956639813</v>
      </c>
      <c r="F18">
        <f>$F$2*D18/($F$1*0.001043)</f>
        <v>3.7223052347988263E-2</v>
      </c>
      <c r="G18">
        <f>$F$3/F18</f>
        <v>1343.2536250000001</v>
      </c>
      <c r="H18">
        <f>ROUND(G18,0)</f>
        <v>1343</v>
      </c>
      <c r="I18">
        <f>$F$3/H18</f>
        <v>3.7230081906180192E-2</v>
      </c>
      <c r="J18">
        <v>51.686795704613402</v>
      </c>
    </row>
    <row r="19" spans="3:12" x14ac:dyDescent="0.25">
      <c r="C19">
        <v>2</v>
      </c>
      <c r="D19">
        <f>D18/2</f>
        <v>2.5000000000000001E-5</v>
      </c>
      <c r="E19">
        <f t="shared" ref="E19:E22" si="5">LOG(1/D19)</f>
        <v>4.6020599913279625</v>
      </c>
      <c r="F19">
        <f>$F$2*D19/($F$1*0.001043)</f>
        <v>1.8611526173994131E-2</v>
      </c>
      <c r="G19">
        <f t="shared" ref="G19:G22" si="6">$F$3/F19</f>
        <v>2686.5072500000001</v>
      </c>
      <c r="H19">
        <f t="shared" ref="H19:H22" si="7">ROUND(G19,0)</f>
        <v>2687</v>
      </c>
      <c r="I19">
        <f t="shared" ref="I19:I22" si="8">$F$3/H19</f>
        <v>1.8608113137327874E-2</v>
      </c>
      <c r="J19">
        <v>51.661737683586999</v>
      </c>
      <c r="K19">
        <f>LOG((J20-J19)/(J19-J18))/LOG(0.5)</f>
        <v>0.99484162729223102</v>
      </c>
      <c r="L19">
        <f>IF(ABS(K19-$L$16)/$L$16&lt;=0.1,1.25/(2^$L$16-1)*ABS(J19-J18),3/(2^MIN(MAX(0.5,K19),$L$16)-1)*ABS(J19-J18))</f>
        <v>3.1322526283004137E-2</v>
      </c>
    </row>
    <row r="20" spans="3:12" x14ac:dyDescent="0.25">
      <c r="C20">
        <v>3</v>
      </c>
      <c r="D20">
        <f t="shared" ref="D20:D22" si="9">D19/2</f>
        <v>1.2500000000000001E-5</v>
      </c>
      <c r="E20">
        <f t="shared" si="5"/>
        <v>4.9030899869919438</v>
      </c>
      <c r="F20">
        <f>$F$2*D20/($F$1*0.001043)</f>
        <v>9.3057630869970657E-3</v>
      </c>
      <c r="G20">
        <f t="shared" si="6"/>
        <v>5373.0145000000002</v>
      </c>
      <c r="H20">
        <f t="shared" si="7"/>
        <v>5373</v>
      </c>
      <c r="I20">
        <f t="shared" si="8"/>
        <v>9.3057882002605622E-3</v>
      </c>
      <c r="J20">
        <v>51.649163795269899</v>
      </c>
      <c r="K20">
        <f>LOG((J21-J20)/(J20-J19))/LOG(0.5)</f>
        <v>1.0883665447502329</v>
      </c>
      <c r="L20">
        <f t="shared" ref="L20:L21" si="10">IF(ABS(K20-$L$16)/$L$16&lt;=0.1,1.25/(2^$L$16-1)*ABS(J20-J19),3/(2^MIN(MAX(0.5,K20),$L$16)-1)*ABS(J20-J19))</f>
        <v>1.5717360396374502E-2</v>
      </c>
    </row>
    <row r="21" spans="3:12" x14ac:dyDescent="0.25">
      <c r="C21">
        <v>4</v>
      </c>
      <c r="D21">
        <f t="shared" si="9"/>
        <v>6.2500000000000003E-6</v>
      </c>
      <c r="E21">
        <f t="shared" si="5"/>
        <v>5.204119982655925</v>
      </c>
      <c r="F21">
        <f>$F$2*D21/($F$1*0.001043)</f>
        <v>4.6528815434985328E-3</v>
      </c>
      <c r="G21">
        <f t="shared" si="6"/>
        <v>10746.029</v>
      </c>
      <c r="H21">
        <f t="shared" si="7"/>
        <v>10746</v>
      </c>
      <c r="I21">
        <f t="shared" si="8"/>
        <v>4.6528941001302811E-3</v>
      </c>
      <c r="J21">
        <v>51.643250376678999</v>
      </c>
      <c r="K21">
        <f>LOG((J22-J21)/(J21-J20))/LOG(0.5)</f>
        <v>0.79028461583484466</v>
      </c>
      <c r="L21">
        <f t="shared" si="10"/>
        <v>2.4321190208155617E-2</v>
      </c>
    </row>
    <row r="22" spans="3:12" x14ac:dyDescent="0.25">
      <c r="C22">
        <v>5</v>
      </c>
      <c r="D22">
        <f t="shared" si="9"/>
        <v>3.1250000000000001E-6</v>
      </c>
      <c r="E22">
        <f t="shared" si="5"/>
        <v>5.5051499783199063</v>
      </c>
      <c r="F22">
        <f>$F$2*D22/($F$1*0.001043)</f>
        <v>2.3264407717492664E-3</v>
      </c>
      <c r="G22">
        <f t="shared" si="6"/>
        <v>21492.058000000001</v>
      </c>
      <c r="H22">
        <f t="shared" si="7"/>
        <v>21492</v>
      </c>
      <c r="I22">
        <f t="shared" si="8"/>
        <v>2.3264470500651406E-3</v>
      </c>
      <c r="J22">
        <v>51.639831060605196</v>
      </c>
    </row>
    <row r="23" spans="3:12" x14ac:dyDescent="0.25">
      <c r="K23">
        <f>AVERAGE(K19:K21)</f>
        <v>0.95783092929243618</v>
      </c>
    </row>
    <row r="25" spans="3:12" x14ac:dyDescent="0.25">
      <c r="H25" t="s">
        <v>8</v>
      </c>
      <c r="I2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Lucka Barbeau</dc:creator>
  <cp:lastModifiedBy>Lucka Barbeau</cp:lastModifiedBy>
  <dcterms:created xsi:type="dcterms:W3CDTF">2019-11-30T19:39:51Z</dcterms:created>
  <dcterms:modified xsi:type="dcterms:W3CDTF">2019-12-01T21:38:36Z</dcterms:modified>
</cp:coreProperties>
</file>