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13_ncr:1_{70996D0A-A353-4F9F-9395-590DBF7C951A}" xr6:coauthVersionLast="41" xr6:coauthVersionMax="41" xr10:uidLastSave="{00000000-0000-0000-0000-000000000000}"/>
  <bookViews>
    <workbookView xWindow="-120" yWindow="-120" windowWidth="29040" windowHeight="15840" xr2:uid="{67492A66-4110-4320-8E63-88C4314B76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7" i="1" l="1"/>
  <c r="J88" i="1"/>
  <c r="H92" i="1" s="1"/>
  <c r="G90" i="1"/>
  <c r="G91" i="1"/>
  <c r="G92" i="1"/>
  <c r="G89" i="1"/>
  <c r="F8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90" i="1" l="1"/>
  <c r="H89" i="1"/>
  <c r="H91" i="1"/>
  <c r="G14" i="1"/>
</calcChain>
</file>

<file path=xl/sharedStrings.xml><?xml version="1.0" encoding="utf-8"?>
<sst xmlns="http://schemas.openxmlformats.org/spreadsheetml/2006/main" count="89" uniqueCount="85">
  <si>
    <t>T</t>
  </si>
  <si>
    <t>P=100 kpa</t>
  </si>
  <si>
    <t>kj/kg</t>
  </si>
  <si>
    <t>1,5213 kj/kg/k</t>
  </si>
  <si>
    <t>P=200</t>
  </si>
  <si>
    <t>P=300</t>
  </si>
  <si>
    <t>1,5562  kj/kg/k</t>
  </si>
  <si>
    <t>1,5918  kj/kg/k</t>
  </si>
  <si>
    <t>P=400</t>
  </si>
  <si>
    <t>1,6289kj/kg/k</t>
  </si>
  <si>
    <t>kj/kg/k</t>
  </si>
  <si>
    <t>Pression</t>
  </si>
  <si>
    <t>equation=1,485+P*0,0003584 (Kpa)</t>
  </si>
  <si>
    <t>vapeur</t>
  </si>
  <si>
    <t>energie d'evaporation</t>
  </si>
  <si>
    <t>Energie d'evaporation</t>
  </si>
  <si>
    <t>P_sat</t>
  </si>
  <si>
    <t>84.609</t>
  </si>
  <si>
    <t>101.42</t>
  </si>
  <si>
    <t>120.9</t>
  </si>
  <si>
    <t>143.38</t>
  </si>
  <si>
    <t>169.18</t>
  </si>
  <si>
    <t>198.67</t>
  </si>
  <si>
    <t>232.23</t>
  </si>
  <si>
    <t>270.28</t>
  </si>
  <si>
    <t>313.22</t>
  </si>
  <si>
    <t>361.53</t>
  </si>
  <si>
    <t>415.68</t>
  </si>
  <si>
    <t>476.16</t>
  </si>
  <si>
    <t>543.49</t>
  </si>
  <si>
    <t xml:space="preserve">  -0.000195968466514   0.246416211515595  77.628149366962575</t>
  </si>
  <si>
    <t>m^3/kg</t>
  </si>
  <si>
    <t>0.01</t>
  </si>
  <si>
    <t>0.001</t>
  </si>
  <si>
    <t>0.001004</t>
  </si>
  <si>
    <t>0.001017</t>
  </si>
  <si>
    <t>0.00104</t>
  </si>
  <si>
    <t>0.001043</t>
  </si>
  <si>
    <t>0.001047</t>
  </si>
  <si>
    <t>0.001052</t>
  </si>
  <si>
    <t>0.001056</t>
  </si>
  <si>
    <t>0.00106</t>
  </si>
  <si>
    <t>0.001065</t>
  </si>
  <si>
    <t>0.00107</t>
  </si>
  <si>
    <t>0.001075</t>
  </si>
  <si>
    <t>0.00108</t>
  </si>
  <si>
    <t>0.001085</t>
  </si>
  <si>
    <t>0.001091</t>
  </si>
  <si>
    <t>0.001096</t>
  </si>
  <si>
    <t>3.42479161619556e-09</t>
  </si>
  <si>
    <t>9.74621756935094e-08</t>
  </si>
  <si>
    <t>0.000999199764534694</t>
  </si>
  <si>
    <t>m</t>
  </si>
  <si>
    <t>0.00485436893203883</t>
  </si>
  <si>
    <t>0.0304145503208735</t>
  </si>
  <si>
    <t>0.130429111777749</t>
  </si>
  <si>
    <t>0.504846526655897</t>
  </si>
  <si>
    <t>0.598086124401914</t>
  </si>
  <si>
    <t>0.704920344001128</t>
  </si>
  <si>
    <t>0.826856292376385</t>
  </si>
  <si>
    <t>0.965250965250965</t>
  </si>
  <si>
    <t>1.12191893013811</t>
  </si>
  <si>
    <t>1.29849893523087</t>
  </si>
  <si>
    <t>1.49682672733804</t>
  </si>
  <si>
    <t>1.71883325598584</t>
  </si>
  <si>
    <t>1.96656833824975</t>
  </si>
  <si>
    <t>2.24215246636771</t>
  </si>
  <si>
    <t>2.54790052996331</t>
  </si>
  <si>
    <t>2.88616947587162</t>
  </si>
  <si>
    <t>1.42923078575323e-06</t>
  </si>
  <si>
    <t>0.00513812156307199</t>
  </si>
  <si>
    <t>kg/s</t>
  </si>
  <si>
    <t>m/s</t>
  </si>
  <si>
    <t>air rad</t>
  </si>
  <si>
    <t>mm^2</t>
  </si>
  <si>
    <t>densite air</t>
  </si>
  <si>
    <t>kg/m^3</t>
  </si>
  <si>
    <t>Variation linear du h avec la vitesse dans le rad</t>
  </si>
  <si>
    <t>from</t>
  </si>
  <si>
    <t>http://citeseerx.ist.psu.edu/viewdoc/download?doi=10.1.1.824.1312&amp;rep=rep1&amp;type=pdf</t>
  </si>
  <si>
    <t>w/K(mm^2) at 9,35m/s</t>
  </si>
  <si>
    <t>w/K(mm^2)/(m/s)</t>
  </si>
  <si>
    <t>w/k</t>
  </si>
  <si>
    <t>double passe w/k at 9,35 m/s</t>
  </si>
  <si>
    <t>single pass w/k at 9,35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</si>
</sst>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/>
    <xf numFmtId="0" fontId="0" fillId="0" borderId="2" xfId="0" applyNumberFormat="1" applyFill="1" applyBorder="1"/>
    <xf numFmtId="0" fontId="0" fillId="0" borderId="1" xfId="0" applyNumberFormat="1" applyFill="1" applyBorder="1"/>
    <xf numFmtId="0" fontId="0" fillId="0" borderId="3" xfId="0" applyNumberFormat="1" applyFill="1" applyBorder="1"/>
    <xf numFmtId="0" fontId="0" fillId="0" borderId="0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73184601924759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Feuil1!$G$20:$G$32</c:f>
              <c:numCache>
                <c:formatCode>General</c:formatCode>
                <c:ptCount val="13"/>
                <c:pt idx="0">
                  <c:v>84.608999999999995</c:v>
                </c:pt>
                <c:pt idx="1">
                  <c:v>101.42</c:v>
                </c:pt>
                <c:pt idx="2">
                  <c:v>120.9</c:v>
                </c:pt>
                <c:pt idx="3">
                  <c:v>143.38</c:v>
                </c:pt>
                <c:pt idx="4">
                  <c:v>169.18</c:v>
                </c:pt>
                <c:pt idx="5">
                  <c:v>198.67</c:v>
                </c:pt>
                <c:pt idx="6">
                  <c:v>232.23</c:v>
                </c:pt>
                <c:pt idx="7">
                  <c:v>270.27999999999997</c:v>
                </c:pt>
                <c:pt idx="8">
                  <c:v>313.22000000000003</c:v>
                </c:pt>
                <c:pt idx="9">
                  <c:v>361.53</c:v>
                </c:pt>
                <c:pt idx="10">
                  <c:v>415.68</c:v>
                </c:pt>
                <c:pt idx="11">
                  <c:v>476.16</c:v>
                </c:pt>
                <c:pt idx="12">
                  <c:v>543.49</c:v>
                </c:pt>
              </c:numCache>
            </c:numRef>
          </c:xVal>
          <c:yVal>
            <c:numRef>
              <c:f>Feuil1!$E$20:$E$32</c:f>
              <c:numCache>
                <c:formatCode>General</c:formatCode>
                <c:ptCount val="1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47CF-AAA3-EEA720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00272"/>
        <c:axId val="1333232000"/>
      </c:scatterChart>
      <c:valAx>
        <c:axId val="13318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2000"/>
        <c:crosses val="autoZero"/>
        <c:crossBetween val="midCat"/>
      </c:valAx>
      <c:valAx>
        <c:axId val="1333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5783027121609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Feuil1!$E$34:$E$38</c:f>
              <c:numCache>
                <c:formatCode>General</c:formatCode>
                <c:ptCount val="5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</c:numCache>
            </c:numRef>
          </c:xVal>
          <c:yVal>
            <c:numRef>
              <c:f>Feuil1!$F$34:$F$38</c:f>
              <c:numCache>
                <c:formatCode>General</c:formatCode>
                <c:ptCount val="5"/>
                <c:pt idx="0">
                  <c:v>0</c:v>
                </c:pt>
                <c:pt idx="1">
                  <c:v>125.73</c:v>
                </c:pt>
                <c:pt idx="2">
                  <c:v>251.16</c:v>
                </c:pt>
                <c:pt idx="3">
                  <c:v>398</c:v>
                </c:pt>
                <c:pt idx="4">
                  <c:v>419.06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D25-9B05-2AB229D0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4512"/>
        <c:axId val="1427533952"/>
      </c:scatterChart>
      <c:valAx>
        <c:axId val="14378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3952"/>
        <c:crosses val="autoZero"/>
        <c:crossBetween val="midCat"/>
      </c:valAx>
      <c:valAx>
        <c:axId val="1427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639435695538057"/>
                  <c:y val="-4.4655511811023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Feuil1!$E$34:$E$49</c:f>
              <c:numCache>
                <c:formatCode>General</c:formatCode>
                <c:ptCount val="16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</c:numCache>
            </c:numRef>
          </c:xVal>
          <c:yVal>
            <c:numRef>
              <c:f>Feuil1!$G$34:$G$49</c:f>
              <c:numCache>
                <c:formatCode>General</c:formatCode>
                <c:ptCount val="16"/>
                <c:pt idx="0">
                  <c:v>1E-3</c:v>
                </c:pt>
                <c:pt idx="1">
                  <c:v>1.0039999999999999E-3</c:v>
                </c:pt>
                <c:pt idx="2">
                  <c:v>1.0169999999999999E-3</c:v>
                </c:pt>
                <c:pt idx="3">
                  <c:v>1.0399999999999999E-3</c:v>
                </c:pt>
                <c:pt idx="4">
                  <c:v>1.0430000000000001E-3</c:v>
                </c:pt>
                <c:pt idx="5">
                  <c:v>1.047E-3</c:v>
                </c:pt>
                <c:pt idx="6">
                  <c:v>1.052E-3</c:v>
                </c:pt>
                <c:pt idx="7">
                  <c:v>1.0560000000000001E-3</c:v>
                </c:pt>
                <c:pt idx="8">
                  <c:v>1.06E-3</c:v>
                </c:pt>
                <c:pt idx="9">
                  <c:v>1.065E-3</c:v>
                </c:pt>
                <c:pt idx="10">
                  <c:v>1.07E-3</c:v>
                </c:pt>
                <c:pt idx="11">
                  <c:v>1.075E-3</c:v>
                </c:pt>
                <c:pt idx="12">
                  <c:v>1.08E-3</c:v>
                </c:pt>
                <c:pt idx="13">
                  <c:v>1.085E-3</c:v>
                </c:pt>
                <c:pt idx="14">
                  <c:v>1.091E-3</c:v>
                </c:pt>
                <c:pt idx="15">
                  <c:v>1.096E-3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3-47F4-8576-FD4736162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08912"/>
        <c:axId val="1331717280"/>
      </c:scatterChart>
      <c:valAx>
        <c:axId val="14378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7280"/>
        <c:crosses val="autoZero"/>
        <c:crossBetween val="midCat"/>
      </c:valAx>
      <c:valAx>
        <c:axId val="1331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28455818022745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Feuil1!$E$34:$E$49</c:f>
              <c:numCache>
                <c:formatCode>General</c:formatCode>
                <c:ptCount val="16"/>
                <c:pt idx="0">
                  <c:v>0.01</c:v>
                </c:pt>
                <c:pt idx="1">
                  <c:v>30</c:v>
                </c:pt>
                <c:pt idx="2">
                  <c:v>60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</c:numCache>
            </c:numRef>
          </c:xVal>
          <c:yVal>
            <c:numRef>
              <c:f>Feuil1!$I$34:$I$49</c:f>
              <c:numCache>
                <c:formatCode>General</c:formatCode>
                <c:ptCount val="16"/>
                <c:pt idx="0">
                  <c:v>4.8543689320388345E-3</c:v>
                </c:pt>
                <c:pt idx="1">
                  <c:v>3.0414550320873507E-2</c:v>
                </c:pt>
                <c:pt idx="2">
                  <c:v>0.1304291117777488</c:v>
                </c:pt>
                <c:pt idx="3">
                  <c:v>0.50484652665589669</c:v>
                </c:pt>
                <c:pt idx="4">
                  <c:v>0.59808612440191389</c:v>
                </c:pt>
                <c:pt idx="5">
                  <c:v>0.7049203440011278</c:v>
                </c:pt>
                <c:pt idx="6">
                  <c:v>0.82685629237638492</c:v>
                </c:pt>
                <c:pt idx="7">
                  <c:v>0.96525096525096521</c:v>
                </c:pt>
                <c:pt idx="8">
                  <c:v>1.1219189301381083</c:v>
                </c:pt>
                <c:pt idx="9">
                  <c:v>1.2984989352308731</c:v>
                </c:pt>
                <c:pt idx="10">
                  <c:v>1.4968267273380433</c:v>
                </c:pt>
                <c:pt idx="11">
                  <c:v>1.7188332559858368</c:v>
                </c:pt>
                <c:pt idx="12">
                  <c:v>1.9665683382497543</c:v>
                </c:pt>
                <c:pt idx="13">
                  <c:v>2.2421524663677128</c:v>
                </c:pt>
                <c:pt idx="14">
                  <c:v>2.5479005299633104</c:v>
                </c:pt>
                <c:pt idx="15">
                  <c:v>2.8861694758716232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4-43F6-B900-EF343E05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22080"/>
        <c:axId val="974261760"/>
      </c:scatterChart>
      <c:valAx>
        <c:axId val="9619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61760"/>
        <c:crosses val="autoZero"/>
        <c:crossBetween val="midCat"/>
      </c:valAx>
      <c:valAx>
        <c:axId val="9742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Feuil1!$E$89:$E$92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Feuil1!$F$89:$F$92</c:f>
              <c:numCache>
                <c:formatCode>General</c:formatCode>
                <c:ptCount val="4"/>
                <c:pt idx="0">
                  <c:v>0</c:v>
                </c:pt>
                <c:pt idx="1">
                  <c:v>0.29447050000000002</c:v>
                </c:pt>
                <c:pt idx="2">
                  <c:v>0.41849740000000002</c:v>
                </c:pt>
                <c:pt idx="3">
                  <c:v>0.51572280000000004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F-461A-91C8-03C219AD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02624"/>
        <c:axId val="1026822464"/>
      </c:scatterChart>
      <c:valAx>
        <c:axId val="8375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22464"/>
        <c:crosses val="autoZero"/>
        <c:crossBetween val="midCat"/>
      </c:valAx>
      <c:valAx>
        <c:axId val="1026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62335958005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6338582677165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Feuil1!$E$89:$E$92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Feuil1!$H$89:$H$92</c:f>
              <c:numCache>
                <c:formatCode>General</c:formatCode>
                <c:ptCount val="4"/>
                <c:pt idx="0">
                  <c:v>0</c:v>
                </c:pt>
                <c:pt idx="1">
                  <c:v>100.59031582111801</c:v>
                </c:pt>
                <c:pt idx="2">
                  <c:v>142.95756497277912</c:v>
                </c:pt>
                <c:pt idx="3">
                  <c:v>176.16949517235608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C-4AFF-98EA-110BE6F7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18560"/>
        <c:axId val="1026810816"/>
      </c:scatterChart>
      <c:valAx>
        <c:axId val="10308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10816"/>
        <c:crosses val="autoZero"/>
        <c:crossBetween val="midCat"/>
      </c:valAx>
      <c:valAx>
        <c:axId val="10268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124556</xdr:colOff>
      <xdr:row>17</xdr:row>
      <xdr:rowOff>108439</xdr:rowOff>
    </xdr:from>
    <xdr:to>
      <xdr:col>14</xdr:col>
      <xdr:colOff>124556</xdr:colOff>
      <xdr:row>31</xdr:row>
      <xdr:rowOff>184639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34CE2D4-EF1B-488A-A046-5983B5AE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699073</xdr:colOff>
      <xdr:row>8</xdr:row>
      <xdr:rowOff>20515</xdr:rowOff>
    </xdr:from>
    <xdr:to>
      <xdr:col>19</xdr:col>
      <xdr:colOff>699073</xdr:colOff>
      <xdr:row>22</xdr:row>
      <xdr:rowOff>96715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6E4D6A-31FE-4444-9455-ABE746C1C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649079</xdr:colOff>
      <xdr:row>24</xdr:row>
      <xdr:rowOff>67236</xdr:rowOff>
    </xdr:from>
    <xdr:to>
      <xdr:col>21</xdr:col>
      <xdr:colOff>89647</xdr:colOff>
      <xdr:row>52</xdr:row>
      <xdr:rowOff>132058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958831-C277-441A-8231-63C01C05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112058</xdr:colOff>
      <xdr:row>66</xdr:row>
      <xdr:rowOff>158002</xdr:rowOff>
    </xdr:from>
    <xdr:to>
      <xdr:col>18</xdr:col>
      <xdr:colOff>112058</xdr:colOff>
      <xdr:row>81</xdr:row>
      <xdr:rowOff>43702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E1EB634-FA9E-4BFA-9E0D-5B3EB640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11205</xdr:colOff>
      <xdr:row>81</xdr:row>
      <xdr:rowOff>1119</xdr:rowOff>
    </xdr:from>
    <xdr:to>
      <xdr:col>20</xdr:col>
      <xdr:colOff>11205</xdr:colOff>
      <xdr:row>95</xdr:row>
      <xdr:rowOff>66113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233397B-19AB-4100-87A3-493F4E83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773203</xdr:colOff>
      <xdr:row>63</xdr:row>
      <xdr:rowOff>79561</xdr:rowOff>
    </xdr:from>
    <xdr:to>
      <xdr:col>11</xdr:col>
      <xdr:colOff>728380</xdr:colOff>
      <xdr:row>77</xdr:row>
      <xdr:rowOff>155761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90415D-A686-44D9-9004-C8736ADE6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824.1312&amp;rep=rep1&amp;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2A4B-79E8-4B1F-BFB6-B6397A01BA58}">
  <dimension ref="B2:N92"/>
  <sheetViews>
    <sheetView tabSelected="1" topLeftCell="D56" zoomScale="85" zoomScaleNormal="85" workbookViewId="0">
      <selection activeCell="I64" sqref="I64"/>
    </sheetView>
  </sheetViews>
  <sheetFormatPr baseColWidth="10" defaultRowHeight="15" x14ac:dyDescent="0.25"/>
  <cols>
    <col min="6" max="6" width="18.85546875" customWidth="1"/>
    <col min="9" max="9" width="46.42578125" customWidth="1"/>
  </cols>
  <sheetData>
    <row r="2" spans="4:12" x14ac:dyDescent="0.25">
      <c r="F2" t="s">
        <v>2</v>
      </c>
    </row>
    <row r="3" spans="4:12" x14ac:dyDescent="0.25">
      <c r="F3" t="s">
        <v>1</v>
      </c>
      <c r="H3" t="s">
        <v>4</v>
      </c>
      <c r="J3" t="s">
        <v>5</v>
      </c>
      <c r="L3" t="s">
        <v>8</v>
      </c>
    </row>
    <row r="4" spans="4:12" x14ac:dyDescent="0.25">
      <c r="D4" s="1" t="s">
        <v>0</v>
      </c>
      <c r="E4">
        <v>99.61</v>
      </c>
      <c r="F4">
        <v>2505.6</v>
      </c>
      <c r="G4">
        <v>120.21</v>
      </c>
      <c r="H4">
        <v>2529.1</v>
      </c>
      <c r="I4">
        <v>133.52000000000001</v>
      </c>
      <c r="J4">
        <v>2543.1999999999998</v>
      </c>
      <c r="K4">
        <v>143.61000000000001</v>
      </c>
      <c r="L4">
        <v>2553.1</v>
      </c>
    </row>
    <row r="5" spans="4:12" x14ac:dyDescent="0.25">
      <c r="D5" s="1"/>
      <c r="E5">
        <v>100</v>
      </c>
      <c r="F5">
        <v>2506.1999999999998</v>
      </c>
      <c r="G5">
        <v>150</v>
      </c>
      <c r="H5">
        <v>2577.1</v>
      </c>
      <c r="I5">
        <v>150</v>
      </c>
      <c r="J5">
        <v>2571</v>
      </c>
      <c r="K5">
        <v>150</v>
      </c>
      <c r="L5">
        <v>2564.4</v>
      </c>
    </row>
    <row r="6" spans="4:12" x14ac:dyDescent="0.25">
      <c r="D6" s="1"/>
      <c r="E6">
        <v>150</v>
      </c>
      <c r="F6">
        <v>2582.9</v>
      </c>
      <c r="G6">
        <v>200</v>
      </c>
      <c r="H6">
        <v>2654.6</v>
      </c>
      <c r="I6">
        <v>200</v>
      </c>
      <c r="J6">
        <v>2651</v>
      </c>
      <c r="K6">
        <v>200</v>
      </c>
      <c r="L6">
        <v>2647.2</v>
      </c>
    </row>
    <row r="7" spans="4:12" x14ac:dyDescent="0.25">
      <c r="E7">
        <v>200</v>
      </c>
      <c r="F7">
        <v>2658.2</v>
      </c>
      <c r="G7">
        <v>250</v>
      </c>
      <c r="H7">
        <v>2731.4</v>
      </c>
      <c r="I7">
        <v>250</v>
      </c>
      <c r="J7">
        <v>2728.9</v>
      </c>
      <c r="K7">
        <v>250</v>
      </c>
      <c r="L7">
        <v>2726.4</v>
      </c>
    </row>
    <row r="8" spans="4:12" x14ac:dyDescent="0.25">
      <c r="F8" t="s">
        <v>3</v>
      </c>
      <c r="H8" t="s">
        <v>6</v>
      </c>
      <c r="J8" t="s">
        <v>7</v>
      </c>
      <c r="L8" t="s">
        <v>9</v>
      </c>
    </row>
    <row r="9" spans="4:12" x14ac:dyDescent="0.25">
      <c r="F9" t="s">
        <v>11</v>
      </c>
      <c r="G9" t="s">
        <v>10</v>
      </c>
    </row>
    <row r="10" spans="4:12" x14ac:dyDescent="0.25">
      <c r="F10">
        <v>100</v>
      </c>
      <c r="G10">
        <v>1.5213000000000001</v>
      </c>
    </row>
    <row r="11" spans="4:12" x14ac:dyDescent="0.25">
      <c r="D11" t="s">
        <v>13</v>
      </c>
      <c r="F11">
        <v>200</v>
      </c>
      <c r="G11">
        <v>1.5562</v>
      </c>
    </row>
    <row r="12" spans="4:12" x14ac:dyDescent="0.25">
      <c r="F12">
        <v>300</v>
      </c>
      <c r="G12">
        <v>1.5918000000000001</v>
      </c>
    </row>
    <row r="13" spans="4:12" x14ac:dyDescent="0.25">
      <c r="F13">
        <v>400</v>
      </c>
      <c r="G13">
        <v>1.6289</v>
      </c>
    </row>
    <row r="14" spans="4:12" x14ac:dyDescent="0.25">
      <c r="G14">
        <f>SLOPE(G10:G13,F10:F13)</f>
        <v>3.5839999999999982E-4</v>
      </c>
    </row>
    <row r="15" spans="4:12" x14ac:dyDescent="0.25">
      <c r="G15" t="s">
        <v>12</v>
      </c>
    </row>
    <row r="18" spans="2:7" x14ac:dyDescent="0.25">
      <c r="D18" t="s">
        <v>14</v>
      </c>
    </row>
    <row r="19" spans="2:7" x14ac:dyDescent="0.25">
      <c r="B19" t="s">
        <v>17</v>
      </c>
      <c r="E19" t="s">
        <v>0</v>
      </c>
      <c r="F19" t="s">
        <v>15</v>
      </c>
      <c r="G19" t="s">
        <v>16</v>
      </c>
    </row>
    <row r="20" spans="2:7" x14ac:dyDescent="0.25">
      <c r="B20" t="s">
        <v>18</v>
      </c>
      <c r="E20">
        <v>95</v>
      </c>
      <c r="F20">
        <v>2102</v>
      </c>
      <c r="G20">
        <v>84.608999999999995</v>
      </c>
    </row>
    <row r="21" spans="2:7" x14ac:dyDescent="0.25">
      <c r="B21" t="s">
        <v>19</v>
      </c>
      <c r="E21">
        <v>100</v>
      </c>
      <c r="F21">
        <v>2087</v>
      </c>
      <c r="G21">
        <v>101.42</v>
      </c>
    </row>
    <row r="22" spans="2:7" x14ac:dyDescent="0.25">
      <c r="B22" t="s">
        <v>20</v>
      </c>
      <c r="E22">
        <v>105</v>
      </c>
      <c r="F22">
        <v>2071.8000000000002</v>
      </c>
      <c r="G22">
        <v>120.9</v>
      </c>
    </row>
    <row r="23" spans="2:7" x14ac:dyDescent="0.25">
      <c r="B23" t="s">
        <v>21</v>
      </c>
      <c r="E23">
        <v>110</v>
      </c>
      <c r="F23">
        <v>2056.4</v>
      </c>
      <c r="G23">
        <v>143.38</v>
      </c>
    </row>
    <row r="24" spans="2:7" x14ac:dyDescent="0.25">
      <c r="B24" t="s">
        <v>22</v>
      </c>
      <c r="E24">
        <v>115</v>
      </c>
      <c r="F24">
        <v>2040.9</v>
      </c>
      <c r="G24">
        <v>169.18</v>
      </c>
    </row>
    <row r="25" spans="2:7" x14ac:dyDescent="0.25">
      <c r="B25" t="s">
        <v>23</v>
      </c>
      <c r="E25">
        <v>120</v>
      </c>
      <c r="F25">
        <v>2025.3</v>
      </c>
      <c r="G25">
        <v>198.67</v>
      </c>
    </row>
    <row r="26" spans="2:7" x14ac:dyDescent="0.25">
      <c r="B26" t="s">
        <v>24</v>
      </c>
      <c r="E26">
        <v>125</v>
      </c>
      <c r="F26">
        <v>2009.5</v>
      </c>
      <c r="G26">
        <v>232.23</v>
      </c>
    </row>
    <row r="27" spans="2:7" x14ac:dyDescent="0.25">
      <c r="B27" t="s">
        <v>25</v>
      </c>
      <c r="E27">
        <v>130</v>
      </c>
      <c r="F27">
        <v>1993.4</v>
      </c>
      <c r="G27">
        <v>270.27999999999997</v>
      </c>
    </row>
    <row r="28" spans="2:7" x14ac:dyDescent="0.25">
      <c r="B28" t="s">
        <v>26</v>
      </c>
      <c r="E28">
        <v>135</v>
      </c>
      <c r="F28">
        <v>1977.3</v>
      </c>
      <c r="G28">
        <v>313.22000000000003</v>
      </c>
    </row>
    <row r="29" spans="2:7" x14ac:dyDescent="0.25">
      <c r="B29" t="s">
        <v>27</v>
      </c>
      <c r="E29">
        <v>140</v>
      </c>
      <c r="F29">
        <v>1960.9</v>
      </c>
      <c r="G29">
        <v>361.53</v>
      </c>
    </row>
    <row r="30" spans="2:7" x14ac:dyDescent="0.25">
      <c r="B30" t="s">
        <v>28</v>
      </c>
      <c r="E30">
        <v>145</v>
      </c>
      <c r="F30">
        <v>1944.2</v>
      </c>
      <c r="G30">
        <v>415.68</v>
      </c>
    </row>
    <row r="31" spans="2:7" x14ac:dyDescent="0.25">
      <c r="B31" t="s">
        <v>29</v>
      </c>
      <c r="E31">
        <v>150</v>
      </c>
      <c r="F31">
        <v>1927.4</v>
      </c>
      <c r="G31">
        <v>476.16</v>
      </c>
    </row>
    <row r="32" spans="2:7" x14ac:dyDescent="0.25">
      <c r="E32">
        <v>155</v>
      </c>
      <c r="F32">
        <v>1910.3</v>
      </c>
      <c r="G32">
        <v>543.49</v>
      </c>
    </row>
    <row r="33" spans="5:11" x14ac:dyDescent="0.25">
      <c r="F33" t="s">
        <v>2</v>
      </c>
      <c r="G33" t="s">
        <v>31</v>
      </c>
    </row>
    <row r="34" spans="5:11" x14ac:dyDescent="0.25">
      <c r="E34">
        <v>0.01</v>
      </c>
      <c r="F34">
        <v>0</v>
      </c>
      <c r="G34">
        <v>1E-3</v>
      </c>
      <c r="H34">
        <v>206</v>
      </c>
      <c r="I34">
        <f>1/H34</f>
        <v>4.8543689320388345E-3</v>
      </c>
    </row>
    <row r="35" spans="5:11" x14ac:dyDescent="0.25">
      <c r="E35">
        <v>30</v>
      </c>
      <c r="F35">
        <v>125.73</v>
      </c>
      <c r="G35">
        <v>1.0039999999999999E-3</v>
      </c>
      <c r="H35">
        <v>32.878999999999998</v>
      </c>
      <c r="I35">
        <f t="shared" ref="I35:I49" si="0">1/H35</f>
        <v>3.0414550320873507E-2</v>
      </c>
    </row>
    <row r="36" spans="5:11" x14ac:dyDescent="0.25">
      <c r="E36">
        <v>60</v>
      </c>
      <c r="F36">
        <v>251.16</v>
      </c>
      <c r="G36">
        <v>1.0169999999999999E-3</v>
      </c>
      <c r="H36">
        <v>7.6669999999999998</v>
      </c>
      <c r="I36">
        <f t="shared" si="0"/>
        <v>0.1304291117777488</v>
      </c>
      <c r="K36" t="s">
        <v>30</v>
      </c>
    </row>
    <row r="37" spans="5:11" x14ac:dyDescent="0.25">
      <c r="E37">
        <v>95</v>
      </c>
      <c r="F37">
        <v>398</v>
      </c>
      <c r="G37">
        <v>1.0399999999999999E-3</v>
      </c>
      <c r="H37">
        <v>1.9807999999999999</v>
      </c>
      <c r="I37">
        <f t="shared" si="0"/>
        <v>0.50484652665589669</v>
      </c>
    </row>
    <row r="38" spans="5:11" x14ac:dyDescent="0.25">
      <c r="E38">
        <v>100</v>
      </c>
      <c r="F38">
        <v>419.06</v>
      </c>
      <c r="G38">
        <v>1.0430000000000001E-3</v>
      </c>
      <c r="H38">
        <v>1.6719999999999999</v>
      </c>
      <c r="I38">
        <f t="shared" si="0"/>
        <v>0.59808612440191389</v>
      </c>
    </row>
    <row r="39" spans="5:11" x14ac:dyDescent="0.25">
      <c r="E39">
        <v>105</v>
      </c>
      <c r="G39">
        <v>1.047E-3</v>
      </c>
      <c r="H39">
        <v>1.4186000000000001</v>
      </c>
      <c r="I39">
        <f t="shared" si="0"/>
        <v>0.7049203440011278</v>
      </c>
    </row>
    <row r="40" spans="5:11" x14ac:dyDescent="0.25">
      <c r="E40">
        <v>110</v>
      </c>
      <c r="G40">
        <v>1.052E-3</v>
      </c>
      <c r="H40">
        <v>1.2094</v>
      </c>
      <c r="I40">
        <f t="shared" si="0"/>
        <v>0.82685629237638492</v>
      </c>
    </row>
    <row r="41" spans="5:11" x14ac:dyDescent="0.25">
      <c r="E41">
        <v>115</v>
      </c>
      <c r="G41">
        <v>1.0560000000000001E-3</v>
      </c>
      <c r="H41">
        <v>1.036</v>
      </c>
      <c r="I41">
        <f t="shared" si="0"/>
        <v>0.96525096525096521</v>
      </c>
    </row>
    <row r="42" spans="5:11" x14ac:dyDescent="0.25">
      <c r="E42">
        <v>120</v>
      </c>
      <c r="G42">
        <v>1.06E-3</v>
      </c>
      <c r="H42">
        <v>0.89132999999999996</v>
      </c>
      <c r="I42">
        <f t="shared" si="0"/>
        <v>1.1219189301381083</v>
      </c>
    </row>
    <row r="43" spans="5:11" x14ac:dyDescent="0.25">
      <c r="E43">
        <v>125</v>
      </c>
      <c r="G43">
        <v>1.065E-3</v>
      </c>
      <c r="H43">
        <v>0.77012000000000003</v>
      </c>
      <c r="I43">
        <f t="shared" si="0"/>
        <v>1.2984989352308731</v>
      </c>
    </row>
    <row r="44" spans="5:11" x14ac:dyDescent="0.25">
      <c r="E44">
        <v>130</v>
      </c>
      <c r="G44">
        <v>1.07E-3</v>
      </c>
      <c r="H44">
        <v>0.66808000000000001</v>
      </c>
      <c r="I44">
        <f t="shared" si="0"/>
        <v>1.4968267273380433</v>
      </c>
    </row>
    <row r="45" spans="5:11" x14ac:dyDescent="0.25">
      <c r="E45">
        <v>135</v>
      </c>
      <c r="G45">
        <v>1.075E-3</v>
      </c>
      <c r="H45">
        <v>0.58179000000000003</v>
      </c>
      <c r="I45">
        <f t="shared" si="0"/>
        <v>1.7188332559858368</v>
      </c>
    </row>
    <row r="46" spans="5:11" x14ac:dyDescent="0.25">
      <c r="E46">
        <v>140</v>
      </c>
      <c r="G46">
        <v>1.08E-3</v>
      </c>
      <c r="H46">
        <v>0.50849999999999995</v>
      </c>
      <c r="I46">
        <f t="shared" si="0"/>
        <v>1.9665683382497543</v>
      </c>
    </row>
    <row r="47" spans="5:11" x14ac:dyDescent="0.25">
      <c r="E47">
        <v>145</v>
      </c>
      <c r="G47">
        <v>1.085E-3</v>
      </c>
      <c r="H47">
        <v>0.44600000000000001</v>
      </c>
      <c r="I47">
        <f t="shared" si="0"/>
        <v>2.2421524663677128</v>
      </c>
    </row>
    <row r="48" spans="5:11" x14ac:dyDescent="0.25">
      <c r="E48">
        <v>150</v>
      </c>
      <c r="G48">
        <v>1.091E-3</v>
      </c>
      <c r="H48">
        <v>0.39248</v>
      </c>
      <c r="I48">
        <f t="shared" si="0"/>
        <v>2.5479005299633104</v>
      </c>
    </row>
    <row r="49" spans="5:14" x14ac:dyDescent="0.25">
      <c r="E49">
        <v>155</v>
      </c>
      <c r="G49">
        <v>1.096E-3</v>
      </c>
      <c r="H49">
        <v>0.34648000000000001</v>
      </c>
      <c r="I49">
        <f t="shared" si="0"/>
        <v>2.8861694758716232</v>
      </c>
    </row>
    <row r="53" spans="5:14" x14ac:dyDescent="0.25">
      <c r="F53" t="s">
        <v>32</v>
      </c>
      <c r="G53" t="s">
        <v>33</v>
      </c>
    </row>
    <row r="54" spans="5:14" x14ac:dyDescent="0.25">
      <c r="F54">
        <v>30</v>
      </c>
      <c r="G54" t="s">
        <v>34</v>
      </c>
      <c r="I54" t="s">
        <v>53</v>
      </c>
    </row>
    <row r="55" spans="5:14" x14ac:dyDescent="0.25">
      <c r="F55">
        <v>60</v>
      </c>
      <c r="G55" t="s">
        <v>35</v>
      </c>
      <c r="I55" t="s">
        <v>54</v>
      </c>
    </row>
    <row r="56" spans="5:14" x14ac:dyDescent="0.25">
      <c r="F56">
        <v>95</v>
      </c>
      <c r="G56" t="s">
        <v>36</v>
      </c>
      <c r="I56" t="s">
        <v>55</v>
      </c>
      <c r="L56" t="s">
        <v>49</v>
      </c>
      <c r="M56" t="s">
        <v>50</v>
      </c>
      <c r="N56" t="s">
        <v>51</v>
      </c>
    </row>
    <row r="57" spans="5:14" x14ac:dyDescent="0.25">
      <c r="F57">
        <v>100</v>
      </c>
      <c r="G57" t="s">
        <v>37</v>
      </c>
      <c r="I57" t="s">
        <v>56</v>
      </c>
    </row>
    <row r="58" spans="5:14" x14ac:dyDescent="0.25">
      <c r="F58">
        <v>105</v>
      </c>
      <c r="G58" t="s">
        <v>38</v>
      </c>
      <c r="I58" t="s">
        <v>57</v>
      </c>
      <c r="N58" t="s">
        <v>69</v>
      </c>
    </row>
    <row r="59" spans="5:14" x14ac:dyDescent="0.25">
      <c r="F59">
        <v>110</v>
      </c>
      <c r="G59" t="s">
        <v>39</v>
      </c>
      <c r="I59" t="s">
        <v>58</v>
      </c>
      <c r="N59">
        <v>-1.35325973005217E-4</v>
      </c>
    </row>
    <row r="60" spans="5:14" x14ac:dyDescent="0.25">
      <c r="F60">
        <v>115</v>
      </c>
      <c r="G60" t="s">
        <v>40</v>
      </c>
      <c r="I60" t="s">
        <v>59</v>
      </c>
      <c r="K60" t="s">
        <v>49</v>
      </c>
      <c r="N60" t="s">
        <v>70</v>
      </c>
    </row>
    <row r="61" spans="5:14" x14ac:dyDescent="0.25">
      <c r="F61">
        <v>120</v>
      </c>
      <c r="G61" t="s">
        <v>41</v>
      </c>
      <c r="I61" t="s">
        <v>60</v>
      </c>
      <c r="K61" t="s">
        <v>50</v>
      </c>
      <c r="N61">
        <v>-8.1003507346156106E-3</v>
      </c>
    </row>
    <row r="62" spans="5:14" x14ac:dyDescent="0.25">
      <c r="F62">
        <v>125</v>
      </c>
      <c r="G62" t="s">
        <v>42</v>
      </c>
      <c r="I62" t="s">
        <v>61</v>
      </c>
      <c r="K62" t="s">
        <v>52</v>
      </c>
    </row>
    <row r="63" spans="5:14" x14ac:dyDescent="0.25">
      <c r="F63">
        <v>130</v>
      </c>
      <c r="G63" t="s">
        <v>43</v>
      </c>
      <c r="I63" t="s">
        <v>62</v>
      </c>
    </row>
    <row r="64" spans="5:14" x14ac:dyDescent="0.25">
      <c r="F64">
        <v>135</v>
      </c>
      <c r="G64" t="s">
        <v>44</v>
      </c>
      <c r="I64" t="s">
        <v>63</v>
      </c>
    </row>
    <row r="65" spans="6:9" x14ac:dyDescent="0.25">
      <c r="F65">
        <v>140</v>
      </c>
      <c r="G65" t="s">
        <v>45</v>
      </c>
      <c r="I65" t="s">
        <v>64</v>
      </c>
    </row>
    <row r="66" spans="6:9" x14ac:dyDescent="0.25">
      <c r="F66">
        <v>145</v>
      </c>
      <c r="G66" t="s">
        <v>46</v>
      </c>
      <c r="I66" t="s">
        <v>65</v>
      </c>
    </row>
    <row r="67" spans="6:9" x14ac:dyDescent="0.25">
      <c r="F67">
        <v>150</v>
      </c>
      <c r="G67" t="s">
        <v>47</v>
      </c>
      <c r="I67" t="s">
        <v>66</v>
      </c>
    </row>
    <row r="68" spans="6:9" x14ac:dyDescent="0.25">
      <c r="F68">
        <v>155</v>
      </c>
      <c r="G68" t="s">
        <v>48</v>
      </c>
      <c r="I68" t="s">
        <v>67</v>
      </c>
    </row>
    <row r="69" spans="6:9" x14ac:dyDescent="0.25">
      <c r="I69" t="s">
        <v>68</v>
      </c>
    </row>
    <row r="84" spans="5:11" x14ac:dyDescent="0.25">
      <c r="I84" t="s">
        <v>77</v>
      </c>
    </row>
    <row r="85" spans="5:11" x14ac:dyDescent="0.25">
      <c r="I85" t="s">
        <v>83</v>
      </c>
      <c r="J85">
        <v>500</v>
      </c>
    </row>
    <row r="86" spans="5:11" x14ac:dyDescent="0.25">
      <c r="E86" t="s">
        <v>75</v>
      </c>
      <c r="F86">
        <v>1.204</v>
      </c>
      <c r="G86" t="s">
        <v>76</v>
      </c>
      <c r="I86" t="s">
        <v>84</v>
      </c>
      <c r="J86">
        <v>282</v>
      </c>
      <c r="K86" t="s">
        <v>78</v>
      </c>
    </row>
    <row r="87" spans="5:11" x14ac:dyDescent="0.25">
      <c r="E87" t="s">
        <v>73</v>
      </c>
      <c r="F87">
        <f>290*196</f>
        <v>56840</v>
      </c>
      <c r="G87" t="s">
        <v>74</v>
      </c>
      <c r="I87" t="s">
        <v>80</v>
      </c>
      <c r="J87">
        <f>J86/352/302</f>
        <v>2.6527694160144492E-3</v>
      </c>
      <c r="K87" s="2" t="s">
        <v>79</v>
      </c>
    </row>
    <row r="88" spans="5:11" x14ac:dyDescent="0.25">
      <c r="E88" t="s">
        <v>72</v>
      </c>
      <c r="F88" t="s">
        <v>71</v>
      </c>
      <c r="H88" t="s">
        <v>82</v>
      </c>
      <c r="I88" t="s">
        <v>81</v>
      </c>
      <c r="J88">
        <f>J87/9.35</f>
        <v>2.8371865411919243E-4</v>
      </c>
    </row>
    <row r="89" spans="5:11" x14ac:dyDescent="0.25">
      <c r="E89">
        <v>0</v>
      </c>
      <c r="F89">
        <v>0</v>
      </c>
      <c r="G89">
        <f>F89*$F$86/($F$87/1000000)</f>
        <v>0</v>
      </c>
      <c r="H89">
        <f>$F$87*$J$88*G89</f>
        <v>0</v>
      </c>
    </row>
    <row r="90" spans="5:11" x14ac:dyDescent="0.25">
      <c r="E90" s="3">
        <v>15</v>
      </c>
      <c r="F90" s="4">
        <v>0.29447050000000002</v>
      </c>
      <c r="G90" s="3">
        <f t="shared" ref="G90:G92" si="1">F90*$F$86/($F$87/1000000)</f>
        <v>6.237552463054187</v>
      </c>
      <c r="H90" s="3">
        <f t="shared" ref="H90:H92" si="2">$F$87*$J$88*G90</f>
        <v>100.59031582111801</v>
      </c>
    </row>
    <row r="91" spans="5:11" x14ac:dyDescent="0.25">
      <c r="E91" s="7">
        <v>20</v>
      </c>
      <c r="F91" s="5">
        <v>0.41849740000000002</v>
      </c>
      <c r="G91" s="3">
        <f t="shared" si="1"/>
        <v>8.8647232512315277</v>
      </c>
      <c r="H91" s="3">
        <f t="shared" si="2"/>
        <v>142.95756497277912</v>
      </c>
    </row>
    <row r="92" spans="5:11" ht="15.75" thickBot="1" x14ac:dyDescent="0.3">
      <c r="E92" s="7">
        <v>25</v>
      </c>
      <c r="F92" s="6">
        <v>0.51572280000000004</v>
      </c>
      <c r="G92" s="3">
        <f t="shared" si="1"/>
        <v>10.924177536945813</v>
      </c>
      <c r="H92" s="3">
        <f t="shared" si="2"/>
        <v>176.16949517235608</v>
      </c>
    </row>
  </sheetData>
  <mergeCells count="1">
    <mergeCell ref="D4:D6"/>
  </mergeCells>
  <hyperlinks>
    <hyperlink ref="K87" r:id="rId1" xr:uid="{61AE4DA2-E97B-40A8-8D94-9D85E4EAD22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 Barbeau</dc:creator>
  <cp:lastModifiedBy>Lucka Barbeau</cp:lastModifiedBy>
  <dcterms:created xsi:type="dcterms:W3CDTF">2019-11-07T15:46:33Z</dcterms:created>
  <dcterms:modified xsi:type="dcterms:W3CDTF">2019-11-11T22:02:42Z</dcterms:modified>
</cp:coreProperties>
</file>