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horvat\Documents\"/>
    </mc:Choice>
  </mc:AlternateContent>
  <xr:revisionPtr revIDLastSave="0" documentId="13_ncr:1_{A187B8A7-34DC-4D97-940A-C5EE7F4F276E}" xr6:coauthVersionLast="47" xr6:coauthVersionMax="47" xr10:uidLastSave="{00000000-0000-0000-0000-000000000000}"/>
  <bookViews>
    <workbookView xWindow="-120" yWindow="-120" windowWidth="29040" windowHeight="15840" xr2:uid="{3EAFAB75-5C67-4135-B17B-1A8C338DCBE3}"/>
  </bookViews>
  <sheets>
    <sheet name="2.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N26" i="1"/>
  <c r="I26" i="1"/>
  <c r="M26" i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J26" i="1"/>
  <c r="K26" i="1" s="1"/>
  <c r="L26" i="1" s="1"/>
  <c r="G26" i="1"/>
  <c r="H26" i="1"/>
  <c r="F26" i="1"/>
  <c r="E26" i="1"/>
  <c r="L25" i="1"/>
  <c r="N25" i="1"/>
  <c r="AC25" i="1"/>
  <c r="AM25" i="1"/>
  <c r="AU25" i="1"/>
  <c r="BB25" i="1"/>
  <c r="BC25" i="1"/>
  <c r="AJ25" i="1"/>
  <c r="AD25" i="1"/>
  <c r="AT25" i="1"/>
  <c r="U25" i="1"/>
  <c r="M25" i="1"/>
  <c r="BA25" i="1"/>
  <c r="AB25" i="1"/>
  <c r="AX25" i="1"/>
  <c r="P25" i="1"/>
  <c r="AF25" i="1"/>
  <c r="AA25" i="1"/>
  <c r="AY25" i="1"/>
  <c r="O25" i="1"/>
  <c r="AK25" i="1"/>
  <c r="AN25" i="1"/>
  <c r="T25" i="1"/>
  <c r="AL25" i="1"/>
  <c r="Q25" i="1"/>
  <c r="AI25" i="1"/>
  <c r="X25" i="1"/>
  <c r="F25" i="1"/>
  <c r="W25" i="1"/>
  <c r="V25" i="1"/>
  <c r="J25" i="1"/>
  <c r="R25" i="1"/>
  <c r="K25" i="1"/>
  <c r="Y25" i="1"/>
  <c r="Z25" i="1"/>
  <c r="AW25" i="1"/>
  <c r="AV25" i="1"/>
  <c r="AZ25" i="1"/>
  <c r="BD25" i="1"/>
  <c r="H25" i="1"/>
  <c r="AQ25" i="1"/>
  <c r="AR25" i="1"/>
  <c r="I25" i="1"/>
  <c r="AS25" i="1"/>
  <c r="AG25" i="1"/>
  <c r="G25" i="1"/>
  <c r="AP25" i="1"/>
  <c r="AH25" i="1"/>
  <c r="AE25" i="1"/>
  <c r="S25" i="1"/>
  <c r="AO25" i="1"/>
  <c r="E25" i="1"/>
  <c r="F2" i="1" l="1"/>
  <c r="F3" i="1" s="1"/>
  <c r="G2" i="1"/>
  <c r="G3" i="1" l="1"/>
  <c r="H2" i="1"/>
  <c r="H3" i="1" l="1"/>
  <c r="I2" i="1"/>
  <c r="J2" i="1" l="1"/>
  <c r="I3" i="1"/>
  <c r="K2" i="1" l="1"/>
  <c r="J3" i="1"/>
  <c r="L2" i="1" l="1"/>
  <c r="K3" i="1"/>
  <c r="L3" i="1" l="1"/>
  <c r="M2" i="1"/>
  <c r="M3" i="1" l="1"/>
  <c r="N2" i="1"/>
  <c r="N3" i="1" l="1"/>
  <c r="O2" i="1"/>
  <c r="O3" i="1" l="1"/>
  <c r="P2" i="1"/>
  <c r="Q2" i="1" l="1"/>
  <c r="P3" i="1"/>
  <c r="R2" i="1" l="1"/>
  <c r="Q3" i="1"/>
  <c r="S2" i="1" l="1"/>
  <c r="R3" i="1"/>
  <c r="T2" i="1" l="1"/>
  <c r="S3" i="1"/>
  <c r="T3" i="1" l="1"/>
  <c r="U2" i="1"/>
  <c r="U3" i="1" l="1"/>
  <c r="V2" i="1"/>
  <c r="V3" i="1" l="1"/>
  <c r="W2" i="1"/>
  <c r="W3" i="1" l="1"/>
  <c r="X2" i="1"/>
  <c r="Y2" i="1" l="1"/>
  <c r="X3" i="1"/>
  <c r="Z2" i="1" l="1"/>
  <c r="Y3" i="1"/>
  <c r="AA2" i="1" l="1"/>
  <c r="Z3" i="1"/>
  <c r="AB2" i="1" l="1"/>
  <c r="AA3" i="1"/>
  <c r="AB3" i="1" l="1"/>
  <c r="AC2" i="1"/>
  <c r="AC3" i="1" l="1"/>
  <c r="AD2" i="1"/>
  <c r="AD3" i="1" l="1"/>
  <c r="AE2" i="1"/>
  <c r="AE3" i="1" l="1"/>
  <c r="AF2" i="1"/>
  <c r="AG2" i="1" l="1"/>
  <c r="AF3" i="1"/>
  <c r="AH2" i="1" l="1"/>
  <c r="AG3" i="1"/>
  <c r="AI2" i="1" l="1"/>
  <c r="AH3" i="1"/>
  <c r="AJ2" i="1" l="1"/>
  <c r="AI3" i="1"/>
  <c r="AJ3" i="1" l="1"/>
  <c r="AK2" i="1"/>
  <c r="AK3" i="1" l="1"/>
  <c r="AL2" i="1"/>
  <c r="AL3" i="1" l="1"/>
  <c r="AM2" i="1"/>
  <c r="AM3" i="1" l="1"/>
  <c r="AN2" i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6CE18B57-3ECE-4234-9E7C-B2900A11A501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sharedStrings.xml><?xml version="1.0" encoding="utf-8"?>
<sst xmlns="http://schemas.openxmlformats.org/spreadsheetml/2006/main" count="47" uniqueCount="27">
  <si>
    <t>FG-AA123456</t>
  </si>
  <si>
    <t>TOTAL</t>
  </si>
  <si>
    <t>Suzhou Yongchuang Metal Technology</t>
  </si>
  <si>
    <t>SUM</t>
  </si>
  <si>
    <t>Production Backlog</t>
  </si>
  <si>
    <t>Stock at Hand</t>
  </si>
  <si>
    <t>Demand</t>
  </si>
  <si>
    <t>Material Balance</t>
  </si>
  <si>
    <t>Smith Ltd</t>
  </si>
  <si>
    <t>Common Ltd</t>
  </si>
  <si>
    <t>Confirmed Delivery ETA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</si>
  <si>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</si>
  <si>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</si>
  <si>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</si>
  <si>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</si>
  <si>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</si>
  <si>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</si>
  <si>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</si>
  <si>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</si>
  <si>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</si>
  <si>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</si>
  <si>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</si>
  <si>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</si>
  <si>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</si>
  <si>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202314</t>
  </si>
  <si>
    <t>202315</t>
  </si>
  <si>
    <t>202316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</si>
</sst>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99"/>
      <name val="Arial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43"/>
      </patternFill>
    </fill>
    <fill>
      <patternFill patternType="solid">
        <fgColor indexed="22"/>
        <bgColor indexed="64"/>
      </patternFill>
    </fill>
    <fill>
      <patternFill patternType="lightUp">
        <bgColor indexed="22"/>
      </patternFill>
    </fill>
    <fill>
      <patternFill patternType="solid">
        <fgColor indexed="41"/>
        <bgColor indexed="64"/>
      </patternFill>
    </fill>
    <fill>
      <patternFill patternType="lightUp">
        <bgColor indexed="41"/>
      </patternFill>
    </fill>
    <fill>
      <patternFill patternType="lightUp">
        <bgColor theme="6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1" applyNumberFormat="1" applyFont="1" applyFill="1" applyBorder="1" applyAlignment="1" applyProtection="1">
      <alignment horizontal="left" vertical="center" indent="1"/>
    </xf>
    <xf numFmtId="0" fontId="2" fillId="2" borderId="2" xfId="1" applyNumberFormat="1" applyFont="1" applyFill="1" applyBorder="1" applyAlignment="1" applyProtection="1">
      <alignment horizontal="left" vertical="center" indent="1"/>
    </xf>
    <xf numFmtId="0" fontId="2" fillId="2" borderId="3" xfId="1" applyNumberFormat="1" applyFont="1" applyFill="1" applyBorder="1" applyAlignment="1" applyProtection="1">
      <alignment horizontal="right" vertical="center" indent="1"/>
    </xf>
    <xf numFmtId="0" fontId="1" fillId="3" borderId="0" xfId="1" applyFill="1" applyAlignment="1" applyProtection="1">
      <alignment horizontal="left" vertical="center" indent="1"/>
    </xf>
    <xf numFmtId="0" fontId="1" fillId="3" borderId="0" xfId="1" applyFill="1" applyAlignment="1" applyProtection="1">
      <alignment vertical="center"/>
    </xf>
    <xf numFmtId="0" fontId="2" fillId="4" borderId="1" xfId="1" applyNumberFormat="1" applyFont="1" applyFill="1" applyBorder="1" applyAlignment="1" applyProtection="1">
      <alignment horizontal="right" vertical="center" indent="1"/>
    </xf>
    <xf numFmtId="0" fontId="2" fillId="4" borderId="2" xfId="1" applyNumberFormat="1" applyFont="1" applyFill="1" applyBorder="1" applyAlignment="1" applyProtection="1">
      <alignment horizontal="right" vertical="center" indent="1"/>
    </xf>
    <xf numFmtId="0" fontId="2" fillId="4" borderId="3" xfId="1" applyNumberFormat="1" applyFont="1" applyFill="1" applyBorder="1" applyAlignment="1" applyProtection="1">
      <alignment horizontal="right" vertical="center" indent="1"/>
    </xf>
    <xf numFmtId="3" fontId="1" fillId="4" borderId="4" xfId="1" applyNumberFormat="1" applyFill="1" applyBorder="1" applyAlignment="1" applyProtection="1">
      <alignment horizontal="center" vertical="center"/>
    </xf>
    <xf numFmtId="164" fontId="2" fillId="0" borderId="3" xfId="1" applyNumberFormat="1" applyFont="1" applyBorder="1" applyAlignment="1" applyProtection="1">
      <alignment horizontal="center" vertical="center"/>
    </xf>
    <xf numFmtId="0" fontId="2" fillId="5" borderId="1" xfId="1" applyNumberFormat="1" applyFont="1" applyFill="1" applyBorder="1" applyAlignment="1" applyProtection="1">
      <alignment horizontal="right" vertical="center" indent="1"/>
    </xf>
    <xf numFmtId="0" fontId="2" fillId="5" borderId="2" xfId="1" applyNumberFormat="1" applyFont="1" applyFill="1" applyBorder="1" applyAlignment="1" applyProtection="1">
      <alignment horizontal="right" vertical="center" indent="1"/>
    </xf>
    <xf numFmtId="0" fontId="2" fillId="5" borderId="3" xfId="1" applyNumberFormat="1" applyFont="1" applyFill="1" applyBorder="1" applyAlignment="1" applyProtection="1">
      <alignment horizontal="right" vertical="center" indent="1"/>
    </xf>
    <xf numFmtId="3" fontId="1" fillId="5" borderId="5" xfId="1" applyNumberFormat="1" applyFill="1" applyBorder="1" applyAlignment="1" applyProtection="1">
      <alignment horizontal="center" vertical="center"/>
    </xf>
    <xf numFmtId="0" fontId="2" fillId="6" borderId="6" xfId="1" applyNumberFormat="1" applyFont="1" applyFill="1" applyBorder="1" applyAlignment="1" applyProtection="1">
      <alignment horizontal="center" vertical="center"/>
    </xf>
    <xf numFmtId="0" fontId="2" fillId="7" borderId="7" xfId="1" applyNumberFormat="1" applyFont="1" applyFill="1" applyBorder="1" applyAlignment="1" applyProtection="1">
      <alignment horizontal="right" vertical="center" indent="1"/>
    </xf>
    <xf numFmtId="0" fontId="2" fillId="7" borderId="8" xfId="1" applyNumberFormat="1" applyFont="1" applyFill="1" applyBorder="1" applyAlignment="1" applyProtection="1">
      <alignment horizontal="right" vertical="center" indent="1"/>
    </xf>
    <xf numFmtId="0" fontId="3" fillId="7" borderId="9" xfId="1" applyNumberFormat="1" applyFont="1" applyFill="1" applyBorder="1" applyAlignment="1" applyProtection="1">
      <alignment horizontal="right" vertical="center" indent="1"/>
    </xf>
    <xf numFmtId="0" fontId="1" fillId="8" borderId="7" xfId="1" applyFill="1" applyBorder="1" applyAlignment="1" applyProtection="1">
      <alignment horizontal="left" vertical="center" indent="1"/>
    </xf>
    <xf numFmtId="3" fontId="1" fillId="7" borderId="10" xfId="1" applyNumberFormat="1" applyFill="1" applyBorder="1" applyAlignment="1" applyProtection="1">
      <alignment horizontal="center" vertical="center"/>
    </xf>
    <xf numFmtId="0" fontId="2" fillId="9" borderId="11" xfId="1" applyNumberFormat="1" applyFont="1" applyFill="1" applyBorder="1" applyAlignment="1" applyProtection="1">
      <alignment horizontal="left" vertical="center" indent="1"/>
    </xf>
    <xf numFmtId="0" fontId="2" fillId="9" borderId="12" xfId="1" applyNumberFormat="1" applyFont="1" applyFill="1" applyBorder="1" applyAlignment="1" applyProtection="1">
      <alignment horizontal="left" vertical="center" indent="1"/>
    </xf>
    <xf numFmtId="0" fontId="2" fillId="9" borderId="13" xfId="1" applyNumberFormat="1" applyFont="1" applyFill="1" applyBorder="1" applyAlignment="1" applyProtection="1">
      <alignment horizontal="right" vertical="center" indent="1"/>
    </xf>
    <xf numFmtId="0" fontId="1" fillId="10" borderId="14" xfId="1" applyFill="1" applyBorder="1" applyAlignment="1" applyProtection="1">
      <alignment horizontal="left" vertical="center" indent="1"/>
    </xf>
    <xf numFmtId="3" fontId="1" fillId="9" borderId="15" xfId="1" applyNumberFormat="1" applyFill="1" applyBorder="1" applyAlignment="1" applyProtection="1">
      <alignment horizontal="center" vertical="center"/>
    </xf>
    <xf numFmtId="3" fontId="1" fillId="10" borderId="14" xfId="1" applyNumberFormat="1" applyFill="1" applyBorder="1" applyAlignment="1" applyProtection="1">
      <alignment horizontal="left" vertical="center" indent="1"/>
    </xf>
    <xf numFmtId="0" fontId="2" fillId="11" borderId="2" xfId="1" applyNumberFormat="1" applyFont="1" applyFill="1" applyBorder="1" applyAlignment="1" applyProtection="1">
      <alignment horizontal="left" vertical="center" indent="1"/>
    </xf>
    <xf numFmtId="0" fontId="2" fillId="11" borderId="3" xfId="1" applyNumberFormat="1" applyFont="1" applyFill="1" applyBorder="1" applyAlignment="1" applyProtection="1">
      <alignment horizontal="right" vertical="center" indent="1"/>
    </xf>
    <xf numFmtId="3" fontId="1" fillId="12" borderId="11" xfId="1" applyNumberFormat="1" applyFill="1" applyBorder="1" applyAlignment="1" applyProtection="1">
      <alignment horizontal="left" vertical="center" indent="1"/>
    </xf>
    <xf numFmtId="3" fontId="1" fillId="11" borderId="16" xfId="1" applyNumberFormat="1" applyFill="1" applyBorder="1" applyAlignment="1" applyProtection="1">
      <alignment horizontal="center" vertical="center"/>
    </xf>
    <xf numFmtId="0" fontId="2" fillId="3" borderId="0" xfId="1" applyNumberFormat="1" applyFont="1" applyFill="1" applyAlignment="1" applyProtection="1">
      <alignment horizontal="right" vertical="center" indent="1"/>
    </xf>
    <xf numFmtId="0" fontId="2" fillId="3" borderId="17" xfId="1" applyNumberFormat="1" applyFont="1" applyFill="1" applyBorder="1" applyAlignment="1" applyProtection="1">
      <alignment horizontal="right" vertical="center" indent="1"/>
    </xf>
    <xf numFmtId="0" fontId="1" fillId="13" borderId="7" xfId="1" applyFill="1" applyBorder="1" applyAlignment="1" applyProtection="1">
      <alignment horizontal="left" vertical="center" indent="1"/>
    </xf>
    <xf numFmtId="3" fontId="1" fillId="0" borderId="18" xfId="1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4" xfId="1" xr:uid="{0F165188-52AA-468C-8E31-BDF621284F15}"/>
  </cellStyles>
  <dxfs count="2">
    <dxf>
      <fill>
        <patternFill>
          <bgColor indexed="5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6198-9AEA-4526-A00E-126839E8A27A}">
  <dimension ref="A1:BD26"/>
  <sheetViews>
    <sheetView tabSelected="1" workbookViewId="0">
      <selection activeCell="E7" sqref="E7"/>
    </sheetView>
  </sheetViews>
  <sheetFormatPr defaultRowHeight="15" x14ac:dyDescent="0.25"/>
  <cols>
    <col min="1" max="1" width="38" bestFit="1" customWidth="1"/>
    <col min="3" max="3" width="38.7109375" bestFit="1" customWidth="1"/>
    <col min="4" max="4" width="9.85546875" bestFit="1" customWidth="1"/>
    <col min="5" max="13" width="9.7109375" bestFit="1" customWidth="1"/>
    <col min="18" max="26" width="9.5703125" bestFit="1" customWidth="1"/>
    <col min="27" max="31" width="9.42578125" bestFit="1" customWidth="1"/>
    <col min="32" max="39" width="9.5703125" bestFit="1" customWidth="1"/>
    <col min="40" max="43" width="9.28515625" bestFit="1" customWidth="1"/>
    <col min="44" max="48" width="9.85546875" bestFit="1" customWidth="1"/>
    <col min="49" max="52" width="9.42578125" bestFit="1" customWidth="1"/>
    <col min="53" max="55" width="8.85546875" bestFit="1" customWidth="1"/>
    <col min="56" max="56" width="9.5703125" bestFit="1" customWidth="1"/>
  </cols>
  <sheetData>
    <row r="1" spans="1:56" ht="15.75" thickBot="1" x14ac:dyDescent="0.3">
      <c r="A1" s="1" t="s">
        <v>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.75" thickBot="1" x14ac:dyDescent="0.3">
      <c r="A2" s="6" t="s">
        <v>4</v>
      </c>
      <c r="B2" s="7"/>
      <c r="C2" s="8"/>
      <c r="D2" s="9">
        <v>88000</v>
      </c>
      <c r="E2" s="10">
        <f ca="1">TODAY()-WEEKDAY(TODAY(),2)+1</f>
        <v>45495</v>
      </c>
      <c r="F2" s="10">
        <f t="shared" ref="F2:BD2" ca="1" si="0">E2+7</f>
        <v>45502</v>
      </c>
      <c r="G2" s="10">
        <f t="shared" ca="1" si="0"/>
        <v>45509</v>
      </c>
      <c r="H2" s="10">
        <f t="shared" ca="1" si="0"/>
        <v>45516</v>
      </c>
      <c r="I2" s="10">
        <f t="shared" ca="1" si="0"/>
        <v>45523</v>
      </c>
      <c r="J2" s="10">
        <f t="shared" ca="1" si="0"/>
        <v>45530</v>
      </c>
      <c r="K2" s="10">
        <f t="shared" ca="1" si="0"/>
        <v>45537</v>
      </c>
      <c r="L2" s="10">
        <f t="shared" ca="1" si="0"/>
        <v>45544</v>
      </c>
      <c r="M2" s="10">
        <f t="shared" ca="1" si="0"/>
        <v>45551</v>
      </c>
      <c r="N2" s="10">
        <f t="shared" ca="1" si="0"/>
        <v>45558</v>
      </c>
      <c r="O2" s="10">
        <f t="shared" ca="1" si="0"/>
        <v>45565</v>
      </c>
      <c r="P2" s="10">
        <f t="shared" ca="1" si="0"/>
        <v>45572</v>
      </c>
      <c r="Q2" s="10">
        <f t="shared" ca="1" si="0"/>
        <v>45579</v>
      </c>
      <c r="R2" s="10">
        <f t="shared" ca="1" si="0"/>
        <v>45586</v>
      </c>
      <c r="S2" s="10">
        <f t="shared" ca="1" si="0"/>
        <v>45593</v>
      </c>
      <c r="T2" s="10">
        <f t="shared" ca="1" si="0"/>
        <v>45600</v>
      </c>
      <c r="U2" s="10">
        <f t="shared" ca="1" si="0"/>
        <v>45607</v>
      </c>
      <c r="V2" s="10">
        <f t="shared" ca="1" si="0"/>
        <v>45614</v>
      </c>
      <c r="W2" s="10">
        <f t="shared" ca="1" si="0"/>
        <v>45621</v>
      </c>
      <c r="X2" s="10">
        <f t="shared" ca="1" si="0"/>
        <v>45628</v>
      </c>
      <c r="Y2" s="10">
        <f t="shared" ca="1" si="0"/>
        <v>45635</v>
      </c>
      <c r="Z2" s="10">
        <f t="shared" ca="1" si="0"/>
        <v>45642</v>
      </c>
      <c r="AA2" s="10">
        <f t="shared" ca="1" si="0"/>
        <v>45649</v>
      </c>
      <c r="AB2" s="10">
        <f t="shared" ca="1" si="0"/>
        <v>45656</v>
      </c>
      <c r="AC2" s="10">
        <f t="shared" ca="1" si="0"/>
        <v>45663</v>
      </c>
      <c r="AD2" s="10">
        <f t="shared" ca="1" si="0"/>
        <v>45670</v>
      </c>
      <c r="AE2" s="10">
        <f t="shared" ca="1" si="0"/>
        <v>45677</v>
      </c>
      <c r="AF2" s="10">
        <f t="shared" ca="1" si="0"/>
        <v>45684</v>
      </c>
      <c r="AG2" s="10">
        <f t="shared" ca="1" si="0"/>
        <v>45691</v>
      </c>
      <c r="AH2" s="10">
        <f t="shared" ca="1" si="0"/>
        <v>45698</v>
      </c>
      <c r="AI2" s="10">
        <f t="shared" ca="1" si="0"/>
        <v>45705</v>
      </c>
      <c r="AJ2" s="10">
        <f t="shared" ca="1" si="0"/>
        <v>45712</v>
      </c>
      <c r="AK2" s="10">
        <f t="shared" ca="1" si="0"/>
        <v>45719</v>
      </c>
      <c r="AL2" s="10">
        <f t="shared" ca="1" si="0"/>
        <v>45726</v>
      </c>
      <c r="AM2" s="10">
        <f t="shared" ca="1" si="0"/>
        <v>45733</v>
      </c>
      <c r="AN2" s="10">
        <f t="shared" ca="1" si="0"/>
        <v>45740</v>
      </c>
      <c r="AO2" s="10">
        <f t="shared" ca="1" si="0"/>
        <v>45747</v>
      </c>
      <c r="AP2" s="10">
        <f t="shared" ca="1" si="0"/>
        <v>45754</v>
      </c>
      <c r="AQ2" s="10">
        <f t="shared" ca="1" si="0"/>
        <v>45761</v>
      </c>
      <c r="AR2" s="10">
        <f t="shared" ca="1" si="0"/>
        <v>45768</v>
      </c>
      <c r="AS2" s="10">
        <f t="shared" ca="1" si="0"/>
        <v>45775</v>
      </c>
      <c r="AT2" s="10">
        <f t="shared" ca="1" si="0"/>
        <v>45782</v>
      </c>
      <c r="AU2" s="10">
        <f t="shared" ca="1" si="0"/>
        <v>45789</v>
      </c>
      <c r="AV2" s="10">
        <f t="shared" ca="1" si="0"/>
        <v>45796</v>
      </c>
      <c r="AW2" s="10">
        <f t="shared" ca="1" si="0"/>
        <v>45803</v>
      </c>
      <c r="AX2" s="10">
        <f t="shared" ca="1" si="0"/>
        <v>45810</v>
      </c>
      <c r="AY2" s="10">
        <f t="shared" ca="1" si="0"/>
        <v>45817</v>
      </c>
      <c r="AZ2" s="10">
        <f t="shared" ca="1" si="0"/>
        <v>45824</v>
      </c>
      <c r="BA2" s="10">
        <f t="shared" ca="1" si="0"/>
        <v>45831</v>
      </c>
      <c r="BB2" s="10">
        <f t="shared" ca="1" si="0"/>
        <v>45838</v>
      </c>
      <c r="BC2" s="10">
        <f t="shared" ca="1" si="0"/>
        <v>45845</v>
      </c>
      <c r="BD2" s="10">
        <f t="shared" ca="1" si="0"/>
        <v>45852</v>
      </c>
    </row>
    <row r="3" spans="1:56" ht="15.75" thickBot="1" x14ac:dyDescent="0.3">
      <c r="A3" s="11" t="s">
        <v>5</v>
      </c>
      <c r="B3" s="12"/>
      <c r="C3" s="13"/>
      <c r="D3" s="14">
        <v>165523</v>
      </c>
      <c r="E3" s="15" t="str">
        <f ca="1">YEAR(E2)&amp;IF(LEN(WEEKNUM(E2)-1)=1,0&amp;WEEKNUM(E2)-1,WEEKNUM(E2)-1)</f>
        <v>202429</v>
      </c>
      <c r="F3" s="15" t="str">
        <f t="shared" ref="F3:AM3" ca="1" si="1">YEAR(F2)&amp;IF(LEN(WEEKNUM(F2)-1)=1,0&amp;WEEKNUM(F2)-1,WEEKNUM(F2)-1)</f>
        <v>202430</v>
      </c>
      <c r="G3" s="15" t="str">
        <f t="shared" ca="1" si="1"/>
        <v>202431</v>
      </c>
      <c r="H3" s="15" t="str">
        <f t="shared" ca="1" si="1"/>
        <v>202432</v>
      </c>
      <c r="I3" s="15" t="str">
        <f t="shared" ca="1" si="1"/>
        <v>202433</v>
      </c>
      <c r="J3" s="15" t="str">
        <f t="shared" ca="1" si="1"/>
        <v>202434</v>
      </c>
      <c r="K3" s="15" t="str">
        <f t="shared" ca="1" si="1"/>
        <v>202435</v>
      </c>
      <c r="L3" s="15" t="str">
        <f t="shared" ca="1" si="1"/>
        <v>202436</v>
      </c>
      <c r="M3" s="15" t="str">
        <f t="shared" ca="1" si="1"/>
        <v>202437</v>
      </c>
      <c r="N3" s="15" t="str">
        <f t="shared" ca="1" si="1"/>
        <v>202438</v>
      </c>
      <c r="O3" s="15" t="str">
        <f t="shared" ca="1" si="1"/>
        <v>202439</v>
      </c>
      <c r="P3" s="15" t="str">
        <f t="shared" ca="1" si="1"/>
        <v>202440</v>
      </c>
      <c r="Q3" s="15" t="str">
        <f t="shared" ca="1" si="1"/>
        <v>202441</v>
      </c>
      <c r="R3" s="15" t="str">
        <f t="shared" ca="1" si="1"/>
        <v>202442</v>
      </c>
      <c r="S3" s="15" t="str">
        <f t="shared" ca="1" si="1"/>
        <v>202443</v>
      </c>
      <c r="T3" s="15" t="str">
        <f t="shared" ca="1" si="1"/>
        <v>202444</v>
      </c>
      <c r="U3" s="15" t="str">
        <f t="shared" ca="1" si="1"/>
        <v>202445</v>
      </c>
      <c r="V3" s="15" t="str">
        <f t="shared" ca="1" si="1"/>
        <v>202446</v>
      </c>
      <c r="W3" s="15" t="str">
        <f t="shared" ca="1" si="1"/>
        <v>202447</v>
      </c>
      <c r="X3" s="15" t="str">
        <f t="shared" ca="1" si="1"/>
        <v>202448</v>
      </c>
      <c r="Y3" s="15" t="str">
        <f t="shared" ca="1" si="1"/>
        <v>202449</v>
      </c>
      <c r="Z3" s="15" t="str">
        <f t="shared" ca="1" si="1"/>
        <v>202450</v>
      </c>
      <c r="AA3" s="15" t="str">
        <f t="shared" ca="1" si="1"/>
        <v>202451</v>
      </c>
      <c r="AB3" s="15" t="str">
        <f t="shared" ca="1" si="1"/>
        <v>202452</v>
      </c>
      <c r="AC3" s="15" t="str">
        <f t="shared" ca="1" si="1"/>
        <v>202501</v>
      </c>
      <c r="AD3" s="15" t="str">
        <f t="shared" ca="1" si="1"/>
        <v>202502</v>
      </c>
      <c r="AE3" s="15" t="str">
        <f t="shared" ca="1" si="1"/>
        <v>202503</v>
      </c>
      <c r="AF3" s="15" t="str">
        <f t="shared" ca="1" si="1"/>
        <v>202504</v>
      </c>
      <c r="AG3" s="15" t="str">
        <f t="shared" ca="1" si="1"/>
        <v>202505</v>
      </c>
      <c r="AH3" s="15" t="str">
        <f t="shared" ca="1" si="1"/>
        <v>202506</v>
      </c>
      <c r="AI3" s="15" t="str">
        <f t="shared" ca="1" si="1"/>
        <v>202507</v>
      </c>
      <c r="AJ3" s="15" t="str">
        <f t="shared" ca="1" si="1"/>
        <v>202508</v>
      </c>
      <c r="AK3" s="15" t="str">
        <f t="shared" ca="1" si="1"/>
        <v>202509</v>
      </c>
      <c r="AL3" s="15" t="str">
        <f t="shared" ca="1" si="1"/>
        <v>202510</v>
      </c>
      <c r="AM3" s="15" t="str">
        <f t="shared" ca="1" si="1"/>
        <v>202511</v>
      </c>
      <c r="AN3" s="15" t="s">
        <v>11</v>
      </c>
      <c r="AO3" s="15" t="s">
        <v>12</v>
      </c>
      <c r="AP3" s="15" t="s">
        <v>13</v>
      </c>
      <c r="AQ3" s="15" t="s">
        <v>14</v>
      </c>
      <c r="AR3" s="15" t="s">
        <v>15</v>
      </c>
      <c r="AS3" s="15" t="s">
        <v>16</v>
      </c>
      <c r="AT3" s="15" t="s">
        <v>17</v>
      </c>
      <c r="AU3" s="15" t="s">
        <v>18</v>
      </c>
      <c r="AV3" s="15" t="s">
        <v>19</v>
      </c>
      <c r="AW3" s="15" t="s">
        <v>20</v>
      </c>
      <c r="AX3" s="15" t="s">
        <v>21</v>
      </c>
      <c r="AY3" s="15" t="s">
        <v>22</v>
      </c>
      <c r="AZ3" s="15" t="s">
        <v>23</v>
      </c>
      <c r="BA3" s="15" t="s">
        <v>24</v>
      </c>
      <c r="BB3" s="15" t="s">
        <v>25</v>
      </c>
      <c r="BC3" s="15" t="s">
        <v>26</v>
      </c>
      <c r="BD3" s="15">
        <v>202317</v>
      </c>
    </row>
    <row r="4" spans="1:56" x14ac:dyDescent="0.25">
      <c r="A4" s="16" t="s">
        <v>6</v>
      </c>
      <c r="B4" s="17"/>
      <c r="C4" s="18" t="s">
        <v>2</v>
      </c>
      <c r="D4" s="19"/>
      <c r="E4" s="20">
        <v>10000</v>
      </c>
      <c r="F4" s="20">
        <v>1000</v>
      </c>
      <c r="G4" s="20">
        <v>1000</v>
      </c>
      <c r="H4" s="20">
        <v>1000</v>
      </c>
      <c r="I4" s="20">
        <v>10000</v>
      </c>
      <c r="J4" s="20">
        <v>0</v>
      </c>
      <c r="K4" s="20">
        <v>0</v>
      </c>
      <c r="L4" s="20">
        <v>10000</v>
      </c>
      <c r="M4" s="20">
        <v>100000</v>
      </c>
      <c r="N4" s="20">
        <v>90000</v>
      </c>
      <c r="O4" s="20">
        <v>0</v>
      </c>
      <c r="P4" s="20">
        <v>0</v>
      </c>
      <c r="Q4" s="20">
        <v>10000</v>
      </c>
      <c r="R4" s="20">
        <v>0</v>
      </c>
      <c r="S4" s="20">
        <v>0</v>
      </c>
      <c r="T4" s="20">
        <v>7000</v>
      </c>
      <c r="U4" s="20">
        <v>0</v>
      </c>
      <c r="V4" s="20">
        <v>0</v>
      </c>
      <c r="W4" s="20">
        <v>0</v>
      </c>
      <c r="X4" s="20">
        <v>10000</v>
      </c>
      <c r="Y4" s="20">
        <v>0</v>
      </c>
      <c r="Z4" s="20">
        <v>9000</v>
      </c>
      <c r="AA4" s="20">
        <v>0</v>
      </c>
      <c r="AB4" s="20">
        <v>5000</v>
      </c>
      <c r="AC4" s="20">
        <v>10000</v>
      </c>
      <c r="AD4" s="20">
        <v>4000</v>
      </c>
      <c r="AE4" s="20">
        <v>99999</v>
      </c>
      <c r="AF4" s="20">
        <v>0</v>
      </c>
      <c r="AG4" s="20">
        <v>80000</v>
      </c>
      <c r="AH4" s="20">
        <v>999999</v>
      </c>
      <c r="AI4" s="20">
        <v>0</v>
      </c>
      <c r="AJ4" s="20">
        <v>0</v>
      </c>
      <c r="AK4" s="20">
        <v>80000</v>
      </c>
      <c r="AL4" s="20">
        <v>0</v>
      </c>
      <c r="AM4" s="20">
        <v>0</v>
      </c>
      <c r="AN4" s="20">
        <v>0</v>
      </c>
      <c r="AO4" s="20">
        <v>9000</v>
      </c>
      <c r="AP4" s="20">
        <v>0</v>
      </c>
      <c r="AQ4" s="20">
        <v>0</v>
      </c>
      <c r="AR4" s="20">
        <v>0</v>
      </c>
      <c r="AS4" s="20">
        <v>80000</v>
      </c>
      <c r="AT4" s="20">
        <v>0</v>
      </c>
      <c r="AU4" s="20">
        <v>0</v>
      </c>
      <c r="AV4" s="20">
        <v>0</v>
      </c>
      <c r="AW4" s="20">
        <v>0</v>
      </c>
      <c r="AX4" s="20">
        <v>8000</v>
      </c>
      <c r="AY4" s="20">
        <v>0</v>
      </c>
      <c r="AZ4" s="20">
        <v>70000</v>
      </c>
      <c r="BA4" s="20">
        <v>0</v>
      </c>
      <c r="BB4" s="20">
        <v>0</v>
      </c>
      <c r="BC4" s="20">
        <v>7000</v>
      </c>
      <c r="BD4" s="20">
        <v>0</v>
      </c>
    </row>
    <row r="5" spans="1:56" x14ac:dyDescent="0.25">
      <c r="A5" s="21" t="s">
        <v>10</v>
      </c>
      <c r="B5" s="22"/>
      <c r="C5" s="23" t="s">
        <v>8</v>
      </c>
      <c r="D5" s="24"/>
      <c r="E5" s="25">
        <v>50</v>
      </c>
      <c r="F5" s="25">
        <v>0</v>
      </c>
      <c r="G5" s="25">
        <v>100</v>
      </c>
      <c r="H5" s="25">
        <v>1000</v>
      </c>
      <c r="I5" s="25">
        <v>0</v>
      </c>
      <c r="J5" s="25">
        <v>0</v>
      </c>
      <c r="K5" s="25">
        <v>0</v>
      </c>
      <c r="L5" s="25">
        <v>0</v>
      </c>
      <c r="M5" s="25">
        <v>20000</v>
      </c>
      <c r="N5" s="25">
        <v>7500</v>
      </c>
      <c r="O5" s="25">
        <v>0</v>
      </c>
      <c r="P5" s="25">
        <v>0</v>
      </c>
      <c r="Q5" s="25">
        <v>0</v>
      </c>
      <c r="R5" s="25">
        <v>0</v>
      </c>
      <c r="S5" s="25">
        <v>5000</v>
      </c>
      <c r="T5" s="25">
        <v>22500</v>
      </c>
      <c r="U5" s="25">
        <v>0</v>
      </c>
      <c r="V5" s="25">
        <v>52500</v>
      </c>
      <c r="W5" s="25">
        <v>5000</v>
      </c>
      <c r="X5" s="25">
        <v>10000</v>
      </c>
      <c r="Y5" s="25">
        <v>5000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2500</v>
      </c>
      <c r="AF5" s="25">
        <v>2500</v>
      </c>
      <c r="AG5" s="25">
        <v>5000</v>
      </c>
      <c r="AH5" s="25">
        <v>0</v>
      </c>
      <c r="AI5" s="25">
        <v>0</v>
      </c>
      <c r="AJ5" s="25">
        <v>37500</v>
      </c>
      <c r="AK5" s="25">
        <v>55000</v>
      </c>
      <c r="AL5" s="25">
        <v>0</v>
      </c>
      <c r="AM5" s="25">
        <v>0</v>
      </c>
      <c r="AN5" s="25">
        <v>100000</v>
      </c>
      <c r="AO5" s="25">
        <v>50000</v>
      </c>
      <c r="AP5" s="25">
        <v>67500</v>
      </c>
      <c r="AQ5" s="25">
        <v>32500</v>
      </c>
      <c r="AR5" s="25">
        <v>85000</v>
      </c>
      <c r="AS5" s="25">
        <v>72500</v>
      </c>
      <c r="AT5" s="25">
        <v>12500</v>
      </c>
      <c r="AU5" s="25">
        <v>22500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25">
      <c r="A6" s="21" t="s">
        <v>10</v>
      </c>
      <c r="B6" s="22"/>
      <c r="C6" s="23" t="s">
        <v>9</v>
      </c>
      <c r="D6" s="24"/>
      <c r="E6" s="25">
        <v>0</v>
      </c>
      <c r="F6" s="25">
        <v>0</v>
      </c>
      <c r="G6" s="25">
        <v>0</v>
      </c>
      <c r="H6" s="25">
        <v>0</v>
      </c>
      <c r="I6" s="25">
        <v>60000</v>
      </c>
      <c r="J6" s="25">
        <v>0</v>
      </c>
      <c r="K6" s="25">
        <v>0</v>
      </c>
      <c r="L6" s="25">
        <v>35000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5000</v>
      </c>
      <c r="W6" s="25">
        <v>37500</v>
      </c>
      <c r="X6" s="25">
        <v>25000</v>
      </c>
      <c r="Y6" s="25">
        <v>0</v>
      </c>
      <c r="Z6" s="25">
        <v>85000</v>
      </c>
      <c r="AA6" s="25">
        <v>10000</v>
      </c>
      <c r="AB6" s="25">
        <v>17500</v>
      </c>
      <c r="AC6" s="25">
        <v>5000</v>
      </c>
      <c r="AD6" s="25">
        <v>7500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5000</v>
      </c>
      <c r="AM6" s="25">
        <v>0</v>
      </c>
      <c r="AN6" s="25">
        <v>5000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145000</v>
      </c>
      <c r="BD6" s="25">
        <v>82500</v>
      </c>
    </row>
    <row r="7" spans="1:56" ht="18" customHeight="1" x14ac:dyDescent="0.25">
      <c r="A7" s="21" t="s">
        <v>10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25">
      <c r="A8" s="21" t="s">
        <v>10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25">
      <c r="A9" s="21" t="s">
        <v>10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25">
      <c r="A10" s="21" t="s">
        <v>10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25">
      <c r="A11" s="21" t="s">
        <v>10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25">
      <c r="A12" s="21" t="s">
        <v>10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25">
      <c r="A13" s="21" t="s">
        <v>10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25">
      <c r="A14" s="21" t="s">
        <v>10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25">
      <c r="A15" s="21" t="s">
        <v>10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25">
      <c r="A16" s="21" t="s">
        <v>10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25">
      <c r="A17" s="21" t="s">
        <v>10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25">
      <c r="A18" s="21" t="s">
        <v>10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25">
      <c r="A19" s="21" t="s">
        <v>10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25">
      <c r="A20" s="21" t="s">
        <v>10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25">
      <c r="A21" s="21" t="s">
        <v>10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25">
      <c r="A22" s="21" t="s">
        <v>10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25">
      <c r="A23" s="21" t="s">
        <v>10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.75" thickBot="1" x14ac:dyDescent="0.3">
      <c r="A24" s="21" t="s">
        <v>10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.75" thickBot="1" x14ac:dyDescent="0.3">
      <c r="A25" s="21" t="s">
        <v>10</v>
      </c>
      <c r="B25" s="27"/>
      <c r="C25" s="28" t="s">
        <v>3</v>
      </c>
      <c r="D25" s="29"/>
      <c r="E25" s="30">
        <f>SUM(E5:E24)</f>
        <v>50</v>
      </c>
      <c r="F25" s="30">
        <f t="shared" ref="F25:L25" si="2">SUM(F5:F24)</f>
        <v>0</v>
      </c>
      <c r="G25" s="30">
        <f t="shared" si="2"/>
        <v>100</v>
      </c>
      <c r="H25" s="30">
        <f t="shared" si="2"/>
        <v>1000</v>
      </c>
      <c r="I25" s="30">
        <f t="shared" si="2"/>
        <v>60000</v>
      </c>
      <c r="J25" s="30">
        <f t="shared" si="2"/>
        <v>0</v>
      </c>
      <c r="K25" s="30">
        <f t="shared" si="2"/>
        <v>0</v>
      </c>
      <c r="L25" s="30">
        <f t="shared" si="2"/>
        <v>35000</v>
      </c>
      <c r="M25" s="30">
        <f t="shared" ref="M25" si="3">SUM(M5:M24)</f>
        <v>20000</v>
      </c>
      <c r="N25" s="30">
        <f t="shared" ref="N25" si="4">SUM(N5:N24)</f>
        <v>7500</v>
      </c>
      <c r="O25" s="30">
        <f t="shared" ref="O25" si="5">SUM(O5:O24)</f>
        <v>0</v>
      </c>
      <c r="P25" s="30">
        <f t="shared" ref="P25" si="6">SUM(P5:P24)</f>
        <v>0</v>
      </c>
      <c r="Q25" s="30">
        <f t="shared" ref="Q25" si="7">SUM(Q5:Q24)</f>
        <v>0</v>
      </c>
      <c r="R25" s="30">
        <f t="shared" ref="R25:S25" si="8">SUM(R5:R24)</f>
        <v>0</v>
      </c>
      <c r="S25" s="30">
        <f t="shared" si="8"/>
        <v>5000</v>
      </c>
      <c r="T25" s="30">
        <f t="shared" ref="T25" si="9">SUM(T5:T24)</f>
        <v>22500</v>
      </c>
      <c r="U25" s="30">
        <f t="shared" ref="U25" si="10">SUM(U5:U24)</f>
        <v>0</v>
      </c>
      <c r="V25" s="30">
        <f t="shared" ref="V25" si="11">SUM(V5:V24)</f>
        <v>57500</v>
      </c>
      <c r="W25" s="30">
        <f t="shared" ref="W25" si="12">SUM(W5:W24)</f>
        <v>42500</v>
      </c>
      <c r="X25" s="30">
        <f t="shared" ref="X25" si="13">SUM(X5:X24)</f>
        <v>35000</v>
      </c>
      <c r="Y25" s="30">
        <f t="shared" ref="Y25:Z25" si="14">SUM(Y5:Y24)</f>
        <v>5000</v>
      </c>
      <c r="Z25" s="30">
        <f t="shared" si="14"/>
        <v>85000</v>
      </c>
      <c r="AA25" s="30">
        <f t="shared" ref="AA25" si="15">SUM(AA5:AA24)</f>
        <v>10000</v>
      </c>
      <c r="AB25" s="30">
        <f t="shared" ref="AB25" si="16">SUM(AB5:AB24)</f>
        <v>17500</v>
      </c>
      <c r="AC25" s="30">
        <f t="shared" ref="AC25" si="17">SUM(AC5:AC24)</f>
        <v>5000</v>
      </c>
      <c r="AD25" s="30">
        <f t="shared" ref="AD25" si="18">SUM(AD5:AD24)</f>
        <v>7500</v>
      </c>
      <c r="AE25" s="30">
        <f t="shared" ref="AE25" si="19">SUM(AE5:AE24)</f>
        <v>2500</v>
      </c>
      <c r="AF25" s="30">
        <f t="shared" ref="AF25:AG25" si="20">SUM(AF5:AF24)</f>
        <v>2500</v>
      </c>
      <c r="AG25" s="30">
        <f t="shared" si="20"/>
        <v>5000</v>
      </c>
      <c r="AH25" s="30">
        <f t="shared" ref="AH25" si="21">SUM(AH5:AH24)</f>
        <v>0</v>
      </c>
      <c r="AI25" s="30">
        <f t="shared" ref="AI25" si="22">SUM(AI5:AI24)</f>
        <v>0</v>
      </c>
      <c r="AJ25" s="30">
        <f t="shared" ref="AJ25" si="23">SUM(AJ5:AJ24)</f>
        <v>37500</v>
      </c>
      <c r="AK25" s="30">
        <f t="shared" ref="AK25" si="24">SUM(AK5:AK24)</f>
        <v>55000</v>
      </c>
      <c r="AL25" s="30">
        <f t="shared" ref="AL25" si="25">SUM(AL5:AL24)</f>
        <v>5000</v>
      </c>
      <c r="AM25" s="30">
        <f t="shared" ref="AM25:AN25" si="26">SUM(AM5:AM24)</f>
        <v>0</v>
      </c>
      <c r="AN25" s="30">
        <f t="shared" si="26"/>
        <v>105000</v>
      </c>
      <c r="AO25" s="30">
        <f t="shared" ref="AO25" si="27">SUM(AO5:AO24)</f>
        <v>50000</v>
      </c>
      <c r="AP25" s="30">
        <f t="shared" ref="AP25" si="28">SUM(AP5:AP24)</f>
        <v>67500</v>
      </c>
      <c r="AQ25" s="30">
        <f t="shared" ref="AQ25" si="29">SUM(AQ5:AQ24)</f>
        <v>32500</v>
      </c>
      <c r="AR25" s="30">
        <f t="shared" ref="AR25" si="30">SUM(AR5:AR24)</f>
        <v>85000</v>
      </c>
      <c r="AS25" s="30">
        <f t="shared" ref="AS25" si="31">SUM(AS5:AS24)</f>
        <v>72500</v>
      </c>
      <c r="AT25" s="30">
        <f t="shared" ref="AT25:AU25" si="32">SUM(AT5:AT24)</f>
        <v>12500</v>
      </c>
      <c r="AU25" s="30">
        <f t="shared" si="32"/>
        <v>22500</v>
      </c>
      <c r="AV25" s="30">
        <f t="shared" ref="AV25" si="33">SUM(AV5:AV24)</f>
        <v>0</v>
      </c>
      <c r="AW25" s="30">
        <f t="shared" ref="AW25" si="34">SUM(AW5:AW24)</f>
        <v>0</v>
      </c>
      <c r="AX25" s="30">
        <f t="shared" ref="AX25" si="35">SUM(AX5:AX24)</f>
        <v>0</v>
      </c>
      <c r="AY25" s="30">
        <f t="shared" ref="AY25" si="36">SUM(AY5:AY24)</f>
        <v>0</v>
      </c>
      <c r="AZ25" s="30">
        <f t="shared" ref="AZ25" si="37">SUM(AZ5:AZ24)</f>
        <v>0</v>
      </c>
      <c r="BA25" s="30">
        <f t="shared" ref="BA25:BB25" si="38">SUM(BA5:BA24)</f>
        <v>0</v>
      </c>
      <c r="BB25" s="30">
        <f t="shared" si="38"/>
        <v>0</v>
      </c>
      <c r="BC25" s="30">
        <f t="shared" ref="BC25" si="39">SUM(BC5:BC24)</f>
        <v>145000</v>
      </c>
      <c r="BD25" s="30">
        <f t="shared" ref="BD25" si="40">SUM(BD5:BD24)</f>
        <v>82500</v>
      </c>
    </row>
    <row r="26" spans="1:56" ht="15.75" thickBot="1" x14ac:dyDescent="0.3">
      <c r="A26" s="31" t="s">
        <v>7</v>
      </c>
      <c r="B26" s="31"/>
      <c r="C26" s="32"/>
      <c r="D26" s="33"/>
      <c r="E26" s="34">
        <f>D3-D2-E4</f>
        <v>67523</v>
      </c>
      <c r="F26" s="34">
        <f>E26+E25-F4</f>
        <v>66573</v>
      </c>
      <c r="G26" s="34">
        <f t="shared" ref="G26:BD26" si="41">F26+F25-G4</f>
        <v>65573</v>
      </c>
      <c r="H26" s="34">
        <f t="shared" si="41"/>
        <v>64673</v>
      </c>
      <c r="I26" s="34">
        <f>H26+H25-I4</f>
        <v>55673</v>
      </c>
      <c r="J26" s="34">
        <f>I26+I25-J4</f>
        <v>115673</v>
      </c>
      <c r="K26" s="34">
        <f t="shared" si="41"/>
        <v>115673</v>
      </c>
      <c r="L26" s="34">
        <f t="shared" si="41"/>
        <v>105673</v>
      </c>
      <c r="M26" s="34">
        <f t="shared" si="41"/>
        <v>40673</v>
      </c>
      <c r="N26" s="34">
        <f>M26+M25-N4</f>
        <v>-29327</v>
      </c>
      <c r="O26" s="34">
        <f t="shared" si="41"/>
        <v>-21827</v>
      </c>
      <c r="P26" s="34">
        <f t="shared" si="41"/>
        <v>-21827</v>
      </c>
      <c r="Q26" s="34">
        <f t="shared" si="41"/>
        <v>-31827</v>
      </c>
      <c r="R26" s="34">
        <f t="shared" si="41"/>
        <v>-31827</v>
      </c>
      <c r="S26" s="34">
        <f t="shared" si="41"/>
        <v>-31827</v>
      </c>
      <c r="T26" s="34">
        <f t="shared" si="41"/>
        <v>-33827</v>
      </c>
      <c r="U26" s="34">
        <f t="shared" si="41"/>
        <v>-11327</v>
      </c>
      <c r="V26" s="34">
        <f t="shared" si="41"/>
        <v>-11327</v>
      </c>
      <c r="W26" s="34">
        <f t="shared" si="41"/>
        <v>46173</v>
      </c>
      <c r="X26" s="34">
        <f t="shared" si="41"/>
        <v>78673</v>
      </c>
      <c r="Y26" s="34">
        <f t="shared" si="41"/>
        <v>113673</v>
      </c>
      <c r="Z26" s="34">
        <f t="shared" si="41"/>
        <v>109673</v>
      </c>
      <c r="AA26" s="34">
        <f t="shared" si="41"/>
        <v>194673</v>
      </c>
      <c r="AB26" s="34">
        <f t="shared" si="41"/>
        <v>199673</v>
      </c>
      <c r="AC26" s="34">
        <f t="shared" si="41"/>
        <v>207173</v>
      </c>
      <c r="AD26" s="34">
        <f t="shared" si="41"/>
        <v>208173</v>
      </c>
      <c r="AE26" s="34">
        <f t="shared" si="41"/>
        <v>115674</v>
      </c>
      <c r="AF26" s="34">
        <f t="shared" si="41"/>
        <v>118174</v>
      </c>
      <c r="AG26" s="34">
        <f t="shared" si="41"/>
        <v>40674</v>
      </c>
      <c r="AH26" s="34">
        <f t="shared" si="41"/>
        <v>-954325</v>
      </c>
      <c r="AI26" s="34">
        <f t="shared" si="41"/>
        <v>-954325</v>
      </c>
      <c r="AJ26" s="34">
        <f t="shared" si="41"/>
        <v>-954325</v>
      </c>
      <c r="AK26" s="34">
        <f t="shared" si="41"/>
        <v>-996825</v>
      </c>
      <c r="AL26" s="34">
        <f t="shared" si="41"/>
        <v>-941825</v>
      </c>
      <c r="AM26" s="34">
        <f t="shared" si="41"/>
        <v>-936825</v>
      </c>
      <c r="AN26" s="34">
        <f t="shared" si="41"/>
        <v>-936825</v>
      </c>
      <c r="AO26" s="34">
        <f t="shared" si="41"/>
        <v>-840825</v>
      </c>
      <c r="AP26" s="34">
        <f t="shared" si="41"/>
        <v>-790825</v>
      </c>
      <c r="AQ26" s="34">
        <f t="shared" si="41"/>
        <v>-723325</v>
      </c>
      <c r="AR26" s="34">
        <f t="shared" si="41"/>
        <v>-690825</v>
      </c>
      <c r="AS26" s="34">
        <f t="shared" si="41"/>
        <v>-685825</v>
      </c>
      <c r="AT26" s="34">
        <f t="shared" si="41"/>
        <v>-613325</v>
      </c>
      <c r="AU26" s="34">
        <f t="shared" si="41"/>
        <v>-600825</v>
      </c>
      <c r="AV26" s="34">
        <f t="shared" si="41"/>
        <v>-578325</v>
      </c>
      <c r="AW26" s="34">
        <f t="shared" si="41"/>
        <v>-578325</v>
      </c>
      <c r="AX26" s="34">
        <f t="shared" si="41"/>
        <v>-586325</v>
      </c>
      <c r="AY26" s="34">
        <f t="shared" si="41"/>
        <v>-586325</v>
      </c>
      <c r="AZ26" s="34">
        <f t="shared" si="41"/>
        <v>-656325</v>
      </c>
      <c r="BA26" s="34">
        <f t="shared" si="41"/>
        <v>-656325</v>
      </c>
      <c r="BB26" s="34">
        <f t="shared" si="41"/>
        <v>-656325</v>
      </c>
      <c r="BC26" s="34">
        <f t="shared" si="41"/>
        <v>-663325</v>
      </c>
      <c r="BD26" s="34">
        <f t="shared" si="41"/>
        <v>-518325</v>
      </c>
    </row>
  </sheetData>
  <conditionalFormatting sqref="E26:BD26">
    <cfRule type="cellIs" dxfId="1" priority="1" operator="lessThan">
      <formula>0</formula>
    </cfRule>
    <cfRule type="cellIs" dxfId="0" priority="2" operator="greaterThanOrEqual">
      <formula>0</formula>
    </cfRule>
  </conditionalFormatting>
  <dataValidations count="1">
    <dataValidation type="whole" allowBlank="1" showInputMessage="1" showErrorMessage="1" sqref="D2:D3 E4:BD24" xr:uid="{A235D904-5B72-4FF3-BDB2-A14B89C57CAC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Horvath, Patrik (Nokia - HU/Budapest)</dc:creator>
  <cp:lastModifiedBy>Patrik Horvath (Nokia)</cp:lastModifiedBy>
  <dcterms:created xsi:type="dcterms:W3CDTF">2021-10-28T09:03:28Z</dcterms:created>
  <dcterms:modified xsi:type="dcterms:W3CDTF">2024-07-22T10:37:04Z</dcterms:modified>
</cp:coreProperties>
</file>