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den university Msc\Research Project Res7001D\Assessment\Doc_Raw_Data\"/>
    </mc:Choice>
  </mc:AlternateContent>
  <xr:revisionPtr revIDLastSave="0" documentId="8_{EE5FC7B6-755C-41AE-95F1-557D2F92F284}" xr6:coauthVersionLast="47" xr6:coauthVersionMax="47" xr10:uidLastSave="{00000000-0000-0000-0000-000000000000}"/>
  <bookViews>
    <workbookView xWindow="-120" yWindow="-120" windowWidth="29040" windowHeight="15840" activeTab="4" xr2:uid="{60E6ACDA-6AE0-4CAA-8160-BA3E6BB6B1E1}"/>
  </bookViews>
  <sheets>
    <sheet name="Data" sheetId="1" r:id="rId1"/>
    <sheet name="Chart1" sheetId="2" r:id="rId2"/>
    <sheet name="Chart2" sheetId="3" r:id="rId3"/>
    <sheet name="Chart3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5" l="1"/>
  <c r="J3" i="5"/>
  <c r="J4" i="5"/>
  <c r="J5" i="5"/>
  <c r="J6" i="5"/>
  <c r="J7" i="5"/>
  <c r="J8" i="5"/>
  <c r="J9" i="5"/>
  <c r="J10" i="5"/>
  <c r="J11" i="5"/>
  <c r="J2" i="5"/>
  <c r="L10" i="5"/>
  <c r="L9" i="5"/>
  <c r="L13" i="5" s="1"/>
  <c r="L8" i="5"/>
  <c r="L7" i="5"/>
  <c r="L6" i="5"/>
  <c r="L3" i="5"/>
  <c r="L2" i="5"/>
  <c r="P8" i="5"/>
  <c r="A20" i="5"/>
  <c r="G20" i="5"/>
  <c r="F12" i="5"/>
  <c r="B12" i="5"/>
  <c r="B9" i="5"/>
  <c r="G12" i="5"/>
  <c r="G13" i="5"/>
  <c r="B13" i="5" s="1"/>
  <c r="G9" i="5"/>
  <c r="F11" i="5"/>
  <c r="F10" i="5"/>
  <c r="F8" i="5"/>
  <c r="A6" i="5"/>
  <c r="A7" i="5"/>
  <c r="A8" i="5"/>
  <c r="G10" i="5" s="1"/>
  <c r="B10" i="5" s="1"/>
  <c r="A2" i="5"/>
  <c r="L11" i="5" l="1"/>
  <c r="L12" i="5" s="1"/>
  <c r="G15" i="5"/>
  <c r="B15" i="5" s="1"/>
  <c r="G11" i="5"/>
  <c r="B11" i="5" s="1"/>
  <c r="G14" i="5"/>
  <c r="B14" i="5" s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<sst xmlns="http://schemas.openxmlformats.org/spreadsheetml/2006/main" count="156" uniqueCount="90">
  <si>
    <t>S/No</t>
  </si>
  <si>
    <t>Questions</t>
  </si>
  <si>
    <t>Total Response</t>
  </si>
  <si>
    <t>Strongly Agree</t>
  </si>
  <si>
    <t>Agree</t>
  </si>
  <si>
    <t>Nuetral</t>
  </si>
  <si>
    <t>Disagree</t>
  </si>
  <si>
    <t>Strongly Disagree</t>
  </si>
  <si>
    <t>Question-5</t>
  </si>
  <si>
    <t>Question-6</t>
  </si>
  <si>
    <t>Question-7</t>
  </si>
  <si>
    <t>Question-8</t>
  </si>
  <si>
    <t>Question-9</t>
  </si>
  <si>
    <t>Question-10</t>
  </si>
  <si>
    <t>Question-11</t>
  </si>
  <si>
    <t>Question-12</t>
  </si>
  <si>
    <t>Question-13</t>
  </si>
  <si>
    <t>Question-14</t>
  </si>
  <si>
    <t>Question-15</t>
  </si>
  <si>
    <t>Question-16</t>
  </si>
  <si>
    <t>Question-17</t>
  </si>
  <si>
    <t>Question-18</t>
  </si>
  <si>
    <t>Question-19</t>
  </si>
  <si>
    <t>Question-20</t>
  </si>
  <si>
    <t>Question-21</t>
  </si>
  <si>
    <t>Question-22</t>
  </si>
  <si>
    <t>Question-23</t>
  </si>
  <si>
    <t>Question-24</t>
  </si>
  <si>
    <t>Question-25</t>
  </si>
  <si>
    <t>Question-26</t>
  </si>
  <si>
    <t>Question-27</t>
  </si>
  <si>
    <t>In the course of the construction, there were scope changes in the right of way (ROW).</t>
  </si>
  <si>
    <t>Narrative</t>
  </si>
  <si>
    <t>There were changes in scope during pipe stringing</t>
  </si>
  <si>
    <t>There were changes in scope during pipe welding.</t>
  </si>
  <si>
    <t>There were changes in scope during ditching</t>
  </si>
  <si>
    <t>There were changes in scope during crossings(road, river, railway, existing facility).</t>
  </si>
  <si>
    <t>There were changes in scope during field tie-in welding.</t>
  </si>
  <si>
    <t>There were changes in scope during pre-commisioning.</t>
  </si>
  <si>
    <t>There were changes in scope during commissioning.</t>
  </si>
  <si>
    <t>There Were change(s) in scope during the construction of the custody transfer &amp; metering station (CTMS))</t>
  </si>
  <si>
    <t>There Were change(s) in scope during the construction of the gas treatment plant (GTP).</t>
  </si>
  <si>
    <t>There Were change(s) in scope during the construction of the Intermediate pigging station (IPS).</t>
  </si>
  <si>
    <t>There Were change(s) in scope during the construction of the Oben-Node.</t>
  </si>
  <si>
    <t>A scope change management methodology is being applied to this project</t>
  </si>
  <si>
    <t>The scope change methodology is well formalized.</t>
  </si>
  <si>
    <t>Provision for expert consultations on critical scope changes in the methodology is well implemented on the project.</t>
  </si>
  <si>
    <t>The scope changes are well predicted before their occurrence</t>
  </si>
  <si>
    <t>When scope change occurs, it is promptly attended to by the change management board.</t>
  </si>
  <si>
    <t>The feedback from the change management board is always on time in this project.</t>
  </si>
  <si>
    <t>The scope changes impacted on the cost of construction of this project.</t>
  </si>
  <si>
    <t>The scope changes impacted on the duration of construction of this project.</t>
  </si>
  <si>
    <t>The scope changes impacted on the labor productivity of construction of this project.</t>
  </si>
  <si>
    <t>The scope change management impacted on the cost of construction of this project.</t>
  </si>
  <si>
    <t>The scope change management impacted on the duration of construction of this project.</t>
  </si>
  <si>
    <t>Question (Text)</t>
  </si>
  <si>
    <t>Descriptive Statistics</t>
  </si>
  <si>
    <t>N</t>
  </si>
  <si>
    <t>Range</t>
  </si>
  <si>
    <t>Minimum</t>
  </si>
  <si>
    <t>Maximum</t>
  </si>
  <si>
    <t>Sum</t>
  </si>
  <si>
    <t>Mean</t>
  </si>
  <si>
    <t>Std. Deviation</t>
  </si>
  <si>
    <t>Variance</t>
  </si>
  <si>
    <t>Kurtosis</t>
  </si>
  <si>
    <t>Statistic</t>
  </si>
  <si>
    <t>Std. Error</t>
  </si>
  <si>
    <t>Neutral</t>
  </si>
  <si>
    <t>Valid N (listwise)</t>
  </si>
  <si>
    <t>Response Percentage Distribution</t>
  </si>
  <si>
    <t>Service</t>
  </si>
  <si>
    <t>Capex</t>
  </si>
  <si>
    <t>P/Bond</t>
  </si>
  <si>
    <t>Direct Po</t>
  </si>
  <si>
    <t>po</t>
  </si>
  <si>
    <t>Ex works</t>
  </si>
  <si>
    <t>FAT</t>
  </si>
  <si>
    <t>FOB</t>
  </si>
  <si>
    <t>Pclear</t>
  </si>
  <si>
    <t>Haul &amp; Del</t>
  </si>
  <si>
    <t>Assemblage</t>
  </si>
  <si>
    <t>25pcs</t>
  </si>
  <si>
    <t>35pcs</t>
  </si>
  <si>
    <t>Consultancy</t>
  </si>
  <si>
    <t>Pt Clear</t>
  </si>
  <si>
    <t>Haulage</t>
  </si>
  <si>
    <t>Assemb</t>
  </si>
  <si>
    <t>trucks</t>
  </si>
  <si>
    <t>250ps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</si>
</sst>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9"/>
      <color rgb="FF383F5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10205"/>
      <name val="Arial"/>
      <family val="2"/>
    </font>
    <font>
      <sz val="12"/>
      <color theme="1"/>
      <name val="Times New Roman"/>
      <family val="1"/>
    </font>
    <font>
      <sz val="9"/>
      <color rgb="FF264A60"/>
      <name val="Arial"/>
      <family val="2"/>
    </font>
    <font>
      <sz val="9"/>
      <color rgb="FF01020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medium">
        <color rgb="FFE0E0E0"/>
      </left>
      <right/>
      <top/>
      <bottom/>
      <diagonal/>
    </border>
    <border>
      <left/>
      <right/>
      <top/>
      <bottom style="medium">
        <color rgb="FF152935"/>
      </bottom>
      <diagonal/>
    </border>
    <border>
      <left style="medium">
        <color rgb="FFE0E0E0"/>
      </left>
      <right/>
      <top/>
      <bottom style="medium">
        <color rgb="FF152935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152935"/>
      </bottom>
      <diagonal/>
    </border>
    <border>
      <left/>
      <right/>
      <top style="medium">
        <color rgb="FF152935"/>
      </top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 style="medium">
        <color rgb="FFE0E0E0"/>
      </left>
      <right/>
      <top/>
      <bottom style="medium">
        <color rgb="FFAEAEAE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AEAEAE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ont="1" applyFill="1"/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wrapText="1"/>
    </xf>
    <xf numFmtId="9" fontId="0" fillId="2" borderId="6" xfId="1" applyNumberFormat="1" applyFont="1" applyFill="1" applyBorder="1"/>
    <xf numFmtId="0" fontId="0" fillId="2" borderId="2" xfId="0" applyFill="1" applyBorder="1" applyAlignment="1">
      <alignment wrapText="1"/>
    </xf>
    <xf numFmtId="9" fontId="0" fillId="2" borderId="2" xfId="1" applyNumberFormat="1" applyFont="1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9" fontId="0" fillId="2" borderId="5" xfId="1" applyNumberFormat="1" applyFont="1" applyFill="1" applyBorder="1"/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right" vertical="center" wrapText="1"/>
    </xf>
    <xf numFmtId="0" fontId="6" fillId="3" borderId="13" xfId="0" applyFont="1" applyFill="1" applyBorder="1" applyAlignment="1">
      <alignment horizontal="right" vertical="center" wrapText="1"/>
    </xf>
    <xf numFmtId="0" fontId="6" fillId="3" borderId="14" xfId="0" applyFont="1" applyFill="1" applyBorder="1" applyAlignment="1">
      <alignment horizontal="right" vertical="center" wrapText="1"/>
    </xf>
    <xf numFmtId="0" fontId="5" fillId="4" borderId="12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43" fontId="0" fillId="0" borderId="0" xfId="2" applyFont="1"/>
    <xf numFmtId="9" fontId="0" fillId="0" borderId="0" xfId="0" applyNumberFormat="1"/>
    <xf numFmtId="43" fontId="0" fillId="0" borderId="0" xfId="0" applyNumberFormat="1"/>
    <xf numFmtId="9" fontId="0" fillId="0" borderId="0" xfId="1" applyFont="1"/>
    <xf numFmtId="164" fontId="0" fillId="0" borderId="0" xfId="0" applyNumberFormat="1"/>
    <xf numFmtId="164" fontId="0" fillId="0" borderId="0" xfId="1" applyNumberFormat="1" applyFont="1"/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Data!$O$3</c:f>
              <c:strCache>
                <c:ptCount val="1"/>
                <c:pt idx="0">
                  <c:v>In the course of the construction, there were scope changes in the right of way (ROW).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Data!$Q$2:$U$2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Nuetral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Data!$Q$3:$U$3</c:f>
              <c:numCache>
                <c:formatCode>0%</c:formatCode>
                <c:ptCount val="5"/>
                <c:pt idx="0">
                  <c:v>0.33333333333333331</c:v>
                </c:pt>
                <c:pt idx="1">
                  <c:v>0.53333333333333333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6-46C0-95F3-A5772524D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205440"/>
        <c:axId val="197206272"/>
      </c:barChart>
      <c:catAx>
        <c:axId val="197205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06272"/>
        <c:crosses val="autoZero"/>
        <c:auto val="1"/>
        <c:lblAlgn val="ctr"/>
        <c:lblOffset val="100"/>
        <c:noMultiLvlLbl val="0"/>
      </c:catAx>
      <c:valAx>
        <c:axId val="19720627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05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Data!$O$4</c:f>
              <c:strCache>
                <c:ptCount val="1"/>
                <c:pt idx="0">
                  <c:v>There were changes in scope during pipe stringing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Data!$Q$2:$U$2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Nuetral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Data!$Q$4:$U$4</c:f>
              <c:numCache>
                <c:formatCode>0%</c:formatCode>
                <c:ptCount val="5"/>
                <c:pt idx="0">
                  <c:v>0.4</c:v>
                </c:pt>
                <c:pt idx="1">
                  <c:v>0.46666666666666667</c:v>
                </c:pt>
                <c:pt idx="2">
                  <c:v>0</c:v>
                </c:pt>
                <c:pt idx="3">
                  <c:v>0.13333333333333333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1-4EE5-A283-9CE7DBC12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184224"/>
        <c:axId val="197172992"/>
      </c:barChart>
      <c:catAx>
        <c:axId val="197184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72992"/>
        <c:crosses val="autoZero"/>
        <c:auto val="1"/>
        <c:lblAlgn val="ctr"/>
        <c:lblOffset val="100"/>
        <c:noMultiLvlLbl val="0"/>
      </c:catAx>
      <c:valAx>
        <c:axId val="19717299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84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Detailed Chart of Likert Questionnaire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Data!$Q$2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Data!$O$3:$O$25</c:f>
              <c:strCache>
                <c:ptCount val="23"/>
                <c:pt idx="0">
                  <c:v>In the course of the construction, there were scope changes in the right of way (ROW).</c:v>
                </c:pt>
                <c:pt idx="1">
                  <c:v>There were changes in scope during pipe stringing</c:v>
                </c:pt>
                <c:pt idx="2">
                  <c:v>There were changes in scope during pipe welding.</c:v>
                </c:pt>
                <c:pt idx="3">
                  <c:v>There were changes in scope during ditching</c:v>
                </c:pt>
                <c:pt idx="4">
                  <c:v>There were changes in scope during crossings(road, river, railway, existing facility).</c:v>
                </c:pt>
                <c:pt idx="5">
                  <c:v>There were changes in scope during field tie-in welding.</c:v>
                </c:pt>
                <c:pt idx="6">
                  <c:v>There were changes in scope during pre-commisioning.</c:v>
                </c:pt>
                <c:pt idx="7">
                  <c:v>There were changes in scope during commissioning.</c:v>
                </c:pt>
                <c:pt idx="8">
                  <c:v>There Were change(s) in scope during the construction of the custody transfer &amp; metering station (CTMS))</c:v>
                </c:pt>
                <c:pt idx="9">
                  <c:v>There Were change(s) in scope during the construction of the gas treatment plant (GTP).</c:v>
                </c:pt>
                <c:pt idx="10">
                  <c:v>There Were change(s) in scope during the construction of the Intermediate pigging station (IPS).</c:v>
                </c:pt>
                <c:pt idx="11">
                  <c:v>There Were change(s) in scope during the construction of the Oben-Node.</c:v>
                </c:pt>
                <c:pt idx="12">
                  <c:v>A scope change management methodology is being applied to this project</c:v>
                </c:pt>
                <c:pt idx="13">
                  <c:v>The scope change methodology is well formalized.</c:v>
                </c:pt>
                <c:pt idx="14">
                  <c:v>Provision for expert consultations on critical scope changes in the methodology is well implemented on the project.</c:v>
                </c:pt>
                <c:pt idx="15">
                  <c:v>The scope changes are well predicted before their occurrence</c:v>
                </c:pt>
                <c:pt idx="16">
                  <c:v>When scope change occurs, it is promptly attended to by the change management board.</c:v>
                </c:pt>
                <c:pt idx="17">
                  <c:v>The feedback from the change management board is always on time in this project.</c:v>
                </c:pt>
                <c:pt idx="18">
                  <c:v>The scope changes impacted on the cost of construction of this project.</c:v>
                </c:pt>
                <c:pt idx="19">
                  <c:v>The scope changes impacted on the duration of construction of this project.</c:v>
                </c:pt>
                <c:pt idx="20">
                  <c:v>The scope changes impacted on the labor productivity of construction of this project.</c:v>
                </c:pt>
                <c:pt idx="21">
                  <c:v>The scope change management impacted on the cost of construction of this project.</c:v>
                </c:pt>
                <c:pt idx="22">
                  <c:v>The scope change management impacted on the duration of construction of this project.</c:v>
                </c:pt>
              </c:strCache>
            </c:strRef>
          </c:cat>
          <c:val>
            <c:numRef>
              <c:f>Data!$Q$3:$Q$25</c:f>
              <c:numCache>
                <c:formatCode>0%</c:formatCode>
                <c:ptCount val="23"/>
                <c:pt idx="0">
                  <c:v>0.33333333333333331</c:v>
                </c:pt>
                <c:pt idx="1">
                  <c:v>0.4</c:v>
                </c:pt>
                <c:pt idx="2">
                  <c:v>0.53333333333333333</c:v>
                </c:pt>
                <c:pt idx="3">
                  <c:v>0.33333333333333331</c:v>
                </c:pt>
                <c:pt idx="4">
                  <c:v>0.4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0.33333333333333331</c:v>
                </c:pt>
                <c:pt idx="11">
                  <c:v>0.26666666666666666</c:v>
                </c:pt>
                <c:pt idx="12">
                  <c:v>0.2</c:v>
                </c:pt>
                <c:pt idx="13">
                  <c:v>6.6666666666666666E-2</c:v>
                </c:pt>
                <c:pt idx="14">
                  <c:v>0.13333333333333333</c:v>
                </c:pt>
                <c:pt idx="15">
                  <c:v>6.6666666666666666E-2</c:v>
                </c:pt>
                <c:pt idx="16">
                  <c:v>0.13333333333333333</c:v>
                </c:pt>
                <c:pt idx="17">
                  <c:v>6.6666666666666666E-2</c:v>
                </c:pt>
                <c:pt idx="18">
                  <c:v>0.53333333333333333</c:v>
                </c:pt>
                <c:pt idx="19">
                  <c:v>0.53333333333333333</c:v>
                </c:pt>
                <c:pt idx="20">
                  <c:v>0.26666666666666666</c:v>
                </c:pt>
                <c:pt idx="21">
                  <c:v>0.33333333333333331</c:v>
                </c:pt>
                <c:pt idx="2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0-4206-BD60-646AC353BBE8}"/>
            </c:ext>
          </c:extLst>
        </c:ser>
        <c:ser>
          <c:idx val="1"/>
          <c:order val="1"/>
          <c:tx>
            <c:strRef>
              <c:f>Data!$R$2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Data!$O$3:$O$25</c:f>
              <c:strCache>
                <c:ptCount val="23"/>
                <c:pt idx="0">
                  <c:v>In the course of the construction, there were scope changes in the right of way (ROW).</c:v>
                </c:pt>
                <c:pt idx="1">
                  <c:v>There were changes in scope during pipe stringing</c:v>
                </c:pt>
                <c:pt idx="2">
                  <c:v>There were changes in scope during pipe welding.</c:v>
                </c:pt>
                <c:pt idx="3">
                  <c:v>There were changes in scope during ditching</c:v>
                </c:pt>
                <c:pt idx="4">
                  <c:v>There were changes in scope during crossings(road, river, railway, existing facility).</c:v>
                </c:pt>
                <c:pt idx="5">
                  <c:v>There were changes in scope during field tie-in welding.</c:v>
                </c:pt>
                <c:pt idx="6">
                  <c:v>There were changes in scope during pre-commisioning.</c:v>
                </c:pt>
                <c:pt idx="7">
                  <c:v>There were changes in scope during commissioning.</c:v>
                </c:pt>
                <c:pt idx="8">
                  <c:v>There Were change(s) in scope during the construction of the custody transfer &amp; metering station (CTMS))</c:v>
                </c:pt>
                <c:pt idx="9">
                  <c:v>There Were change(s) in scope during the construction of the gas treatment plant (GTP).</c:v>
                </c:pt>
                <c:pt idx="10">
                  <c:v>There Were change(s) in scope during the construction of the Intermediate pigging station (IPS).</c:v>
                </c:pt>
                <c:pt idx="11">
                  <c:v>There Were change(s) in scope during the construction of the Oben-Node.</c:v>
                </c:pt>
                <c:pt idx="12">
                  <c:v>A scope change management methodology is being applied to this project</c:v>
                </c:pt>
                <c:pt idx="13">
                  <c:v>The scope change methodology is well formalized.</c:v>
                </c:pt>
                <c:pt idx="14">
                  <c:v>Provision for expert consultations on critical scope changes in the methodology is well implemented on the project.</c:v>
                </c:pt>
                <c:pt idx="15">
                  <c:v>The scope changes are well predicted before their occurrence</c:v>
                </c:pt>
                <c:pt idx="16">
                  <c:v>When scope change occurs, it is promptly attended to by the change management board.</c:v>
                </c:pt>
                <c:pt idx="17">
                  <c:v>The feedback from the change management board is always on time in this project.</c:v>
                </c:pt>
                <c:pt idx="18">
                  <c:v>The scope changes impacted on the cost of construction of this project.</c:v>
                </c:pt>
                <c:pt idx="19">
                  <c:v>The scope changes impacted on the duration of construction of this project.</c:v>
                </c:pt>
                <c:pt idx="20">
                  <c:v>The scope changes impacted on the labor productivity of construction of this project.</c:v>
                </c:pt>
                <c:pt idx="21">
                  <c:v>The scope change management impacted on the cost of construction of this project.</c:v>
                </c:pt>
                <c:pt idx="22">
                  <c:v>The scope change management impacted on the duration of construction of this project.</c:v>
                </c:pt>
              </c:strCache>
            </c:strRef>
          </c:cat>
          <c:val>
            <c:numRef>
              <c:f>Data!$R$3:$R$25</c:f>
              <c:numCache>
                <c:formatCode>0%</c:formatCode>
                <c:ptCount val="23"/>
                <c:pt idx="0">
                  <c:v>0.53333333333333333</c:v>
                </c:pt>
                <c:pt idx="1">
                  <c:v>0.46666666666666667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0.33333333333333331</c:v>
                </c:pt>
                <c:pt idx="6">
                  <c:v>0.46666666666666667</c:v>
                </c:pt>
                <c:pt idx="7">
                  <c:v>0.4</c:v>
                </c:pt>
                <c:pt idx="8">
                  <c:v>0.2</c:v>
                </c:pt>
                <c:pt idx="9">
                  <c:v>0.26666666666666666</c:v>
                </c:pt>
                <c:pt idx="10">
                  <c:v>0.33333333333333331</c:v>
                </c:pt>
                <c:pt idx="11">
                  <c:v>0.33333333333333331</c:v>
                </c:pt>
                <c:pt idx="12">
                  <c:v>0.53333333333333333</c:v>
                </c:pt>
                <c:pt idx="13">
                  <c:v>0.33333333333333331</c:v>
                </c:pt>
                <c:pt idx="14">
                  <c:v>0.26666666666666666</c:v>
                </c:pt>
                <c:pt idx="15">
                  <c:v>0.46666666666666667</c:v>
                </c:pt>
                <c:pt idx="16">
                  <c:v>0.46666666666666667</c:v>
                </c:pt>
                <c:pt idx="17">
                  <c:v>0.46666666666666667</c:v>
                </c:pt>
                <c:pt idx="18">
                  <c:v>0.46666666666666667</c:v>
                </c:pt>
                <c:pt idx="19">
                  <c:v>0.33333333333333331</c:v>
                </c:pt>
                <c:pt idx="20">
                  <c:v>0.46666666666666667</c:v>
                </c:pt>
                <c:pt idx="21">
                  <c:v>0.6</c:v>
                </c:pt>
                <c:pt idx="22">
                  <c:v>0.53333333333333333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F0-4206-BD60-646AC353BBE8}"/>
            </c:ext>
          </c:extLst>
        </c:ser>
        <c:ser>
          <c:idx val="2"/>
          <c:order val="2"/>
          <c:tx>
            <c:strRef>
              <c:f>Data!$S$2</c:f>
              <c:strCache>
                <c:ptCount val="1"/>
                <c:pt idx="0">
                  <c:v>Nuetral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Data!$O$3:$O$25</c:f>
              <c:strCache>
                <c:ptCount val="23"/>
                <c:pt idx="0">
                  <c:v>In the course of the construction, there were scope changes in the right of way (ROW).</c:v>
                </c:pt>
                <c:pt idx="1">
                  <c:v>There were changes in scope during pipe stringing</c:v>
                </c:pt>
                <c:pt idx="2">
                  <c:v>There were changes in scope during pipe welding.</c:v>
                </c:pt>
                <c:pt idx="3">
                  <c:v>There were changes in scope during ditching</c:v>
                </c:pt>
                <c:pt idx="4">
                  <c:v>There were changes in scope during crossings(road, river, railway, existing facility).</c:v>
                </c:pt>
                <c:pt idx="5">
                  <c:v>There were changes in scope during field tie-in welding.</c:v>
                </c:pt>
                <c:pt idx="6">
                  <c:v>There were changes in scope during pre-commisioning.</c:v>
                </c:pt>
                <c:pt idx="7">
                  <c:v>There were changes in scope during commissioning.</c:v>
                </c:pt>
                <c:pt idx="8">
                  <c:v>There Were change(s) in scope during the construction of the custody transfer &amp; metering station (CTMS))</c:v>
                </c:pt>
                <c:pt idx="9">
                  <c:v>There Were change(s) in scope during the construction of the gas treatment plant (GTP).</c:v>
                </c:pt>
                <c:pt idx="10">
                  <c:v>There Were change(s) in scope during the construction of the Intermediate pigging station (IPS).</c:v>
                </c:pt>
                <c:pt idx="11">
                  <c:v>There Were change(s) in scope during the construction of the Oben-Node.</c:v>
                </c:pt>
                <c:pt idx="12">
                  <c:v>A scope change management methodology is being applied to this project</c:v>
                </c:pt>
                <c:pt idx="13">
                  <c:v>The scope change methodology is well formalized.</c:v>
                </c:pt>
                <c:pt idx="14">
                  <c:v>Provision for expert consultations on critical scope changes in the methodology is well implemented on the project.</c:v>
                </c:pt>
                <c:pt idx="15">
                  <c:v>The scope changes are well predicted before their occurrence</c:v>
                </c:pt>
                <c:pt idx="16">
                  <c:v>When scope change occurs, it is promptly attended to by the change management board.</c:v>
                </c:pt>
                <c:pt idx="17">
                  <c:v>The feedback from the change management board is always on time in this project.</c:v>
                </c:pt>
                <c:pt idx="18">
                  <c:v>The scope changes impacted on the cost of construction of this project.</c:v>
                </c:pt>
                <c:pt idx="19">
                  <c:v>The scope changes impacted on the duration of construction of this project.</c:v>
                </c:pt>
                <c:pt idx="20">
                  <c:v>The scope changes impacted on the labor productivity of construction of this project.</c:v>
                </c:pt>
                <c:pt idx="21">
                  <c:v>The scope change management impacted on the cost of construction of this project.</c:v>
                </c:pt>
                <c:pt idx="22">
                  <c:v>The scope change management impacted on the duration of construction of this project.</c:v>
                </c:pt>
              </c:strCache>
            </c:strRef>
          </c:cat>
          <c:val>
            <c:numRef>
              <c:f>Data!$S$3:$S$25</c:f>
              <c:numCache>
                <c:formatCode>0%</c:formatCode>
                <c:ptCount val="23"/>
                <c:pt idx="0">
                  <c:v>6.6666666666666666E-2</c:v>
                </c:pt>
                <c:pt idx="1">
                  <c:v>0</c:v>
                </c:pt>
                <c:pt idx="2">
                  <c:v>0.2</c:v>
                </c:pt>
                <c:pt idx="3">
                  <c:v>6.6666666666666666E-2</c:v>
                </c:pt>
                <c:pt idx="4">
                  <c:v>0.13333333333333333</c:v>
                </c:pt>
                <c:pt idx="5">
                  <c:v>0.33333333333333331</c:v>
                </c:pt>
                <c:pt idx="6">
                  <c:v>0.2</c:v>
                </c:pt>
                <c:pt idx="7">
                  <c:v>0.2</c:v>
                </c:pt>
                <c:pt idx="8">
                  <c:v>0.26666666666666666</c:v>
                </c:pt>
                <c:pt idx="9">
                  <c:v>0.2</c:v>
                </c:pt>
                <c:pt idx="10">
                  <c:v>0.2</c:v>
                </c:pt>
                <c:pt idx="11">
                  <c:v>0.26666666666666666</c:v>
                </c:pt>
                <c:pt idx="12">
                  <c:v>0.13333333333333333</c:v>
                </c:pt>
                <c:pt idx="13">
                  <c:v>0.4</c:v>
                </c:pt>
                <c:pt idx="14">
                  <c:v>0.4</c:v>
                </c:pt>
                <c:pt idx="15">
                  <c:v>0.26666666666666666</c:v>
                </c:pt>
                <c:pt idx="16">
                  <c:v>0.26666666666666666</c:v>
                </c:pt>
                <c:pt idx="17">
                  <c:v>0.26666666666666666</c:v>
                </c:pt>
                <c:pt idx="18">
                  <c:v>0</c:v>
                </c:pt>
                <c:pt idx="19">
                  <c:v>0.13333333333333333</c:v>
                </c:pt>
                <c:pt idx="20">
                  <c:v>0.2</c:v>
                </c:pt>
                <c:pt idx="21">
                  <c:v>6.6666666666666666E-2</c:v>
                </c:pt>
                <c:pt idx="2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F0-4206-BD60-646AC353BBE8}"/>
            </c:ext>
          </c:extLst>
        </c:ser>
        <c:ser>
          <c:idx val="3"/>
          <c:order val="3"/>
          <c:tx>
            <c:strRef>
              <c:f>Data!$T$2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Data!$O$3:$O$25</c:f>
              <c:strCache>
                <c:ptCount val="23"/>
                <c:pt idx="0">
                  <c:v>In the course of the construction, there were scope changes in the right of way (ROW).</c:v>
                </c:pt>
                <c:pt idx="1">
                  <c:v>There were changes in scope during pipe stringing</c:v>
                </c:pt>
                <c:pt idx="2">
                  <c:v>There were changes in scope during pipe welding.</c:v>
                </c:pt>
                <c:pt idx="3">
                  <c:v>There were changes in scope during ditching</c:v>
                </c:pt>
                <c:pt idx="4">
                  <c:v>There were changes in scope during crossings(road, river, railway, existing facility).</c:v>
                </c:pt>
                <c:pt idx="5">
                  <c:v>There were changes in scope during field tie-in welding.</c:v>
                </c:pt>
                <c:pt idx="6">
                  <c:v>There were changes in scope during pre-commisioning.</c:v>
                </c:pt>
                <c:pt idx="7">
                  <c:v>There were changes in scope during commissioning.</c:v>
                </c:pt>
                <c:pt idx="8">
                  <c:v>There Were change(s) in scope during the construction of the custody transfer &amp; metering station (CTMS))</c:v>
                </c:pt>
                <c:pt idx="9">
                  <c:v>There Were change(s) in scope during the construction of the gas treatment plant (GTP).</c:v>
                </c:pt>
                <c:pt idx="10">
                  <c:v>There Were change(s) in scope during the construction of the Intermediate pigging station (IPS).</c:v>
                </c:pt>
                <c:pt idx="11">
                  <c:v>There Were change(s) in scope during the construction of the Oben-Node.</c:v>
                </c:pt>
                <c:pt idx="12">
                  <c:v>A scope change management methodology is being applied to this project</c:v>
                </c:pt>
                <c:pt idx="13">
                  <c:v>The scope change methodology is well formalized.</c:v>
                </c:pt>
                <c:pt idx="14">
                  <c:v>Provision for expert consultations on critical scope changes in the methodology is well implemented on the project.</c:v>
                </c:pt>
                <c:pt idx="15">
                  <c:v>The scope changes are well predicted before their occurrence</c:v>
                </c:pt>
                <c:pt idx="16">
                  <c:v>When scope change occurs, it is promptly attended to by the change management board.</c:v>
                </c:pt>
                <c:pt idx="17">
                  <c:v>The feedback from the change management board is always on time in this project.</c:v>
                </c:pt>
                <c:pt idx="18">
                  <c:v>The scope changes impacted on the cost of construction of this project.</c:v>
                </c:pt>
                <c:pt idx="19">
                  <c:v>The scope changes impacted on the duration of construction of this project.</c:v>
                </c:pt>
                <c:pt idx="20">
                  <c:v>The scope changes impacted on the labor productivity of construction of this project.</c:v>
                </c:pt>
                <c:pt idx="21">
                  <c:v>The scope change management impacted on the cost of construction of this project.</c:v>
                </c:pt>
                <c:pt idx="22">
                  <c:v>The scope change management impacted on the duration of construction of this project.</c:v>
                </c:pt>
              </c:strCache>
            </c:strRef>
          </c:cat>
          <c:val>
            <c:numRef>
              <c:f>Data!$T$3:$T$25</c:f>
              <c:numCache>
                <c:formatCode>0%</c:formatCode>
                <c:ptCount val="23"/>
                <c:pt idx="0">
                  <c:v>6.6666666666666666E-2</c:v>
                </c:pt>
                <c:pt idx="1">
                  <c:v>0.13333333333333333</c:v>
                </c:pt>
                <c:pt idx="2">
                  <c:v>6.6666666666666666E-2</c:v>
                </c:pt>
                <c:pt idx="3">
                  <c:v>0.2</c:v>
                </c:pt>
                <c:pt idx="4">
                  <c:v>6.6666666666666666E-2</c:v>
                </c:pt>
                <c:pt idx="5">
                  <c:v>0.13333333333333333</c:v>
                </c:pt>
                <c:pt idx="6">
                  <c:v>0.13333333333333333</c:v>
                </c:pt>
                <c:pt idx="7">
                  <c:v>0.2</c:v>
                </c:pt>
                <c:pt idx="8">
                  <c:v>6.6666666666666666E-2</c:v>
                </c:pt>
                <c:pt idx="9">
                  <c:v>0.13333333333333333</c:v>
                </c:pt>
                <c:pt idx="10">
                  <c:v>6.6666666666666666E-2</c:v>
                </c:pt>
                <c:pt idx="11">
                  <c:v>6.6666666666666666E-2</c:v>
                </c:pt>
                <c:pt idx="12">
                  <c:v>0.13333333333333333</c:v>
                </c:pt>
                <c:pt idx="13">
                  <c:v>0.13333333333333333</c:v>
                </c:pt>
                <c:pt idx="14">
                  <c:v>0.2</c:v>
                </c:pt>
                <c:pt idx="15">
                  <c:v>0.2</c:v>
                </c:pt>
                <c:pt idx="16">
                  <c:v>6.6666666666666666E-2</c:v>
                </c:pt>
                <c:pt idx="17">
                  <c:v>6.6666666666666666E-2</c:v>
                </c:pt>
                <c:pt idx="18">
                  <c:v>0</c:v>
                </c:pt>
                <c:pt idx="19">
                  <c:v>0</c:v>
                </c:pt>
                <c:pt idx="20">
                  <c:v>6.6666666666666666E-2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F0-4206-BD60-646AC353BBE8}"/>
            </c:ext>
          </c:extLst>
        </c:ser>
        <c:ser>
          <c:idx val="4"/>
          <c:order val="4"/>
          <c:tx>
            <c:strRef>
              <c:f>Data!$U$2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Data!$O$3:$O$25</c:f>
              <c:strCache>
                <c:ptCount val="23"/>
                <c:pt idx="0">
                  <c:v>In the course of the construction, there were scope changes in the right of way (ROW).</c:v>
                </c:pt>
                <c:pt idx="1">
                  <c:v>There were changes in scope during pipe stringing</c:v>
                </c:pt>
                <c:pt idx="2">
                  <c:v>There were changes in scope during pipe welding.</c:v>
                </c:pt>
                <c:pt idx="3">
                  <c:v>There were changes in scope during ditching</c:v>
                </c:pt>
                <c:pt idx="4">
                  <c:v>There were changes in scope during crossings(road, river, railway, existing facility).</c:v>
                </c:pt>
                <c:pt idx="5">
                  <c:v>There were changes in scope during field tie-in welding.</c:v>
                </c:pt>
                <c:pt idx="6">
                  <c:v>There were changes in scope during pre-commisioning.</c:v>
                </c:pt>
                <c:pt idx="7">
                  <c:v>There were changes in scope during commissioning.</c:v>
                </c:pt>
                <c:pt idx="8">
                  <c:v>There Were change(s) in scope during the construction of the custody transfer &amp; metering station (CTMS))</c:v>
                </c:pt>
                <c:pt idx="9">
                  <c:v>There Were change(s) in scope during the construction of the gas treatment plant (GTP).</c:v>
                </c:pt>
                <c:pt idx="10">
                  <c:v>There Were change(s) in scope during the construction of the Intermediate pigging station (IPS).</c:v>
                </c:pt>
                <c:pt idx="11">
                  <c:v>There Were change(s) in scope during the construction of the Oben-Node.</c:v>
                </c:pt>
                <c:pt idx="12">
                  <c:v>A scope change management methodology is being applied to this project</c:v>
                </c:pt>
                <c:pt idx="13">
                  <c:v>The scope change methodology is well formalized.</c:v>
                </c:pt>
                <c:pt idx="14">
                  <c:v>Provision for expert consultations on critical scope changes in the methodology is well implemented on the project.</c:v>
                </c:pt>
                <c:pt idx="15">
                  <c:v>The scope changes are well predicted before their occurrence</c:v>
                </c:pt>
                <c:pt idx="16">
                  <c:v>When scope change occurs, it is promptly attended to by the change management board.</c:v>
                </c:pt>
                <c:pt idx="17">
                  <c:v>The feedback from the change management board is always on time in this project.</c:v>
                </c:pt>
                <c:pt idx="18">
                  <c:v>The scope changes impacted on the cost of construction of this project.</c:v>
                </c:pt>
                <c:pt idx="19">
                  <c:v>The scope changes impacted on the duration of construction of this project.</c:v>
                </c:pt>
                <c:pt idx="20">
                  <c:v>The scope changes impacted on the labor productivity of construction of this project.</c:v>
                </c:pt>
                <c:pt idx="21">
                  <c:v>The scope change management impacted on the cost of construction of this project.</c:v>
                </c:pt>
                <c:pt idx="22">
                  <c:v>The scope change management impacted on the duration of construction of this project.</c:v>
                </c:pt>
              </c:strCache>
            </c:strRef>
          </c:cat>
          <c:val>
            <c:numRef>
              <c:f>Data!$U$3:$U$25</c:f>
              <c:numCache>
                <c:formatCode>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6.6666666666666666E-2</c:v>
                </c:pt>
                <c:pt idx="9">
                  <c:v>0</c:v>
                </c:pt>
                <c:pt idx="10">
                  <c:v>6.6666666666666666E-2</c:v>
                </c:pt>
                <c:pt idx="11">
                  <c:v>6.6666666666666666E-2</c:v>
                </c:pt>
                <c:pt idx="12">
                  <c:v>0</c:v>
                </c:pt>
                <c:pt idx="13">
                  <c:v>6.6666666666666666E-2</c:v>
                </c:pt>
                <c:pt idx="14">
                  <c:v>0</c:v>
                </c:pt>
                <c:pt idx="15">
                  <c:v>0</c:v>
                </c:pt>
                <c:pt idx="16">
                  <c:v>6.6666666666666666E-2</c:v>
                </c:pt>
                <c:pt idx="17">
                  <c:v>0.13333333333333333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0-4206-BD60-646AC353B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7199200"/>
        <c:axId val="197207520"/>
        <c:axId val="0"/>
      </c:bar3DChart>
      <c:catAx>
        <c:axId val="19719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07520"/>
        <c:crosses val="autoZero"/>
        <c:auto val="1"/>
        <c:lblAlgn val="ctr"/>
        <c:lblOffset val="100"/>
        <c:noMultiLvlLbl val="0"/>
      </c:catAx>
      <c:valAx>
        <c:axId val="19720752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99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9D6632-218C-47E6-91E2-285961507E6C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A59F9F-85A8-4115-8C0B-3CBFBF71420D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C8BA43-0980-4F14-B6C0-A3FF8968148B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CC86E-4377-4479-B8D8-0437C787AB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A45D0-2084-456D-B098-79ADC64A5F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AB37D-B785-4A7B-BF05-D86DF696B0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98A0-158C-4870-9126-9247D1A12F1C}">
  <dimension ref="A1:V40"/>
  <sheetViews>
    <sheetView workbookViewId="0">
      <selection activeCell="F20" sqref="A20:XFD20"/>
    </sheetView>
  </sheetViews>
  <sheetFormatPr defaultColWidth="8.7109375" defaultRowHeight="15" x14ac:dyDescent="0.25"/>
  <cols>
    <col min="1" max="1" width="8.7109375" style="5"/>
    <col min="2" max="2" width="14.28515625" style="5" customWidth="1"/>
    <col min="3" max="3" width="26.140625" style="15" customWidth="1"/>
    <col min="4" max="12" width="8.7109375" style="5"/>
    <col min="13" max="13" width="8.7109375" style="4"/>
    <col min="14" max="14" width="15.140625" style="5" customWidth="1"/>
    <col min="15" max="15" width="21.7109375" style="12" customWidth="1"/>
    <col min="16" max="16384" width="8.7109375" style="5"/>
  </cols>
  <sheetData>
    <row r="1" spans="1:22" ht="45.75" thickBot="1" x14ac:dyDescent="0.3">
      <c r="A1" s="1" t="s">
        <v>0</v>
      </c>
      <c r="B1" s="2" t="s">
        <v>1</v>
      </c>
      <c r="C1" s="11" t="s">
        <v>32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M1" s="52" t="s">
        <v>70</v>
      </c>
      <c r="N1" s="52"/>
      <c r="O1" s="52"/>
      <c r="P1" s="52"/>
      <c r="Q1" s="52"/>
      <c r="R1" s="52"/>
      <c r="S1" s="52"/>
      <c r="T1" s="52"/>
      <c r="U1" s="52"/>
    </row>
    <row r="2" spans="1:22" ht="40.5" customHeight="1" thickTop="1" thickBot="1" x14ac:dyDescent="0.3">
      <c r="A2" s="4">
        <v>1</v>
      </c>
      <c r="B2" s="5" t="s">
        <v>8</v>
      </c>
      <c r="C2" s="13" t="s">
        <v>31</v>
      </c>
      <c r="D2" s="5">
        <f>SUM(E2:I2)</f>
        <v>15</v>
      </c>
      <c r="E2" s="5">
        <v>5</v>
      </c>
      <c r="F2" s="5">
        <v>8</v>
      </c>
      <c r="G2" s="5">
        <v>1</v>
      </c>
      <c r="H2" s="5">
        <v>1</v>
      </c>
      <c r="I2" s="5">
        <v>0</v>
      </c>
      <c r="M2" s="1" t="s">
        <v>0</v>
      </c>
      <c r="N2" s="3" t="s">
        <v>1</v>
      </c>
      <c r="O2" s="3" t="s">
        <v>55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</row>
    <row r="3" spans="1:22" ht="75.75" thickTop="1" x14ac:dyDescent="0.25">
      <c r="A3" s="6">
        <v>2</v>
      </c>
      <c r="B3" s="7" t="s">
        <v>9</v>
      </c>
      <c r="C3" s="13" t="s">
        <v>33</v>
      </c>
      <c r="D3" s="7">
        <f t="shared" ref="D3:D24" si="0">SUM(E3:I3)</f>
        <v>15</v>
      </c>
      <c r="E3" s="7">
        <v>6</v>
      </c>
      <c r="F3" s="7">
        <v>7</v>
      </c>
      <c r="G3" s="7">
        <v>0</v>
      </c>
      <c r="H3" s="7">
        <v>2</v>
      </c>
      <c r="I3" s="7">
        <v>0</v>
      </c>
      <c r="M3" s="16">
        <v>1</v>
      </c>
      <c r="N3" s="17" t="s">
        <v>8</v>
      </c>
      <c r="O3" s="18" t="s">
        <v>31</v>
      </c>
      <c r="P3" s="19">
        <v>1</v>
      </c>
      <c r="Q3" s="19">
        <v>0.33333333333333331</v>
      </c>
      <c r="R3" s="19">
        <v>0.53333333333333333</v>
      </c>
      <c r="S3" s="19">
        <v>6.6666666666666666E-2</v>
      </c>
      <c r="T3" s="19">
        <v>6.6666666666666666E-2</v>
      </c>
      <c r="U3" s="19">
        <v>0</v>
      </c>
      <c r="V3" s="5">
        <v>54</v>
      </c>
    </row>
    <row r="4" spans="1:22" ht="45" x14ac:dyDescent="0.25">
      <c r="A4" s="6">
        <v>3</v>
      </c>
      <c r="B4" s="8" t="s">
        <v>10</v>
      </c>
      <c r="C4" s="13" t="s">
        <v>34</v>
      </c>
      <c r="D4" s="8">
        <f t="shared" si="0"/>
        <v>15</v>
      </c>
      <c r="E4" s="8">
        <v>8</v>
      </c>
      <c r="F4" s="8">
        <v>3</v>
      </c>
      <c r="G4" s="8">
        <v>3</v>
      </c>
      <c r="H4" s="8">
        <v>1</v>
      </c>
      <c r="I4" s="8">
        <v>0</v>
      </c>
      <c r="M4" s="6">
        <v>2</v>
      </c>
      <c r="N4" s="8" t="s">
        <v>9</v>
      </c>
      <c r="O4" s="20" t="s">
        <v>33</v>
      </c>
      <c r="P4" s="21">
        <v>1</v>
      </c>
      <c r="Q4" s="21">
        <v>0.4</v>
      </c>
      <c r="R4" s="21">
        <v>0.46666666666666667</v>
      </c>
      <c r="S4" s="21">
        <v>0</v>
      </c>
      <c r="T4" s="21">
        <v>0.13333333333333333</v>
      </c>
      <c r="U4" s="21">
        <v>0</v>
      </c>
      <c r="V4" s="5">
        <v>2</v>
      </c>
    </row>
    <row r="5" spans="1:22" ht="45" x14ac:dyDescent="0.25">
      <c r="A5" s="6">
        <v>4</v>
      </c>
      <c r="B5" s="8" t="s">
        <v>11</v>
      </c>
      <c r="C5" s="13" t="s">
        <v>35</v>
      </c>
      <c r="D5" s="8">
        <f t="shared" si="0"/>
        <v>15</v>
      </c>
      <c r="E5" s="8">
        <v>5</v>
      </c>
      <c r="F5" s="8">
        <v>6</v>
      </c>
      <c r="G5" s="8">
        <v>1</v>
      </c>
      <c r="H5" s="8">
        <v>3</v>
      </c>
      <c r="I5" s="8">
        <v>0</v>
      </c>
      <c r="M5" s="6">
        <v>3</v>
      </c>
      <c r="N5" s="8" t="s">
        <v>10</v>
      </c>
      <c r="O5" s="20" t="s">
        <v>34</v>
      </c>
      <c r="P5" s="21">
        <v>1</v>
      </c>
      <c r="Q5" s="21">
        <v>0.53333333333333333</v>
      </c>
      <c r="R5" s="21">
        <v>0.2</v>
      </c>
      <c r="S5" s="21">
        <v>0.2</v>
      </c>
      <c r="T5" s="21">
        <v>6.6666666666666666E-2</v>
      </c>
      <c r="U5" s="21">
        <v>0</v>
      </c>
      <c r="V5" s="5">
        <v>3</v>
      </c>
    </row>
    <row r="6" spans="1:22" ht="36" x14ac:dyDescent="0.25">
      <c r="A6" s="6">
        <v>5</v>
      </c>
      <c r="B6" s="8" t="s">
        <v>12</v>
      </c>
      <c r="C6" s="13" t="s">
        <v>36</v>
      </c>
      <c r="D6" s="8">
        <f t="shared" si="0"/>
        <v>15</v>
      </c>
      <c r="E6" s="8">
        <v>6</v>
      </c>
      <c r="F6" s="8">
        <v>6</v>
      </c>
      <c r="G6" s="8">
        <v>2</v>
      </c>
      <c r="H6" s="8">
        <v>1</v>
      </c>
      <c r="I6" s="8">
        <v>0</v>
      </c>
      <c r="M6" s="6">
        <v>4</v>
      </c>
      <c r="N6" s="8" t="s">
        <v>11</v>
      </c>
      <c r="O6" s="20" t="s">
        <v>35</v>
      </c>
      <c r="P6" s="21">
        <v>1</v>
      </c>
      <c r="Q6" s="21">
        <v>0.33333333333333331</v>
      </c>
      <c r="R6" s="21">
        <v>0.4</v>
      </c>
      <c r="S6" s="21">
        <v>6.6666666666666666E-2</v>
      </c>
      <c r="T6" s="21">
        <v>0.2</v>
      </c>
      <c r="U6" s="21">
        <v>0</v>
      </c>
      <c r="V6" s="5">
        <v>4</v>
      </c>
    </row>
    <row r="7" spans="1:22" ht="75" x14ac:dyDescent="0.25">
      <c r="A7" s="6">
        <v>6</v>
      </c>
      <c r="B7" s="8" t="s">
        <v>13</v>
      </c>
      <c r="C7" s="13" t="s">
        <v>37</v>
      </c>
      <c r="D7" s="8">
        <f t="shared" si="0"/>
        <v>15</v>
      </c>
      <c r="E7" s="8">
        <v>3</v>
      </c>
      <c r="F7" s="8">
        <v>5</v>
      </c>
      <c r="G7" s="8">
        <v>5</v>
      </c>
      <c r="H7" s="8">
        <v>2</v>
      </c>
      <c r="I7" s="8">
        <v>0</v>
      </c>
      <c r="M7" s="6">
        <v>5</v>
      </c>
      <c r="N7" s="8" t="s">
        <v>12</v>
      </c>
      <c r="O7" s="20" t="s">
        <v>36</v>
      </c>
      <c r="P7" s="21">
        <v>1</v>
      </c>
      <c r="Q7" s="21">
        <v>0.4</v>
      </c>
      <c r="R7" s="21">
        <v>0.4</v>
      </c>
      <c r="S7" s="21">
        <v>0.13333333333333333</v>
      </c>
      <c r="T7" s="21">
        <v>6.6666666666666666E-2</v>
      </c>
      <c r="U7" s="21">
        <v>0</v>
      </c>
      <c r="V7" s="5">
        <v>5</v>
      </c>
    </row>
    <row r="8" spans="1:22" ht="45" x14ac:dyDescent="0.25">
      <c r="A8" s="6">
        <v>7</v>
      </c>
      <c r="B8" s="8" t="s">
        <v>14</v>
      </c>
      <c r="C8" s="13" t="s">
        <v>38</v>
      </c>
      <c r="D8" s="8">
        <f t="shared" si="0"/>
        <v>15</v>
      </c>
      <c r="E8" s="8">
        <v>3</v>
      </c>
      <c r="F8" s="8">
        <v>7</v>
      </c>
      <c r="G8" s="8">
        <v>3</v>
      </c>
      <c r="H8" s="8">
        <v>2</v>
      </c>
      <c r="I8" s="8">
        <v>0</v>
      </c>
      <c r="M8" s="6">
        <v>6</v>
      </c>
      <c r="N8" s="8" t="s">
        <v>13</v>
      </c>
      <c r="O8" s="20" t="s">
        <v>37</v>
      </c>
      <c r="P8" s="21">
        <v>1</v>
      </c>
      <c r="Q8" s="21">
        <v>0.2</v>
      </c>
      <c r="R8" s="21">
        <v>0.33333333333333331</v>
      </c>
      <c r="S8" s="21">
        <v>0.33333333333333331</v>
      </c>
      <c r="T8" s="21">
        <v>0.13333333333333333</v>
      </c>
      <c r="U8" s="21">
        <v>0</v>
      </c>
      <c r="V8" s="5">
        <v>6</v>
      </c>
    </row>
    <row r="9" spans="1:22" ht="45" x14ac:dyDescent="0.25">
      <c r="A9" s="6">
        <v>8</v>
      </c>
      <c r="B9" s="8" t="s">
        <v>15</v>
      </c>
      <c r="C9" s="13" t="s">
        <v>39</v>
      </c>
      <c r="D9" s="8">
        <f t="shared" si="0"/>
        <v>15</v>
      </c>
      <c r="E9" s="8">
        <v>3</v>
      </c>
      <c r="F9" s="8">
        <v>6</v>
      </c>
      <c r="G9" s="8">
        <v>3</v>
      </c>
      <c r="H9" s="8">
        <v>3</v>
      </c>
      <c r="I9" s="8">
        <v>0</v>
      </c>
      <c r="M9" s="6">
        <v>7</v>
      </c>
      <c r="N9" s="8" t="s">
        <v>14</v>
      </c>
      <c r="O9" s="20" t="s">
        <v>38</v>
      </c>
      <c r="P9" s="21">
        <v>1</v>
      </c>
      <c r="Q9" s="21">
        <v>0.2</v>
      </c>
      <c r="R9" s="21">
        <v>0.46666666666666667</v>
      </c>
      <c r="S9" s="21">
        <v>0.2</v>
      </c>
      <c r="T9" s="21">
        <v>0.13333333333333333</v>
      </c>
      <c r="U9" s="21">
        <v>0</v>
      </c>
      <c r="V9" s="5">
        <v>7</v>
      </c>
    </row>
    <row r="10" spans="1:22" ht="48.75" x14ac:dyDescent="0.25">
      <c r="A10" s="6">
        <v>9</v>
      </c>
      <c r="B10" s="8" t="s">
        <v>16</v>
      </c>
      <c r="C10" s="14" t="s">
        <v>40</v>
      </c>
      <c r="D10" s="8">
        <f t="shared" si="0"/>
        <v>14</v>
      </c>
      <c r="E10" s="8">
        <v>5</v>
      </c>
      <c r="F10" s="8">
        <v>3</v>
      </c>
      <c r="G10" s="8">
        <v>4</v>
      </c>
      <c r="H10" s="8">
        <v>1</v>
      </c>
      <c r="I10" s="8">
        <v>1</v>
      </c>
      <c r="M10" s="6">
        <v>8</v>
      </c>
      <c r="N10" s="8" t="s">
        <v>15</v>
      </c>
      <c r="O10" s="20" t="s">
        <v>39</v>
      </c>
      <c r="P10" s="21">
        <v>1</v>
      </c>
      <c r="Q10" s="21">
        <v>0.2</v>
      </c>
      <c r="R10" s="21">
        <v>0.4</v>
      </c>
      <c r="S10" s="21">
        <v>0.2</v>
      </c>
      <c r="T10" s="21">
        <v>0.2</v>
      </c>
      <c r="U10" s="21">
        <v>0</v>
      </c>
      <c r="V10" s="5">
        <v>8</v>
      </c>
    </row>
    <row r="11" spans="1:22" ht="90" x14ac:dyDescent="0.25">
      <c r="A11" s="6">
        <v>10</v>
      </c>
      <c r="B11" s="8" t="s">
        <v>17</v>
      </c>
      <c r="C11" s="13" t="s">
        <v>41</v>
      </c>
      <c r="D11" s="8">
        <f t="shared" si="0"/>
        <v>15</v>
      </c>
      <c r="E11" s="8">
        <v>6</v>
      </c>
      <c r="F11" s="8">
        <v>4</v>
      </c>
      <c r="G11" s="8">
        <v>3</v>
      </c>
      <c r="H11" s="8">
        <v>2</v>
      </c>
      <c r="I11" s="8">
        <v>0</v>
      </c>
      <c r="M11" s="6">
        <v>9</v>
      </c>
      <c r="N11" s="8" t="s">
        <v>16</v>
      </c>
      <c r="O11" s="20" t="s">
        <v>40</v>
      </c>
      <c r="P11" s="21">
        <v>0.93333333333333335</v>
      </c>
      <c r="Q11" s="21">
        <v>0.33333333333333331</v>
      </c>
      <c r="R11" s="21">
        <v>0.2</v>
      </c>
      <c r="S11" s="21">
        <v>0.26666666666666666</v>
      </c>
      <c r="T11" s="21">
        <v>6.6666666666666666E-2</v>
      </c>
      <c r="U11" s="21">
        <v>6.6666666666666666E-2</v>
      </c>
      <c r="V11" s="5">
        <v>9</v>
      </c>
    </row>
    <row r="12" spans="1:22" ht="60" x14ac:dyDescent="0.25">
      <c r="A12" s="6">
        <v>11</v>
      </c>
      <c r="B12" s="8" t="s">
        <v>18</v>
      </c>
      <c r="C12" s="13" t="s">
        <v>42</v>
      </c>
      <c r="D12" s="8">
        <f t="shared" si="0"/>
        <v>15</v>
      </c>
      <c r="E12" s="8">
        <v>5</v>
      </c>
      <c r="F12" s="8">
        <v>5</v>
      </c>
      <c r="G12" s="8">
        <v>3</v>
      </c>
      <c r="H12" s="8">
        <v>1</v>
      </c>
      <c r="I12" s="8">
        <v>1</v>
      </c>
      <c r="M12" s="6">
        <v>10</v>
      </c>
      <c r="N12" s="8" t="s">
        <v>17</v>
      </c>
      <c r="O12" s="20" t="s">
        <v>41</v>
      </c>
      <c r="P12" s="21">
        <v>1</v>
      </c>
      <c r="Q12" s="21">
        <v>0.4</v>
      </c>
      <c r="R12" s="21">
        <v>0.26666666666666666</v>
      </c>
      <c r="S12" s="21">
        <v>0.2</v>
      </c>
      <c r="T12" s="21">
        <v>0.13333333333333333</v>
      </c>
      <c r="U12" s="21">
        <v>0</v>
      </c>
      <c r="V12" s="5">
        <v>10</v>
      </c>
    </row>
    <row r="13" spans="1:22" ht="75" x14ac:dyDescent="0.25">
      <c r="A13" s="6">
        <v>12</v>
      </c>
      <c r="B13" s="8" t="s">
        <v>19</v>
      </c>
      <c r="C13" s="14" t="s">
        <v>43</v>
      </c>
      <c r="D13" s="8">
        <f t="shared" si="0"/>
        <v>15</v>
      </c>
      <c r="E13" s="8">
        <v>4</v>
      </c>
      <c r="F13" s="8">
        <v>5</v>
      </c>
      <c r="G13" s="8">
        <v>4</v>
      </c>
      <c r="H13" s="8">
        <v>1</v>
      </c>
      <c r="I13" s="8">
        <v>1</v>
      </c>
      <c r="M13" s="6">
        <v>11</v>
      </c>
      <c r="N13" s="8" t="s">
        <v>18</v>
      </c>
      <c r="O13" s="20" t="s">
        <v>42</v>
      </c>
      <c r="P13" s="21">
        <v>1</v>
      </c>
      <c r="Q13" s="21">
        <v>0.33333333333333331</v>
      </c>
      <c r="R13" s="21">
        <v>0.33333333333333331</v>
      </c>
      <c r="S13" s="21">
        <v>0.2</v>
      </c>
      <c r="T13" s="21">
        <v>6.6666666666666666E-2</v>
      </c>
      <c r="U13" s="21">
        <v>6.6666666666666666E-2</v>
      </c>
      <c r="V13" s="5">
        <v>11</v>
      </c>
    </row>
    <row r="14" spans="1:22" ht="60" x14ac:dyDescent="0.25">
      <c r="A14" s="6">
        <v>13</v>
      </c>
      <c r="B14" s="8" t="s">
        <v>20</v>
      </c>
      <c r="C14" s="13" t="s">
        <v>44</v>
      </c>
      <c r="D14" s="8">
        <f t="shared" si="0"/>
        <v>15</v>
      </c>
      <c r="E14" s="8">
        <v>3</v>
      </c>
      <c r="F14" s="8">
        <v>8</v>
      </c>
      <c r="G14" s="8">
        <v>2</v>
      </c>
      <c r="H14" s="8">
        <v>2</v>
      </c>
      <c r="I14" s="8">
        <v>0</v>
      </c>
      <c r="M14" s="6">
        <v>12</v>
      </c>
      <c r="N14" s="8" t="s">
        <v>19</v>
      </c>
      <c r="O14" s="20" t="s">
        <v>43</v>
      </c>
      <c r="P14" s="21">
        <v>1</v>
      </c>
      <c r="Q14" s="21">
        <v>0.26666666666666666</v>
      </c>
      <c r="R14" s="21">
        <v>0.33333333333333331</v>
      </c>
      <c r="S14" s="21">
        <v>0.26666666666666666</v>
      </c>
      <c r="T14" s="21">
        <v>6.6666666666666666E-2</v>
      </c>
      <c r="U14" s="21">
        <v>6.6666666666666666E-2</v>
      </c>
      <c r="V14" s="5">
        <v>12</v>
      </c>
    </row>
    <row r="15" spans="1:22" ht="60" x14ac:dyDescent="0.25">
      <c r="A15" s="6">
        <v>14</v>
      </c>
      <c r="B15" s="8" t="s">
        <v>21</v>
      </c>
      <c r="C15" s="13" t="s">
        <v>45</v>
      </c>
      <c r="D15" s="8">
        <f t="shared" si="0"/>
        <v>15</v>
      </c>
      <c r="E15" s="8">
        <v>1</v>
      </c>
      <c r="F15" s="8">
        <v>5</v>
      </c>
      <c r="G15" s="8">
        <v>6</v>
      </c>
      <c r="H15" s="8">
        <v>2</v>
      </c>
      <c r="I15" s="8">
        <v>1</v>
      </c>
      <c r="M15" s="6">
        <v>13</v>
      </c>
      <c r="N15" s="8" t="s">
        <v>20</v>
      </c>
      <c r="O15" s="20" t="s">
        <v>44</v>
      </c>
      <c r="P15" s="21">
        <v>1</v>
      </c>
      <c r="Q15" s="21">
        <v>0.2</v>
      </c>
      <c r="R15" s="21">
        <v>0.53333333333333333</v>
      </c>
      <c r="S15" s="21">
        <v>0.13333333333333333</v>
      </c>
      <c r="T15" s="21">
        <v>0.13333333333333333</v>
      </c>
      <c r="U15" s="21">
        <v>0</v>
      </c>
      <c r="V15" s="5">
        <v>13</v>
      </c>
    </row>
    <row r="16" spans="1:22" ht="60" x14ac:dyDescent="0.25">
      <c r="A16" s="6">
        <v>15</v>
      </c>
      <c r="B16" s="8" t="s">
        <v>22</v>
      </c>
      <c r="C16" s="13" t="s">
        <v>46</v>
      </c>
      <c r="D16" s="8">
        <f t="shared" si="0"/>
        <v>15</v>
      </c>
      <c r="E16" s="8">
        <v>2</v>
      </c>
      <c r="F16" s="8">
        <v>4</v>
      </c>
      <c r="G16" s="8">
        <v>6</v>
      </c>
      <c r="H16" s="8">
        <v>3</v>
      </c>
      <c r="I16" s="8">
        <v>0</v>
      </c>
      <c r="M16" s="6">
        <v>14</v>
      </c>
      <c r="N16" s="8" t="s">
        <v>21</v>
      </c>
      <c r="O16" s="20" t="s">
        <v>45</v>
      </c>
      <c r="P16" s="21">
        <v>1</v>
      </c>
      <c r="Q16" s="21">
        <v>6.6666666666666666E-2</v>
      </c>
      <c r="R16" s="21">
        <v>0.33333333333333331</v>
      </c>
      <c r="S16" s="21">
        <v>0.4</v>
      </c>
      <c r="T16" s="21">
        <v>0.13333333333333333</v>
      </c>
      <c r="U16" s="21">
        <v>6.6666666666666666E-2</v>
      </c>
      <c r="V16" s="5">
        <v>14</v>
      </c>
    </row>
    <row r="17" spans="1:22" ht="90" x14ac:dyDescent="0.25">
      <c r="A17" s="6">
        <v>16</v>
      </c>
      <c r="B17" s="8" t="s">
        <v>23</v>
      </c>
      <c r="C17" s="13" t="s">
        <v>47</v>
      </c>
      <c r="D17" s="8">
        <f t="shared" si="0"/>
        <v>15</v>
      </c>
      <c r="E17" s="8">
        <v>1</v>
      </c>
      <c r="F17" s="8">
        <v>7</v>
      </c>
      <c r="G17" s="8">
        <v>4</v>
      </c>
      <c r="H17" s="8">
        <v>3</v>
      </c>
      <c r="I17" s="8">
        <v>0</v>
      </c>
      <c r="M17" s="6">
        <v>15</v>
      </c>
      <c r="N17" s="8" t="s">
        <v>22</v>
      </c>
      <c r="O17" s="20" t="s">
        <v>46</v>
      </c>
      <c r="P17" s="21">
        <v>1</v>
      </c>
      <c r="Q17" s="21">
        <v>0.13333333333333333</v>
      </c>
      <c r="R17" s="21">
        <v>0.26666666666666666</v>
      </c>
      <c r="S17" s="21">
        <v>0.4</v>
      </c>
      <c r="T17" s="21">
        <v>0.2</v>
      </c>
      <c r="U17" s="21">
        <v>0</v>
      </c>
      <c r="V17" s="5">
        <v>15</v>
      </c>
    </row>
    <row r="18" spans="1:22" ht="45" x14ac:dyDescent="0.25">
      <c r="A18" s="6">
        <v>17</v>
      </c>
      <c r="B18" s="8" t="s">
        <v>24</v>
      </c>
      <c r="C18" s="13" t="s">
        <v>48</v>
      </c>
      <c r="D18" s="8">
        <f t="shared" si="0"/>
        <v>15</v>
      </c>
      <c r="E18" s="8">
        <v>2</v>
      </c>
      <c r="F18" s="8">
        <v>7</v>
      </c>
      <c r="G18" s="8">
        <v>4</v>
      </c>
      <c r="H18" s="8">
        <v>1</v>
      </c>
      <c r="I18" s="8">
        <v>1</v>
      </c>
      <c r="M18" s="6">
        <v>16</v>
      </c>
      <c r="N18" s="8" t="s">
        <v>23</v>
      </c>
      <c r="O18" s="20" t="s">
        <v>47</v>
      </c>
      <c r="P18" s="21">
        <v>1</v>
      </c>
      <c r="Q18" s="21">
        <v>6.6666666666666666E-2</v>
      </c>
      <c r="R18" s="21">
        <v>0.46666666666666667</v>
      </c>
      <c r="S18" s="21">
        <v>0.26666666666666666</v>
      </c>
      <c r="T18" s="21">
        <v>0.2</v>
      </c>
      <c r="U18" s="21">
        <v>0</v>
      </c>
      <c r="V18" s="5">
        <v>16</v>
      </c>
    </row>
    <row r="19" spans="1:22" ht="75" x14ac:dyDescent="0.25">
      <c r="A19" s="6">
        <v>18</v>
      </c>
      <c r="B19" s="8" t="s">
        <v>25</v>
      </c>
      <c r="C19" s="14" t="s">
        <v>49</v>
      </c>
      <c r="D19" s="8">
        <f t="shared" si="0"/>
        <v>15</v>
      </c>
      <c r="E19" s="8">
        <v>1</v>
      </c>
      <c r="F19" s="8">
        <v>7</v>
      </c>
      <c r="G19" s="8">
        <v>4</v>
      </c>
      <c r="H19" s="8">
        <v>1</v>
      </c>
      <c r="I19" s="8">
        <v>2</v>
      </c>
      <c r="M19" s="6">
        <v>17</v>
      </c>
      <c r="N19" s="8" t="s">
        <v>24</v>
      </c>
      <c r="O19" s="20" t="s">
        <v>48</v>
      </c>
      <c r="P19" s="21">
        <v>1</v>
      </c>
      <c r="Q19" s="21">
        <v>0.13333333333333333</v>
      </c>
      <c r="R19" s="21">
        <v>0.46666666666666667</v>
      </c>
      <c r="S19" s="21">
        <v>0.26666666666666666</v>
      </c>
      <c r="T19" s="21">
        <v>6.6666666666666666E-2</v>
      </c>
      <c r="U19" s="21">
        <v>6.6666666666666666E-2</v>
      </c>
      <c r="V19" s="5">
        <v>17</v>
      </c>
    </row>
    <row r="20" spans="1:22" ht="60" x14ac:dyDescent="0.25">
      <c r="A20" s="6">
        <v>19</v>
      </c>
      <c r="B20" s="8" t="s">
        <v>26</v>
      </c>
      <c r="C20" s="14" t="s">
        <v>50</v>
      </c>
      <c r="D20" s="8">
        <f t="shared" si="0"/>
        <v>15</v>
      </c>
      <c r="E20" s="8">
        <v>8</v>
      </c>
      <c r="F20" s="8">
        <v>7</v>
      </c>
      <c r="G20" s="8">
        <v>0</v>
      </c>
      <c r="H20" s="8">
        <v>0</v>
      </c>
      <c r="I20" s="8">
        <v>0</v>
      </c>
      <c r="M20" s="6">
        <v>18</v>
      </c>
      <c r="N20" s="8" t="s">
        <v>25</v>
      </c>
      <c r="O20" s="20" t="s">
        <v>49</v>
      </c>
      <c r="P20" s="21">
        <v>1</v>
      </c>
      <c r="Q20" s="21">
        <v>6.6666666666666666E-2</v>
      </c>
      <c r="R20" s="21">
        <v>0.46666666666666667</v>
      </c>
      <c r="S20" s="21">
        <v>0.26666666666666666</v>
      </c>
      <c r="T20" s="21">
        <v>6.6666666666666666E-2</v>
      </c>
      <c r="U20" s="21">
        <v>0.13333333333333333</v>
      </c>
      <c r="V20" s="5">
        <v>18</v>
      </c>
    </row>
    <row r="21" spans="1:22" ht="60" x14ac:dyDescent="0.25">
      <c r="A21" s="6">
        <v>20</v>
      </c>
      <c r="B21" s="8" t="s">
        <v>27</v>
      </c>
      <c r="C21" s="14" t="s">
        <v>51</v>
      </c>
      <c r="D21" s="8">
        <f t="shared" si="0"/>
        <v>15</v>
      </c>
      <c r="E21" s="8">
        <v>8</v>
      </c>
      <c r="F21" s="8">
        <v>5</v>
      </c>
      <c r="G21" s="8">
        <v>2</v>
      </c>
      <c r="H21" s="8">
        <v>0</v>
      </c>
      <c r="I21" s="8">
        <v>0</v>
      </c>
      <c r="M21" s="6">
        <v>19</v>
      </c>
      <c r="N21" s="8" t="s">
        <v>26</v>
      </c>
      <c r="O21" s="20" t="s">
        <v>50</v>
      </c>
      <c r="P21" s="21">
        <v>1</v>
      </c>
      <c r="Q21" s="21">
        <v>0.53333333333333333</v>
      </c>
      <c r="R21" s="21">
        <v>0.46666666666666667</v>
      </c>
      <c r="S21" s="21">
        <v>0</v>
      </c>
      <c r="T21" s="21">
        <v>0</v>
      </c>
      <c r="U21" s="21">
        <v>0</v>
      </c>
      <c r="V21" s="5">
        <v>19</v>
      </c>
    </row>
    <row r="22" spans="1:22" ht="75" x14ac:dyDescent="0.25">
      <c r="A22" s="6">
        <v>21</v>
      </c>
      <c r="B22" s="8" t="s">
        <v>28</v>
      </c>
      <c r="C22" s="13" t="s">
        <v>52</v>
      </c>
      <c r="D22" s="8">
        <f t="shared" si="0"/>
        <v>15</v>
      </c>
      <c r="E22" s="8">
        <v>4</v>
      </c>
      <c r="F22" s="8">
        <v>7</v>
      </c>
      <c r="G22" s="8">
        <v>3</v>
      </c>
      <c r="H22" s="8">
        <v>1</v>
      </c>
      <c r="I22" s="8">
        <v>0</v>
      </c>
      <c r="M22" s="6">
        <v>20</v>
      </c>
      <c r="N22" s="8" t="s">
        <v>27</v>
      </c>
      <c r="O22" s="20" t="s">
        <v>51</v>
      </c>
      <c r="P22" s="21">
        <v>1</v>
      </c>
      <c r="Q22" s="21">
        <v>0.53333333333333333</v>
      </c>
      <c r="R22" s="21">
        <v>0.33333333333333331</v>
      </c>
      <c r="S22" s="21">
        <v>0.13333333333333333</v>
      </c>
      <c r="T22" s="21">
        <v>0</v>
      </c>
      <c r="U22" s="21">
        <v>0</v>
      </c>
      <c r="V22" s="5">
        <v>20</v>
      </c>
    </row>
    <row r="23" spans="1:22" ht="75" x14ac:dyDescent="0.25">
      <c r="A23" s="6">
        <v>22</v>
      </c>
      <c r="B23" s="8" t="s">
        <v>29</v>
      </c>
      <c r="C23" s="14" t="s">
        <v>53</v>
      </c>
      <c r="D23" s="8">
        <f t="shared" si="0"/>
        <v>15</v>
      </c>
      <c r="E23" s="8">
        <v>5</v>
      </c>
      <c r="F23" s="8">
        <v>9</v>
      </c>
      <c r="G23" s="8">
        <v>1</v>
      </c>
      <c r="H23" s="8">
        <v>0</v>
      </c>
      <c r="I23" s="8">
        <v>0</v>
      </c>
      <c r="M23" s="6">
        <v>21</v>
      </c>
      <c r="N23" s="8" t="s">
        <v>28</v>
      </c>
      <c r="O23" s="20" t="s">
        <v>52</v>
      </c>
      <c r="P23" s="21">
        <v>1</v>
      </c>
      <c r="Q23" s="21">
        <v>0.26666666666666666</v>
      </c>
      <c r="R23" s="21">
        <v>0.46666666666666667</v>
      </c>
      <c r="S23" s="21">
        <v>0.2</v>
      </c>
      <c r="T23" s="21">
        <v>6.6666666666666666E-2</v>
      </c>
      <c r="U23" s="21">
        <v>0</v>
      </c>
      <c r="V23" s="5">
        <v>21</v>
      </c>
    </row>
    <row r="24" spans="1:22" ht="75.75" thickBot="1" x14ac:dyDescent="0.3">
      <c r="A24" s="9">
        <v>23</v>
      </c>
      <c r="B24" s="10" t="s">
        <v>30</v>
      </c>
      <c r="C24" s="13" t="s">
        <v>54</v>
      </c>
      <c r="D24" s="10">
        <f t="shared" si="0"/>
        <v>15</v>
      </c>
      <c r="E24" s="10">
        <v>5</v>
      </c>
      <c r="F24" s="10">
        <v>8</v>
      </c>
      <c r="G24" s="10">
        <v>2</v>
      </c>
      <c r="H24" s="10">
        <v>0</v>
      </c>
      <c r="I24" s="10">
        <v>0</v>
      </c>
      <c r="M24" s="6">
        <v>22</v>
      </c>
      <c r="N24" s="8" t="s">
        <v>29</v>
      </c>
      <c r="O24" s="20" t="s">
        <v>53</v>
      </c>
      <c r="P24" s="21">
        <v>1</v>
      </c>
      <c r="Q24" s="21">
        <v>0.33333333333333331</v>
      </c>
      <c r="R24" s="21">
        <v>0.6</v>
      </c>
      <c r="S24" s="21">
        <v>6.6666666666666666E-2</v>
      </c>
      <c r="T24" s="21">
        <v>0</v>
      </c>
      <c r="U24" s="21">
        <v>0</v>
      </c>
      <c r="V24" s="5">
        <v>22</v>
      </c>
    </row>
    <row r="25" spans="1:22" ht="91.5" thickTop="1" thickBot="1" x14ac:dyDescent="0.3">
      <c r="M25" s="22">
        <v>23</v>
      </c>
      <c r="N25" s="10" t="s">
        <v>30</v>
      </c>
      <c r="O25" s="23" t="s">
        <v>54</v>
      </c>
      <c r="P25" s="24">
        <v>1</v>
      </c>
      <c r="Q25" s="24">
        <v>0.33333333333333331</v>
      </c>
      <c r="R25" s="24">
        <v>0.53333333333333333</v>
      </c>
      <c r="S25" s="24">
        <v>0.13333333333333333</v>
      </c>
      <c r="T25" s="24">
        <v>0</v>
      </c>
      <c r="U25" s="24">
        <v>0</v>
      </c>
      <c r="V25" s="5">
        <v>23</v>
      </c>
    </row>
    <row r="26" spans="1:22" ht="15.75" thickTop="1" x14ac:dyDescent="0.25"/>
    <row r="32" spans="1:22" x14ac:dyDescent="0.25">
      <c r="K32" s="47" t="s">
        <v>56</v>
      </c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</row>
    <row r="33" spans="11:22" ht="24" x14ac:dyDescent="0.25">
      <c r="K33" s="48"/>
      <c r="L33" s="25" t="s">
        <v>57</v>
      </c>
      <c r="M33" s="26" t="s">
        <v>58</v>
      </c>
      <c r="N33" s="26" t="s">
        <v>59</v>
      </c>
      <c r="O33" s="26" t="s">
        <v>60</v>
      </c>
      <c r="P33" s="26" t="s">
        <v>61</v>
      </c>
      <c r="Q33" s="26" t="s">
        <v>62</v>
      </c>
      <c r="R33" s="26" t="s">
        <v>63</v>
      </c>
      <c r="S33" s="26" t="s">
        <v>64</v>
      </c>
      <c r="T33" s="50" t="s">
        <v>65</v>
      </c>
      <c r="U33" s="51"/>
      <c r="V33" s="27"/>
    </row>
    <row r="34" spans="11:22" ht="15.75" thickBot="1" x14ac:dyDescent="0.3">
      <c r="K34" s="49"/>
      <c r="L34" s="28" t="s">
        <v>66</v>
      </c>
      <c r="M34" s="29" t="s">
        <v>66</v>
      </c>
      <c r="N34" s="29" t="s">
        <v>66</v>
      </c>
      <c r="O34" s="29" t="s">
        <v>66</v>
      </c>
      <c r="P34" s="29" t="s">
        <v>66</v>
      </c>
      <c r="Q34" s="29" t="s">
        <v>66</v>
      </c>
      <c r="R34" s="29" t="s">
        <v>66</v>
      </c>
      <c r="S34" s="29" t="s">
        <v>66</v>
      </c>
      <c r="T34" s="30" t="s">
        <v>66</v>
      </c>
      <c r="U34" s="28" t="s">
        <v>67</v>
      </c>
      <c r="V34" s="27"/>
    </row>
    <row r="35" spans="11:22" ht="24.75" thickBot="1" x14ac:dyDescent="0.3">
      <c r="K35" s="31" t="s">
        <v>3</v>
      </c>
      <c r="L35" s="32">
        <v>23</v>
      </c>
      <c r="M35" s="33">
        <v>7</v>
      </c>
      <c r="N35" s="33">
        <v>1</v>
      </c>
      <c r="O35" s="33">
        <v>8</v>
      </c>
      <c r="P35" s="33">
        <v>99</v>
      </c>
      <c r="Q35" s="33">
        <v>4.3</v>
      </c>
      <c r="R35" s="33">
        <v>2.1619999999999999</v>
      </c>
      <c r="S35" s="33">
        <v>4.6760000000000002</v>
      </c>
      <c r="T35" s="34">
        <v>-0.69299999999999995</v>
      </c>
      <c r="U35" s="32">
        <v>0.93500000000000005</v>
      </c>
      <c r="V35" s="27"/>
    </row>
    <row r="36" spans="11:22" ht="15.75" thickBot="1" x14ac:dyDescent="0.3">
      <c r="K36" s="35" t="s">
        <v>4</v>
      </c>
      <c r="L36" s="32">
        <v>23</v>
      </c>
      <c r="M36" s="33">
        <v>6</v>
      </c>
      <c r="N36" s="33">
        <v>3</v>
      </c>
      <c r="O36" s="33">
        <v>9</v>
      </c>
      <c r="P36" s="33">
        <v>139</v>
      </c>
      <c r="Q36" s="33">
        <v>6.04</v>
      </c>
      <c r="R36" s="33">
        <v>1.637</v>
      </c>
      <c r="S36" s="33">
        <v>2.68</v>
      </c>
      <c r="T36" s="34">
        <v>-0.64</v>
      </c>
      <c r="U36" s="32">
        <v>0.93500000000000005</v>
      </c>
      <c r="V36" s="27"/>
    </row>
    <row r="37" spans="11:22" ht="15.75" thickBot="1" x14ac:dyDescent="0.3">
      <c r="K37" s="35" t="s">
        <v>68</v>
      </c>
      <c r="L37" s="32">
        <v>23</v>
      </c>
      <c r="M37" s="33">
        <v>6</v>
      </c>
      <c r="N37" s="33">
        <v>0</v>
      </c>
      <c r="O37" s="33">
        <v>6</v>
      </c>
      <c r="P37" s="33">
        <v>66</v>
      </c>
      <c r="Q37" s="33">
        <v>2.87</v>
      </c>
      <c r="R37" s="33">
        <v>1.66</v>
      </c>
      <c r="S37" s="33">
        <v>2.7549999999999999</v>
      </c>
      <c r="T37" s="34">
        <v>-0.34499999999999997</v>
      </c>
      <c r="U37" s="32">
        <v>0.93500000000000005</v>
      </c>
      <c r="V37" s="27"/>
    </row>
    <row r="38" spans="11:22" ht="15.75" thickBot="1" x14ac:dyDescent="0.3">
      <c r="K38" s="35" t="s">
        <v>6</v>
      </c>
      <c r="L38" s="32">
        <v>23</v>
      </c>
      <c r="M38" s="33">
        <v>3</v>
      </c>
      <c r="N38" s="33">
        <v>0</v>
      </c>
      <c r="O38" s="33">
        <v>3</v>
      </c>
      <c r="P38" s="33">
        <v>33</v>
      </c>
      <c r="Q38" s="33">
        <v>1.43</v>
      </c>
      <c r="R38" s="33">
        <v>0.99199999999999999</v>
      </c>
      <c r="S38" s="33">
        <v>0.98399999999999999</v>
      </c>
      <c r="T38" s="34">
        <v>-0.873</v>
      </c>
      <c r="U38" s="32">
        <v>0.93500000000000005</v>
      </c>
      <c r="V38" s="27"/>
    </row>
    <row r="39" spans="11:22" ht="24.75" thickBot="1" x14ac:dyDescent="0.3">
      <c r="K39" s="35" t="s">
        <v>7</v>
      </c>
      <c r="L39" s="32">
        <v>23</v>
      </c>
      <c r="M39" s="33">
        <v>2</v>
      </c>
      <c r="N39" s="33">
        <v>0</v>
      </c>
      <c r="O39" s="33">
        <v>2</v>
      </c>
      <c r="P39" s="33">
        <v>7</v>
      </c>
      <c r="Q39" s="33">
        <v>0.3</v>
      </c>
      <c r="R39" s="33">
        <v>0.55900000000000005</v>
      </c>
      <c r="S39" s="33">
        <v>0.312</v>
      </c>
      <c r="T39" s="34">
        <v>2.415</v>
      </c>
      <c r="U39" s="32">
        <v>0.93500000000000005</v>
      </c>
      <c r="V39" s="27"/>
    </row>
    <row r="40" spans="11:22" ht="24.75" thickBot="1" x14ac:dyDescent="0.3">
      <c r="K40" s="36" t="s">
        <v>69</v>
      </c>
      <c r="L40" s="37">
        <v>23</v>
      </c>
      <c r="M40" s="38"/>
      <c r="N40" s="38"/>
      <c r="O40" s="38"/>
      <c r="P40" s="38"/>
      <c r="Q40" s="38"/>
      <c r="R40" s="38"/>
      <c r="S40" s="38"/>
      <c r="T40" s="39"/>
      <c r="U40" s="40"/>
      <c r="V40" s="27"/>
    </row>
  </sheetData>
  <mergeCells count="4">
    <mergeCell ref="K32:V32"/>
    <mergeCell ref="K33:K34"/>
    <mergeCell ref="T33:U33"/>
    <mergeCell ref="M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158A-BAE2-415B-A037-08656E646EDA}">
  <dimension ref="A1:P20"/>
  <sheetViews>
    <sheetView tabSelected="1" workbookViewId="0">
      <selection activeCell="L17" sqref="L17"/>
    </sheetView>
  </sheetViews>
  <sheetFormatPr defaultRowHeight="15" x14ac:dyDescent="0.25"/>
  <cols>
    <col min="1" max="1" width="16.85546875" customWidth="1"/>
    <col min="6" max="6" width="16.140625" customWidth="1"/>
    <col min="7" max="7" width="15.140625" customWidth="1"/>
    <col min="10" max="10" width="14.42578125" customWidth="1"/>
    <col min="12" max="12" width="15.140625" customWidth="1"/>
  </cols>
  <sheetData>
    <row r="1" spans="1:16" x14ac:dyDescent="0.25">
      <c r="A1" s="41">
        <v>500000000</v>
      </c>
      <c r="F1" s="41">
        <v>9000000</v>
      </c>
    </row>
    <row r="2" spans="1:16" x14ac:dyDescent="0.25">
      <c r="A2" s="43">
        <f>$A$1*B2</f>
        <v>5000000</v>
      </c>
      <c r="B2" s="42">
        <v>0.01</v>
      </c>
      <c r="C2" t="s">
        <v>71</v>
      </c>
      <c r="J2" s="46">
        <f>L2/$A$1</f>
        <v>0.01</v>
      </c>
      <c r="L2" s="43">
        <f>$A$1*M2</f>
        <v>5000000</v>
      </c>
      <c r="M2" s="45">
        <v>0.01</v>
      </c>
    </row>
    <row r="3" spans="1:16" x14ac:dyDescent="0.25">
      <c r="A3" s="43"/>
      <c r="B3" s="42">
        <v>0.02</v>
      </c>
      <c r="C3" t="s">
        <v>84</v>
      </c>
      <c r="J3" s="46">
        <f t="shared" ref="J3:J11" si="0">L3/$A$1</f>
        <v>0.02</v>
      </c>
      <c r="L3" s="43">
        <f>$A$1*M3</f>
        <v>10000000</v>
      </c>
      <c r="M3" s="45">
        <v>0.02</v>
      </c>
    </row>
    <row r="4" spans="1:16" x14ac:dyDescent="0.25">
      <c r="A4" s="43"/>
      <c r="B4" s="42"/>
      <c r="J4" s="46">
        <f t="shared" si="0"/>
        <v>0.03</v>
      </c>
      <c r="L4" s="43">
        <v>15000000</v>
      </c>
      <c r="M4" s="45"/>
    </row>
    <row r="5" spans="1:16" x14ac:dyDescent="0.25">
      <c r="A5" s="43"/>
      <c r="B5" s="42"/>
      <c r="J5" s="46">
        <f t="shared" si="0"/>
        <v>0.28000000000000003</v>
      </c>
      <c r="L5" s="43">
        <v>140000000</v>
      </c>
      <c r="M5" s="45"/>
    </row>
    <row r="6" spans="1:16" x14ac:dyDescent="0.25">
      <c r="A6" s="43">
        <f t="shared" ref="A6:A8" si="1">$A$1*B6</f>
        <v>30000000</v>
      </c>
      <c r="B6" s="42">
        <v>0.06</v>
      </c>
      <c r="C6" t="s">
        <v>72</v>
      </c>
      <c r="J6" s="46">
        <f t="shared" si="0"/>
        <v>0.06</v>
      </c>
      <c r="L6" s="43">
        <f>$A$1*M6</f>
        <v>30000000</v>
      </c>
      <c r="M6" s="45">
        <v>0.06</v>
      </c>
    </row>
    <row r="7" spans="1:16" x14ac:dyDescent="0.25">
      <c r="A7" s="43">
        <f t="shared" si="1"/>
        <v>165000000</v>
      </c>
      <c r="B7" s="42">
        <v>0.33</v>
      </c>
      <c r="C7" t="s">
        <v>73</v>
      </c>
      <c r="J7" s="46">
        <f t="shared" si="0"/>
        <v>0.03</v>
      </c>
      <c r="L7" s="43">
        <f>$A$1*M7</f>
        <v>15000000</v>
      </c>
      <c r="M7" s="45">
        <v>0.03</v>
      </c>
      <c r="P7" t="s">
        <v>88</v>
      </c>
    </row>
    <row r="8" spans="1:16" x14ac:dyDescent="0.25">
      <c r="A8" s="43">
        <f t="shared" si="1"/>
        <v>300000000</v>
      </c>
      <c r="B8" s="42">
        <v>0.6</v>
      </c>
      <c r="C8" t="s">
        <v>74</v>
      </c>
      <c r="D8" t="s">
        <v>82</v>
      </c>
      <c r="F8">
        <f>A8/F1</f>
        <v>33.333333333333336</v>
      </c>
      <c r="J8" s="46">
        <f t="shared" si="0"/>
        <v>0.38500000000000001</v>
      </c>
      <c r="K8" t="s">
        <v>89</v>
      </c>
      <c r="L8" s="43">
        <f>$A$1*M8</f>
        <v>192500000</v>
      </c>
      <c r="M8" s="45">
        <v>0.38500000000000001</v>
      </c>
      <c r="N8" t="s">
        <v>85</v>
      </c>
      <c r="O8">
        <v>10</v>
      </c>
      <c r="P8">
        <f>1000/O8</f>
        <v>100</v>
      </c>
    </row>
    <row r="9" spans="1:16" x14ac:dyDescent="0.25">
      <c r="B9" s="44">
        <f>G9/$A$1</f>
        <v>0.15</v>
      </c>
      <c r="C9" t="s">
        <v>75</v>
      </c>
      <c r="G9" s="43">
        <f>$A$8*H9</f>
        <v>75000000</v>
      </c>
      <c r="H9" s="42">
        <v>0.25</v>
      </c>
      <c r="J9" s="46">
        <f t="shared" si="0"/>
        <v>0.155</v>
      </c>
      <c r="L9" s="43">
        <f>$A$1*M9</f>
        <v>77500000</v>
      </c>
      <c r="M9" s="45">
        <v>0.155</v>
      </c>
      <c r="N9" t="s">
        <v>86</v>
      </c>
    </row>
    <row r="10" spans="1:16" x14ac:dyDescent="0.25">
      <c r="B10" s="44">
        <f t="shared" ref="B10:B15" si="2">G10/$A$1</f>
        <v>0.15</v>
      </c>
      <c r="C10" t="s">
        <v>76</v>
      </c>
      <c r="F10" s="43">
        <f>F1*20</f>
        <v>180000000</v>
      </c>
      <c r="G10" s="43">
        <f t="shared" ref="G10:G15" si="3">$A$8*H10</f>
        <v>75000000</v>
      </c>
      <c r="H10" s="42">
        <v>0.25</v>
      </c>
      <c r="J10" s="46">
        <f t="shared" si="0"/>
        <v>0.03</v>
      </c>
      <c r="L10" s="43">
        <f>$A$1*M10</f>
        <v>15000000</v>
      </c>
      <c r="M10" s="45">
        <v>0.03</v>
      </c>
      <c r="N10" t="s">
        <v>87</v>
      </c>
    </row>
    <row r="11" spans="1:16" x14ac:dyDescent="0.25">
      <c r="B11" s="44">
        <f t="shared" si="2"/>
        <v>0.03</v>
      </c>
      <c r="C11" t="s">
        <v>77</v>
      </c>
      <c r="F11" s="41">
        <f>20*4000000</f>
        <v>80000000</v>
      </c>
      <c r="G11" s="43">
        <f t="shared" si="3"/>
        <v>15000000</v>
      </c>
      <c r="H11" s="42">
        <v>0.05</v>
      </c>
      <c r="J11" s="46">
        <f t="shared" si="0"/>
        <v>1</v>
      </c>
      <c r="L11" s="43">
        <f>SUM(L2:L10)</f>
        <v>500000000</v>
      </c>
    </row>
    <row r="12" spans="1:16" x14ac:dyDescent="0.25">
      <c r="B12" s="44">
        <f t="shared" si="2"/>
        <v>0.06</v>
      </c>
      <c r="C12" t="s">
        <v>78</v>
      </c>
      <c r="E12" t="s">
        <v>83</v>
      </c>
      <c r="F12" s="43">
        <f>A8/35</f>
        <v>8571428.5714285709</v>
      </c>
      <c r="G12" s="43">
        <f t="shared" si="3"/>
        <v>30000000</v>
      </c>
      <c r="H12" s="42">
        <v>0.1</v>
      </c>
      <c r="L12" s="43">
        <f>A1-L11</f>
        <v>0</v>
      </c>
      <c r="O12" s="44"/>
    </row>
    <row r="13" spans="1:16" x14ac:dyDescent="0.25">
      <c r="B13" s="44">
        <f t="shared" si="2"/>
        <v>0.09</v>
      </c>
      <c r="C13" t="s">
        <v>79</v>
      </c>
      <c r="G13" s="43">
        <f t="shared" si="3"/>
        <v>45000000</v>
      </c>
      <c r="H13" s="42">
        <v>0.15</v>
      </c>
      <c r="L13" s="43">
        <f>L9/25</f>
        <v>3100000</v>
      </c>
    </row>
    <row r="14" spans="1:16" x14ac:dyDescent="0.25">
      <c r="B14" s="44">
        <f t="shared" si="2"/>
        <v>0.09</v>
      </c>
      <c r="C14" t="s">
        <v>80</v>
      </c>
      <c r="G14" s="43">
        <f t="shared" si="3"/>
        <v>45000000</v>
      </c>
      <c r="H14" s="42">
        <v>0.15</v>
      </c>
    </row>
    <row r="15" spans="1:16" x14ac:dyDescent="0.25">
      <c r="B15" s="44">
        <f t="shared" si="2"/>
        <v>0.03</v>
      </c>
      <c r="C15" t="s">
        <v>81</v>
      </c>
      <c r="G15" s="43">
        <f t="shared" si="3"/>
        <v>15000000</v>
      </c>
      <c r="H15" s="42">
        <v>0.05</v>
      </c>
    </row>
    <row r="16" spans="1:16" x14ac:dyDescent="0.25">
      <c r="L16">
        <f>1000/192</f>
        <v>5.208333333333333</v>
      </c>
    </row>
    <row r="19" spans="1:8" x14ac:dyDescent="0.25">
      <c r="G19" s="41">
        <v>3000000</v>
      </c>
      <c r="H19">
        <v>70</v>
      </c>
    </row>
    <row r="20" spans="1:8" x14ac:dyDescent="0.25">
      <c r="A20" s="43">
        <f>A1*B20</f>
        <v>90000000</v>
      </c>
      <c r="B20" s="42">
        <v>0.18</v>
      </c>
      <c r="G20" s="43">
        <f>G19*H19</f>
        <v>210000000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Data</vt:lpstr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Adesina Adebara</cp:lastModifiedBy>
  <dcterms:created xsi:type="dcterms:W3CDTF">2020-12-10T17:14:05Z</dcterms:created>
  <dcterms:modified xsi:type="dcterms:W3CDTF">2024-10-23T21:12:12Z</dcterms:modified>
</cp:coreProperties>
</file>