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b Perjadin\Nia W\Perjalanan Dinas\5-MR Bogor, 23 Ags 21\"/>
    </mc:Choice>
  </mc:AlternateContent>
  <bookViews>
    <workbookView xWindow="0" yWindow="450" windowWidth="20490" windowHeight="7890" firstSheet="1" activeTab="1"/>
  </bookViews>
  <sheets>
    <sheet name="REKON" sheetId="3" state="hidden" r:id="rId1"/>
    <sheet name="1569.EAI.003.052.A.524111" sheetId="5" r:id="rId2"/>
  </sheets>
  <definedNames>
    <definedName name="_xlnm.Print_Area" localSheetId="1">'1569.EAI.003.052.A.524111'!$A$1:$Q$37</definedName>
    <definedName name="_xlnm.Print_Area" localSheetId="0">REKON!$A$1:$Q$34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5" l="1"/>
  <c r="Q23" i="5" s="1"/>
  <c r="L22" i="5"/>
  <c r="Q22" i="5" s="1"/>
  <c r="L21" i="5"/>
  <c r="Q21" i="5" s="1"/>
  <c r="L20" i="5"/>
  <c r="Q20" i="5" s="1"/>
  <c r="L19" i="5"/>
  <c r="Q19" i="5" s="1"/>
  <c r="L18" i="5"/>
  <c r="Q18" i="5" s="1"/>
  <c r="Q24" i="5" l="1"/>
  <c r="Q25" i="5" l="1"/>
  <c r="Q27" i="5"/>
  <c r="Q20" i="3" l="1"/>
  <c r="Q19" i="3"/>
  <c r="Q18" i="3"/>
  <c r="Q21" i="3" l="1"/>
  <c r="Q22" i="3" l="1"/>
  <c r="Q24" i="3"/>
</calcChain>
</file>

<file path=xl/sharedStrings.xml><?xml version="1.0" encoding="utf-8"?>
<sst xmlns="http://schemas.openxmlformats.org/spreadsheetml/2006/main" count="134" uniqueCount="70">
  <si>
    <t>RENCANA ANGGARAN BIAYA PERJALANAN DINAS</t>
  </si>
  <si>
    <t xml:space="preserve">Program Aksi                            </t>
  </si>
  <si>
    <t xml:space="preserve">Maksud Perjalanan Dinas        </t>
  </si>
  <si>
    <t xml:space="preserve">Pembebanan Anggaran </t>
  </si>
  <si>
    <t>Output Kegiatan</t>
  </si>
  <si>
    <t>No</t>
  </si>
  <si>
    <t>Nama</t>
  </si>
  <si>
    <t>Gol</t>
  </si>
  <si>
    <t>Kota</t>
  </si>
  <si>
    <t>Tanggal</t>
  </si>
  <si>
    <t>Jumlah / Biaya (Rp)</t>
  </si>
  <si>
    <t>Total</t>
  </si>
  <si>
    <t>Keberangkatan</t>
  </si>
  <si>
    <t>Tujuan</t>
  </si>
  <si>
    <t>Berangkat</t>
  </si>
  <si>
    <t>Kembali</t>
  </si>
  <si>
    <t>Uang Harian</t>
  </si>
  <si>
    <t>Biaya Hotel  (hr/Rp)</t>
  </si>
  <si>
    <t xml:space="preserve">Biaya Transport </t>
  </si>
  <si>
    <t>Rp.</t>
  </si>
  <si>
    <t xml:space="preserve">Udara </t>
  </si>
  <si>
    <t>Darat</t>
  </si>
  <si>
    <t>Taksi Propinsi</t>
  </si>
  <si>
    <t>IV</t>
  </si>
  <si>
    <t xml:space="preserve">Jakarta </t>
  </si>
  <si>
    <t>III</t>
  </si>
  <si>
    <t xml:space="preserve">Sub Total </t>
  </si>
  <si>
    <t xml:space="preserve">Jumlah anggaran yang diajukan </t>
  </si>
  <si>
    <t>Mengetahui,</t>
  </si>
  <si>
    <t>Sekretaris Inspektorat Jenderal</t>
  </si>
  <si>
    <t>Selaku Kuasa Pengguna Anggaran</t>
  </si>
  <si>
    <t xml:space="preserve"> </t>
  </si>
  <si>
    <t>NIP. 19630811 198811 1 001</t>
  </si>
  <si>
    <t xml:space="preserve">Kegiatan                                    </t>
  </si>
  <si>
    <t>Kepala Bagian Keuangan</t>
  </si>
  <si>
    <t xml:space="preserve"> :  TA 2021</t>
  </si>
  <si>
    <t>Sarwadi</t>
  </si>
  <si>
    <t>Erwin</t>
  </si>
  <si>
    <t xml:space="preserve"> :  Layanan Perencanaan dan Penganggaran Internal</t>
  </si>
  <si>
    <t>Representatif</t>
  </si>
  <si>
    <t>Drs. Tholib, S.H., M.H.</t>
  </si>
  <si>
    <t xml:space="preserve"> :  1 Laporan Kegiatan</t>
  </si>
  <si>
    <t>Sisa anggaran sebelum kegiatan ini</t>
  </si>
  <si>
    <t>Pagu anggaran</t>
  </si>
  <si>
    <t>Sisa anggaran setelah kegiatan ini</t>
  </si>
  <si>
    <t>Hari</t>
  </si>
  <si>
    <t>Jumlah Hari</t>
  </si>
  <si>
    <t xml:space="preserve"> :  Dukungan Manajemen dan Dukungan Teknis Lainnya ITJEN Kemenkumham</t>
  </si>
  <si>
    <t xml:space="preserve">Denny Darmawan </t>
  </si>
  <si>
    <t>Jakarta, 29 Juni 2021</t>
  </si>
  <si>
    <t>KEGIATAN REKONSILIASI DATA LAPORAN KEUANGAN KEMENTERIAN HUKUM DAN HAM TINGKAT UNIT ESELON I SEMESTER I TA 2021</t>
  </si>
  <si>
    <t xml:space="preserve"> :  Kegiatan Rekonsiliasi Data Laporan Keuangan Kementerian Hukum dan HAM Tingkat Unit Eselon I Semester I TA 2021</t>
  </si>
  <si>
    <t>Jakarta</t>
  </si>
  <si>
    <t>Sarwadi, S.H., M.H.</t>
  </si>
  <si>
    <t>NIP. 19640515 198503 1 016</t>
  </si>
  <si>
    <t>Kode MAK : 1569.EAB.002.051.A.524113 (Pengelolaan Pelaksanaan Anggaran, Pembayaran Gaji, Tunjangan Pegawai dan Revisi Anggaran)</t>
  </si>
  <si>
    <t>Bogor</t>
  </si>
  <si>
    <t>Rencana Anggaran Biaya Perjalanan Dinas</t>
  </si>
  <si>
    <t>Rifan Wahyu Permana</t>
  </si>
  <si>
    <t>Kode MAK : 1569.EAI.003.052.A.524111 (Koordinasi Pengawasan/Pembinaan Pimpinan)</t>
  </si>
  <si>
    <t>Denny Darmawan</t>
  </si>
  <si>
    <t>Yusup Subhan Abas</t>
  </si>
  <si>
    <t>Nia Wulandari</t>
  </si>
  <si>
    <t>Kepala Bagian Umum</t>
  </si>
  <si>
    <t>Joko Martanto, S.E., M.Si.</t>
  </si>
  <si>
    <t>NIP. 19720305 199903 1 007</t>
  </si>
  <si>
    <t xml:space="preserve">Pendampingan Pertanggungjawaban Keuangan Focus Group Discussion (FGD) Pembahasan Pedoman Evaluasi Penerapan Manajemen Risiko di Lingkungan Kemenkumham </t>
  </si>
  <si>
    <t xml:space="preserve"> :  Pendampingan Pertanggungjawaban Keuangan Focus Group Discussion (FGD) Pembahasan Pedoman Evaluasi Penerapan Manajemen Risiko di Lingkungan Kemenkumham</t>
  </si>
  <si>
    <t>Apriliya Wulandari</t>
  </si>
  <si>
    <t>Jakarta, 16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</si>
</sst>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Rp&quot;* #,##0_-;\-&quot;Rp&quot;* #,##0_-;_-&quot;Rp&quot;* &quot;-&quot;_-;_-@_-"/>
    <numFmt numFmtId="164" formatCode="_(* #,##0_);_(* \(#,##0\);_(* &quot;-&quot;_);_(@_)"/>
    <numFmt numFmtId="165" formatCode="_(&quot;Rp&quot;* #,##0_);_(&quot;Rp&quot;* \(#,##0\);_(&quot;Rp&quot;* &quot;-&quot;_);_(@_)"/>
    <numFmt numFmtId="166" formatCode="[$-409]d\-mmm\-yy;@"/>
    <numFmt numFmtId="167" formatCode="_([$Rp-421]* #,##0_);_([$Rp-421]* \(#,##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9" fontId="4" fillId="2" borderId="3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/>
    <xf numFmtId="165" fontId="4" fillId="0" borderId="11" xfId="0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164" fontId="2" fillId="0" borderId="3" xfId="0" applyNumberFormat="1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167" fontId="3" fillId="0" borderId="0" xfId="1" applyNumberFormat="1" applyFont="1" applyAlignment="1">
      <alignment horizontal="right" vertical="center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2" fillId="3" borderId="7" xfId="0" applyFont="1" applyFill="1" applyBorder="1"/>
    <xf numFmtId="0" fontId="2" fillId="3" borderId="1" xfId="0" applyFont="1" applyFill="1" applyBorder="1"/>
    <xf numFmtId="164" fontId="2" fillId="0" borderId="0" xfId="0" applyNumberFormat="1" applyFont="1" applyAlignment="1">
      <alignment vertical="center"/>
    </xf>
    <xf numFmtId="42" fontId="2" fillId="3" borderId="13" xfId="0" applyNumberFormat="1" applyFont="1" applyFill="1" applyBorder="1"/>
    <xf numFmtId="164" fontId="4" fillId="2" borderId="3" xfId="1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5" fontId="4" fillId="0" borderId="11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/>
    <xf numFmtId="0" fontId="2" fillId="2" borderId="4" xfId="0" applyFont="1" applyFill="1" applyBorder="1" applyAlignment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4" fontId="4" fillId="2" borderId="3" xfId="1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3" fillId="0" borderId="9" xfId="1" applyFont="1" applyFill="1" applyBorder="1" applyAlignment="1">
      <alignment horizontal="left" vertical="center" wrapText="1"/>
    </xf>
    <xf numFmtId="0" fontId="3" fillId="0" borderId="10" xfId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65" fontId="4" fillId="2" borderId="4" xfId="1" applyNumberFormat="1" applyFont="1" applyFill="1" applyBorder="1" applyAlignment="1">
      <alignment horizontal="center" vertical="center" wrapText="1"/>
    </xf>
    <xf numFmtId="165" fontId="4" fillId="2" borderId="6" xfId="1" applyNumberFormat="1" applyFont="1" applyFill="1" applyBorder="1" applyAlignment="1">
      <alignment horizontal="center" vertical="center" wrapText="1"/>
    </xf>
    <xf numFmtId="165" fontId="4" fillId="2" borderId="8" xfId="1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693968</xdr:colOff>
      <xdr:row>32</xdr:row>
      <xdr:rowOff>95250</xdr:rowOff>
    </xdr:from>
    <xdr:to>
      <xdr:col>14</xdr:col>
      <xdr:colOff>299360</xdr:colOff>
      <xdr:row>34</xdr:row>
      <xdr:rowOff>81642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344" b="77656" l="41571" r="47120"/>
                  </a14:imgEffect>
                  <a14:imgEffect>
                    <a14:artisticPhotocopy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085" t="57372" r="53020" b="23417"/>
        <a:stretch/>
      </xdr:blipFill>
      <xdr:spPr>
        <a:xfrm rot="16200000">
          <a:off x="11123843" y="5381625"/>
          <a:ext cx="367392" cy="1932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view="pageBreakPreview" topLeftCell="A8" zoomScale="80" zoomScaleNormal="70" zoomScaleSheetLayoutView="80" workbookViewId="0">
      <selection activeCell="A15" sqref="A15"/>
    </sheetView>
  </sheetViews>
  <sheetFormatPr defaultRowHeight="15" x14ac:dyDescent="0.25"/>
  <cols>
    <col min="2" max="2" width="30.140625" customWidth="1"/>
    <col min="4" max="4" width="17.42578125" customWidth="1"/>
    <col min="6" max="6" width="11.5703125" bestFit="1" customWidth="1"/>
    <col min="7" max="7" width="11.28515625" bestFit="1" customWidth="1"/>
    <col min="9" max="9" width="14.42578125" bestFit="1" customWidth="1"/>
    <col min="11" max="11" width="12.85546875" bestFit="1" customWidth="1"/>
    <col min="12" max="12" width="14.7109375" customWidth="1"/>
    <col min="14" max="14" width="11" bestFit="1" customWidth="1"/>
    <col min="15" max="15" width="15.7109375" bestFit="1" customWidth="1"/>
    <col min="16" max="16" width="15.7109375" customWidth="1"/>
    <col min="17" max="17" width="20.42578125" bestFit="1" customWidth="1"/>
    <col min="18" max="19" width="12.28515625" bestFit="1" customWidth="1"/>
  </cols>
  <sheetData>
    <row r="1" spans="1:18" s="32" customFormat="1" ht="15.75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8" s="32" customFormat="1" ht="15.75" x14ac:dyDescent="0.25">
      <c r="A2" s="65" t="s">
        <v>50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8" s="3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s="33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s="1" customFormat="1" ht="15.75" hidden="1" x14ac:dyDescent="0.2">
      <c r="A5" s="2"/>
      <c r="B5" s="3" t="s">
        <v>1</v>
      </c>
      <c r="C5" s="3" t="s">
        <v>38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1" customFormat="1" ht="15.75" x14ac:dyDescent="0.2">
      <c r="A6" s="2"/>
      <c r="B6" s="3" t="s">
        <v>33</v>
      </c>
      <c r="C6" s="3" t="s">
        <v>47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s="1" customFormat="1" ht="15.75" x14ac:dyDescent="0.2">
      <c r="A7" s="4"/>
      <c r="B7" s="3" t="s">
        <v>2</v>
      </c>
      <c r="C7" s="3" t="s">
        <v>51</v>
      </c>
      <c r="D7" s="4"/>
      <c r="E7" s="2"/>
      <c r="F7" s="2"/>
      <c r="G7" s="2"/>
      <c r="H7" s="5"/>
      <c r="I7" s="5"/>
      <c r="J7" s="5"/>
      <c r="K7" s="5"/>
      <c r="L7" s="5"/>
      <c r="M7" s="6"/>
      <c r="N7" s="6"/>
      <c r="O7" s="6"/>
      <c r="P7" s="6"/>
      <c r="Q7" s="6"/>
      <c r="R7" s="34"/>
    </row>
    <row r="8" spans="1:18" s="1" customFormat="1" x14ac:dyDescent="0.2">
      <c r="A8" s="4"/>
      <c r="B8" s="3" t="s">
        <v>3</v>
      </c>
      <c r="C8" s="3" t="s">
        <v>35</v>
      </c>
      <c r="D8" s="7"/>
      <c r="E8" s="7"/>
      <c r="F8" s="7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34"/>
    </row>
    <row r="9" spans="1:18" s="1" customFormat="1" x14ac:dyDescent="0.2">
      <c r="A9" s="4"/>
      <c r="B9" s="3" t="s">
        <v>4</v>
      </c>
      <c r="C9" s="3" t="s">
        <v>41</v>
      </c>
      <c r="D9" s="7"/>
      <c r="E9" s="7"/>
      <c r="F9" s="7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34"/>
    </row>
    <row r="10" spans="1:18" s="33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s="33" customFormat="1" ht="15" customHeight="1" x14ac:dyDescent="0.2">
      <c r="A11" s="66" t="s">
        <v>5</v>
      </c>
      <c r="B11" s="59" t="s">
        <v>6</v>
      </c>
      <c r="C11" s="59" t="s">
        <v>7</v>
      </c>
      <c r="D11" s="69" t="s">
        <v>8</v>
      </c>
      <c r="E11" s="70"/>
      <c r="F11" s="69" t="s">
        <v>9</v>
      </c>
      <c r="G11" s="70"/>
      <c r="H11" s="59" t="s">
        <v>46</v>
      </c>
      <c r="I11" s="54" t="s">
        <v>10</v>
      </c>
      <c r="J11" s="55"/>
      <c r="K11" s="55"/>
      <c r="L11" s="55"/>
      <c r="M11" s="55"/>
      <c r="N11" s="55"/>
      <c r="O11" s="55"/>
      <c r="P11" s="44"/>
      <c r="Q11" s="71" t="s">
        <v>11</v>
      </c>
    </row>
    <row r="12" spans="1:18" s="33" customFormat="1" x14ac:dyDescent="0.2">
      <c r="A12" s="67"/>
      <c r="B12" s="59"/>
      <c r="C12" s="59"/>
      <c r="D12" s="59" t="s">
        <v>12</v>
      </c>
      <c r="E12" s="59" t="s">
        <v>13</v>
      </c>
      <c r="F12" s="60" t="s">
        <v>14</v>
      </c>
      <c r="G12" s="62" t="s">
        <v>15</v>
      </c>
      <c r="H12" s="59"/>
      <c r="I12" s="64" t="s">
        <v>16</v>
      </c>
      <c r="J12" s="64" t="s">
        <v>17</v>
      </c>
      <c r="K12" s="64"/>
      <c r="L12" s="64"/>
      <c r="M12" s="56" t="s">
        <v>18</v>
      </c>
      <c r="N12" s="56"/>
      <c r="O12" s="56"/>
      <c r="P12" s="57" t="s">
        <v>39</v>
      </c>
      <c r="Q12" s="72"/>
    </row>
    <row r="13" spans="1:18" s="33" customFormat="1" x14ac:dyDescent="0.25">
      <c r="A13" s="68"/>
      <c r="B13" s="59"/>
      <c r="C13" s="59"/>
      <c r="D13" s="59"/>
      <c r="E13" s="59"/>
      <c r="F13" s="61"/>
      <c r="G13" s="63"/>
      <c r="H13" s="59"/>
      <c r="I13" s="64"/>
      <c r="J13" s="39" t="s">
        <v>45</v>
      </c>
      <c r="K13" s="39" t="s">
        <v>19</v>
      </c>
      <c r="L13" s="8">
        <v>0.3</v>
      </c>
      <c r="M13" s="9" t="s">
        <v>20</v>
      </c>
      <c r="N13" s="9" t="s">
        <v>21</v>
      </c>
      <c r="O13" s="10" t="s">
        <v>22</v>
      </c>
      <c r="P13" s="58"/>
      <c r="Q13" s="73"/>
    </row>
    <row r="14" spans="1:18" s="33" customFormat="1" ht="15" customHeight="1" x14ac:dyDescent="0.2">
      <c r="A14" s="52" t="s">
        <v>55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11"/>
    </row>
    <row r="15" spans="1:18" s="33" customFormat="1" ht="15.75" x14ac:dyDescent="0.25">
      <c r="A15" s="12"/>
      <c r="B15" s="13"/>
      <c r="C15" s="13"/>
      <c r="D15" s="13"/>
      <c r="E15" s="13"/>
      <c r="F15" s="13"/>
      <c r="G15" s="13"/>
      <c r="H15" s="13"/>
      <c r="I15" s="48" t="s">
        <v>43</v>
      </c>
      <c r="J15" s="48"/>
      <c r="K15" s="48"/>
      <c r="L15" s="48"/>
      <c r="M15" s="48"/>
      <c r="N15" s="48"/>
      <c r="O15" s="48"/>
      <c r="P15" s="49"/>
      <c r="Q15" s="42">
        <v>28800000</v>
      </c>
    </row>
    <row r="16" spans="1:18" s="33" customFormat="1" ht="15.75" x14ac:dyDescent="0.25">
      <c r="A16" s="12"/>
      <c r="B16" s="13"/>
      <c r="C16" s="13"/>
      <c r="D16" s="13"/>
      <c r="E16" s="13"/>
      <c r="F16" s="13"/>
      <c r="G16" s="13"/>
      <c r="H16" s="13"/>
      <c r="I16" s="48" t="s">
        <v>42</v>
      </c>
      <c r="J16" s="48"/>
      <c r="K16" s="48"/>
      <c r="L16" s="48"/>
      <c r="M16" s="48"/>
      <c r="N16" s="48"/>
      <c r="O16" s="48"/>
      <c r="P16" s="49"/>
      <c r="Q16" s="42">
        <v>27450000</v>
      </c>
    </row>
    <row r="17" spans="1:18" s="33" customFormat="1" ht="15.75" x14ac:dyDescent="0.25">
      <c r="A17" s="12"/>
      <c r="B17" s="13"/>
      <c r="C17" s="13"/>
      <c r="D17" s="13"/>
      <c r="E17" s="13"/>
      <c r="F17" s="13"/>
      <c r="G17" s="13"/>
      <c r="H17" s="13"/>
      <c r="I17" s="40"/>
      <c r="J17" s="40"/>
      <c r="K17" s="40"/>
      <c r="L17" s="40"/>
      <c r="M17" s="40"/>
      <c r="N17" s="40"/>
      <c r="O17" s="41"/>
      <c r="P17" s="41"/>
      <c r="Q17" s="14"/>
    </row>
    <row r="18" spans="1:18" s="33" customFormat="1" x14ac:dyDescent="0.2">
      <c r="A18" s="15">
        <v>1</v>
      </c>
      <c r="B18" s="16" t="s">
        <v>36</v>
      </c>
      <c r="C18" s="17" t="s">
        <v>23</v>
      </c>
      <c r="D18" s="18" t="s">
        <v>24</v>
      </c>
      <c r="E18" s="19" t="s">
        <v>52</v>
      </c>
      <c r="F18" s="20">
        <v>44398</v>
      </c>
      <c r="G18" s="20">
        <v>44399</v>
      </c>
      <c r="H18" s="21">
        <v>2</v>
      </c>
      <c r="I18" s="22">
        <v>210000</v>
      </c>
      <c r="J18" s="22"/>
      <c r="K18" s="22"/>
      <c r="L18" s="22"/>
      <c r="M18" s="23"/>
      <c r="N18" s="22"/>
      <c r="O18" s="23"/>
      <c r="P18" s="23"/>
      <c r="Q18" s="24">
        <f>(H18*I18)+(J18*L18)+N18</f>
        <v>420000</v>
      </c>
    </row>
    <row r="19" spans="1:18" s="33" customFormat="1" x14ac:dyDescent="0.2">
      <c r="A19" s="15">
        <v>2</v>
      </c>
      <c r="B19" s="16" t="s">
        <v>48</v>
      </c>
      <c r="C19" s="17" t="s">
        <v>23</v>
      </c>
      <c r="D19" s="18" t="s">
        <v>24</v>
      </c>
      <c r="E19" s="19" t="s">
        <v>52</v>
      </c>
      <c r="F19" s="20">
        <v>44398</v>
      </c>
      <c r="G19" s="20">
        <v>44399</v>
      </c>
      <c r="H19" s="21">
        <v>2</v>
      </c>
      <c r="I19" s="22">
        <v>210000</v>
      </c>
      <c r="J19" s="22"/>
      <c r="K19" s="22"/>
      <c r="L19" s="22"/>
      <c r="M19" s="23"/>
      <c r="N19" s="22"/>
      <c r="O19" s="23"/>
      <c r="P19" s="23"/>
      <c r="Q19" s="24">
        <f t="shared" ref="Q19:Q20" si="0">(H19*I19)+(J19*L19)+N19</f>
        <v>420000</v>
      </c>
      <c r="R19" s="37"/>
    </row>
    <row r="20" spans="1:18" s="33" customFormat="1" x14ac:dyDescent="0.2">
      <c r="A20" s="15">
        <v>3</v>
      </c>
      <c r="B20" s="16" t="s">
        <v>37</v>
      </c>
      <c r="C20" s="17" t="s">
        <v>25</v>
      </c>
      <c r="D20" s="18" t="s">
        <v>24</v>
      </c>
      <c r="E20" s="19" t="s">
        <v>52</v>
      </c>
      <c r="F20" s="20">
        <v>44398</v>
      </c>
      <c r="G20" s="20">
        <v>44399</v>
      </c>
      <c r="H20" s="21">
        <v>2</v>
      </c>
      <c r="I20" s="22">
        <v>210000</v>
      </c>
      <c r="J20" s="22"/>
      <c r="K20" s="22"/>
      <c r="L20" s="22"/>
      <c r="M20" s="23"/>
      <c r="N20" s="22"/>
      <c r="O20" s="23"/>
      <c r="P20" s="23"/>
      <c r="Q20" s="24">
        <f t="shared" si="0"/>
        <v>420000</v>
      </c>
      <c r="R20" s="37"/>
    </row>
    <row r="21" spans="1:18" s="33" customFormat="1" ht="15.75" x14ac:dyDescent="0.25">
      <c r="A21" s="15"/>
      <c r="B21" s="13"/>
      <c r="C21" s="13"/>
      <c r="D21" s="13"/>
      <c r="E21" s="13"/>
      <c r="F21" s="13"/>
      <c r="G21" s="13"/>
      <c r="H21" s="13"/>
      <c r="I21" s="48" t="s">
        <v>26</v>
      </c>
      <c r="J21" s="48"/>
      <c r="K21" s="48"/>
      <c r="L21" s="48"/>
      <c r="M21" s="48"/>
      <c r="N21" s="48"/>
      <c r="O21" s="48"/>
      <c r="P21" s="49"/>
      <c r="Q21" s="24">
        <f>SUM(Q18:Q20)</f>
        <v>1260000</v>
      </c>
    </row>
    <row r="22" spans="1:18" s="33" customFormat="1" ht="15.75" x14ac:dyDescent="0.25">
      <c r="A22" s="15"/>
      <c r="B22" s="13"/>
      <c r="C22" s="13"/>
      <c r="D22" s="13"/>
      <c r="E22" s="13"/>
      <c r="F22" s="13"/>
      <c r="G22" s="13"/>
      <c r="H22" s="13"/>
      <c r="I22" s="48" t="s">
        <v>44</v>
      </c>
      <c r="J22" s="48"/>
      <c r="K22" s="48"/>
      <c r="L22" s="48"/>
      <c r="M22" s="48"/>
      <c r="N22" s="48"/>
      <c r="O22" s="48"/>
      <c r="P22" s="49"/>
      <c r="Q22" s="24">
        <f>Q16-Q21</f>
        <v>26190000</v>
      </c>
    </row>
    <row r="23" spans="1:18" s="33" customFormat="1" x14ac:dyDescent="0.2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</row>
    <row r="24" spans="1:18" s="33" customFormat="1" ht="15.75" x14ac:dyDescent="0.25">
      <c r="A24" s="35"/>
      <c r="B24" s="36"/>
      <c r="C24" s="36"/>
      <c r="D24" s="36"/>
      <c r="E24" s="36"/>
      <c r="F24" s="50" t="s">
        <v>27</v>
      </c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38">
        <f>Q21</f>
        <v>1260000</v>
      </c>
    </row>
    <row r="25" spans="1:18" s="1" customFormat="1" ht="15.7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</row>
    <row r="26" spans="1:18" s="1" customFormat="1" x14ac:dyDescent="0.2">
      <c r="D26" s="30" t="s">
        <v>28</v>
      </c>
      <c r="E26" s="30"/>
      <c r="F26" s="30"/>
    </row>
    <row r="27" spans="1:18" s="1" customFormat="1" x14ac:dyDescent="0.2">
      <c r="D27" s="30" t="s">
        <v>29</v>
      </c>
      <c r="E27" s="30"/>
      <c r="F27" s="30"/>
      <c r="M27" s="30"/>
      <c r="N27" s="30" t="s">
        <v>49</v>
      </c>
      <c r="O27" s="30"/>
      <c r="P27" s="30"/>
    </row>
    <row r="28" spans="1:18" s="1" customFormat="1" x14ac:dyDescent="0.2">
      <c r="D28" s="30" t="s">
        <v>30</v>
      </c>
      <c r="E28" s="30"/>
      <c r="F28" s="30"/>
      <c r="M28" s="31"/>
      <c r="N28" s="31" t="s">
        <v>34</v>
      </c>
      <c r="O28" s="31"/>
      <c r="P28" s="31"/>
    </row>
    <row r="29" spans="1:18" s="1" customFormat="1" x14ac:dyDescent="0.2">
      <c r="D29" s="30"/>
      <c r="E29" s="30"/>
      <c r="F29" s="30"/>
      <c r="M29" s="31"/>
      <c r="N29" s="31"/>
      <c r="O29" s="31"/>
      <c r="P29" s="31"/>
    </row>
    <row r="30" spans="1:18" s="1" customFormat="1" x14ac:dyDescent="0.2">
      <c r="D30" s="30"/>
      <c r="E30" s="30"/>
      <c r="F30" s="30"/>
      <c r="M30" s="31"/>
      <c r="N30" s="31"/>
      <c r="O30" s="31"/>
      <c r="P30" s="31"/>
    </row>
    <row r="31" spans="1:18" s="1" customFormat="1" x14ac:dyDescent="0.2">
      <c r="D31" s="30"/>
      <c r="E31" s="30"/>
      <c r="F31" s="30"/>
      <c r="M31" s="31"/>
      <c r="N31" s="31"/>
      <c r="O31" s="31"/>
      <c r="P31" s="31"/>
    </row>
    <row r="32" spans="1:18" s="1" customFormat="1" x14ac:dyDescent="0.2">
      <c r="E32" s="1" t="s">
        <v>31</v>
      </c>
      <c r="M32" s="30"/>
      <c r="N32" s="30"/>
      <c r="O32" s="30"/>
      <c r="P32" s="30"/>
    </row>
    <row r="33" spans="4:16" s="1" customFormat="1" x14ac:dyDescent="0.2">
      <c r="D33" s="30" t="s">
        <v>40</v>
      </c>
      <c r="E33" s="30"/>
      <c r="F33" s="30"/>
      <c r="M33" s="31"/>
      <c r="N33" s="31" t="s">
        <v>53</v>
      </c>
      <c r="O33" s="31"/>
      <c r="P33" s="31"/>
    </row>
    <row r="34" spans="4:16" s="1" customFormat="1" x14ac:dyDescent="0.2">
      <c r="D34" s="30" t="s">
        <v>32</v>
      </c>
      <c r="E34" s="30"/>
      <c r="F34" s="30"/>
      <c r="M34" s="30"/>
      <c r="N34" s="30" t="s">
        <v>54</v>
      </c>
      <c r="O34" s="30"/>
      <c r="P34" s="30"/>
    </row>
  </sheetData>
  <mergeCells count="24">
    <mergeCell ref="A1:Q1"/>
    <mergeCell ref="A2:Q2"/>
    <mergeCell ref="A11:A13"/>
    <mergeCell ref="B11:B13"/>
    <mergeCell ref="C11:C13"/>
    <mergeCell ref="D11:E11"/>
    <mergeCell ref="F11:G11"/>
    <mergeCell ref="H11:H13"/>
    <mergeCell ref="Q11:Q13"/>
    <mergeCell ref="I22:P22"/>
    <mergeCell ref="F24:P24"/>
    <mergeCell ref="A14:P14"/>
    <mergeCell ref="I11:O11"/>
    <mergeCell ref="M12:O12"/>
    <mergeCell ref="P12:P13"/>
    <mergeCell ref="I15:P15"/>
    <mergeCell ref="I16:P16"/>
    <mergeCell ref="I21:P21"/>
    <mergeCell ref="D12:D13"/>
    <mergeCell ref="E12:E13"/>
    <mergeCell ref="F12:F13"/>
    <mergeCell ref="G12:G13"/>
    <mergeCell ref="I12:I13"/>
    <mergeCell ref="J12:L12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view="pageBreakPreview" zoomScale="55" zoomScaleNormal="70" zoomScaleSheetLayoutView="55" workbookViewId="0">
      <selection activeCell="P34" sqref="P34"/>
    </sheetView>
  </sheetViews>
  <sheetFormatPr defaultRowHeight="15" x14ac:dyDescent="0.25"/>
  <cols>
    <col min="2" max="2" width="30.140625" customWidth="1"/>
    <col min="4" max="4" width="17.42578125" customWidth="1"/>
    <col min="6" max="6" width="12" bestFit="1" customWidth="1"/>
    <col min="7" max="7" width="11.85546875" bestFit="1" customWidth="1"/>
    <col min="9" max="9" width="14.42578125" bestFit="1" customWidth="1"/>
    <col min="11" max="11" width="12.85546875" bestFit="1" customWidth="1"/>
    <col min="12" max="12" width="14.7109375" customWidth="1"/>
    <col min="14" max="14" width="11" bestFit="1" customWidth="1"/>
    <col min="15" max="15" width="15.7109375" bestFit="1" customWidth="1"/>
    <col min="16" max="16" width="15.7109375" customWidth="1"/>
    <col min="17" max="17" width="20.42578125" bestFit="1" customWidth="1"/>
    <col min="18" max="19" width="12.28515625" bestFit="1" customWidth="1"/>
  </cols>
  <sheetData>
    <row r="1" spans="1:18" s="32" customFormat="1" ht="15.75" x14ac:dyDescent="0.2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8" s="32" customFormat="1" ht="15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8" s="3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s="33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s="1" customFormat="1" ht="15.75" hidden="1" x14ac:dyDescent="0.2">
      <c r="A5" s="2"/>
      <c r="B5" s="3" t="s">
        <v>1</v>
      </c>
      <c r="C5" s="3" t="s">
        <v>38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s="1" customFormat="1" ht="15.75" x14ac:dyDescent="0.2">
      <c r="A6" s="2"/>
      <c r="B6" s="3" t="s">
        <v>33</v>
      </c>
      <c r="C6" s="3" t="s">
        <v>47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s="1" customFormat="1" ht="15.75" x14ac:dyDescent="0.2">
      <c r="A7" s="4"/>
      <c r="B7" s="3" t="s">
        <v>2</v>
      </c>
      <c r="C7" s="3" t="s">
        <v>67</v>
      </c>
      <c r="D7" s="4"/>
      <c r="E7" s="2"/>
      <c r="F7" s="2"/>
      <c r="G7" s="2"/>
      <c r="H7" s="5"/>
      <c r="I7" s="5"/>
      <c r="J7" s="5"/>
      <c r="K7" s="5"/>
      <c r="L7" s="5"/>
      <c r="M7" s="6"/>
      <c r="N7" s="6"/>
      <c r="O7" s="6"/>
      <c r="P7" s="6"/>
      <c r="Q7" s="6"/>
      <c r="R7" s="34"/>
    </row>
    <row r="8" spans="1:18" s="1" customFormat="1" x14ac:dyDescent="0.2">
      <c r="A8" s="4"/>
      <c r="B8" s="3" t="s">
        <v>3</v>
      </c>
      <c r="C8" s="3" t="s">
        <v>35</v>
      </c>
      <c r="D8" s="7"/>
      <c r="E8" s="7"/>
      <c r="F8" s="7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34"/>
    </row>
    <row r="9" spans="1:18" s="1" customFormat="1" x14ac:dyDescent="0.2">
      <c r="A9" s="4"/>
      <c r="B9" s="3" t="s">
        <v>4</v>
      </c>
      <c r="C9" s="3" t="s">
        <v>41</v>
      </c>
      <c r="D9" s="7"/>
      <c r="E9" s="7"/>
      <c r="F9" s="7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34"/>
    </row>
    <row r="10" spans="1:18" s="33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s="33" customFormat="1" ht="15" customHeight="1" x14ac:dyDescent="0.2">
      <c r="A11" s="66" t="s">
        <v>5</v>
      </c>
      <c r="B11" s="59" t="s">
        <v>6</v>
      </c>
      <c r="C11" s="59" t="s">
        <v>7</v>
      </c>
      <c r="D11" s="69" t="s">
        <v>8</v>
      </c>
      <c r="E11" s="70"/>
      <c r="F11" s="69" t="s">
        <v>9</v>
      </c>
      <c r="G11" s="70"/>
      <c r="H11" s="59" t="s">
        <v>46</v>
      </c>
      <c r="I11" s="54" t="s">
        <v>10</v>
      </c>
      <c r="J11" s="55"/>
      <c r="K11" s="55"/>
      <c r="L11" s="55"/>
      <c r="M11" s="55"/>
      <c r="N11" s="55"/>
      <c r="O11" s="74"/>
      <c r="P11" s="43"/>
      <c r="Q11" s="71" t="s">
        <v>11</v>
      </c>
    </row>
    <row r="12" spans="1:18" s="33" customFormat="1" x14ac:dyDescent="0.2">
      <c r="A12" s="67"/>
      <c r="B12" s="59"/>
      <c r="C12" s="59"/>
      <c r="D12" s="59" t="s">
        <v>12</v>
      </c>
      <c r="E12" s="59" t="s">
        <v>13</v>
      </c>
      <c r="F12" s="60" t="s">
        <v>14</v>
      </c>
      <c r="G12" s="62" t="s">
        <v>15</v>
      </c>
      <c r="H12" s="59"/>
      <c r="I12" s="64" t="s">
        <v>16</v>
      </c>
      <c r="J12" s="64" t="s">
        <v>17</v>
      </c>
      <c r="K12" s="64"/>
      <c r="L12" s="64"/>
      <c r="M12" s="56" t="s">
        <v>18</v>
      </c>
      <c r="N12" s="56"/>
      <c r="O12" s="56"/>
      <c r="P12" s="57" t="s">
        <v>39</v>
      </c>
      <c r="Q12" s="72"/>
    </row>
    <row r="13" spans="1:18" s="33" customFormat="1" x14ac:dyDescent="0.25">
      <c r="A13" s="68"/>
      <c r="B13" s="59"/>
      <c r="C13" s="59"/>
      <c r="D13" s="59"/>
      <c r="E13" s="59"/>
      <c r="F13" s="61"/>
      <c r="G13" s="63"/>
      <c r="H13" s="59"/>
      <c r="I13" s="64"/>
      <c r="J13" s="47" t="s">
        <v>45</v>
      </c>
      <c r="K13" s="47" t="s">
        <v>19</v>
      </c>
      <c r="L13" s="8">
        <v>0.3</v>
      </c>
      <c r="M13" s="9" t="s">
        <v>20</v>
      </c>
      <c r="N13" s="9" t="s">
        <v>21</v>
      </c>
      <c r="O13" s="10" t="s">
        <v>22</v>
      </c>
      <c r="P13" s="58"/>
      <c r="Q13" s="73"/>
    </row>
    <row r="14" spans="1:18" s="33" customFormat="1" ht="15" customHeight="1" x14ac:dyDescent="0.2">
      <c r="A14" s="52" t="s">
        <v>59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1"/>
      <c r="M14" s="1"/>
      <c r="N14" s="1"/>
      <c r="O14" s="1"/>
      <c r="P14" s="1"/>
      <c r="Q14" s="11"/>
    </row>
    <row r="15" spans="1:18" s="33" customFormat="1" ht="15.75" x14ac:dyDescent="0.25">
      <c r="A15" s="12"/>
      <c r="B15" s="13"/>
      <c r="C15" s="13"/>
      <c r="D15" s="13"/>
      <c r="E15" s="13"/>
      <c r="F15" s="13"/>
      <c r="G15" s="13"/>
      <c r="H15" s="13"/>
      <c r="I15" s="48" t="s">
        <v>43</v>
      </c>
      <c r="J15" s="48"/>
      <c r="K15" s="48"/>
      <c r="L15" s="48"/>
      <c r="M15" s="48"/>
      <c r="N15" s="48"/>
      <c r="O15" s="48"/>
      <c r="P15" s="49"/>
      <c r="Q15" s="42">
        <v>1086600000</v>
      </c>
    </row>
    <row r="16" spans="1:18" s="33" customFormat="1" ht="15.75" x14ac:dyDescent="0.25">
      <c r="A16" s="12"/>
      <c r="B16" s="13"/>
      <c r="C16" s="13"/>
      <c r="D16" s="13"/>
      <c r="E16" s="13"/>
      <c r="F16" s="13"/>
      <c r="G16" s="13"/>
      <c r="H16" s="13"/>
      <c r="I16" s="48" t="s">
        <v>42</v>
      </c>
      <c r="J16" s="48"/>
      <c r="K16" s="48"/>
      <c r="L16" s="48"/>
      <c r="M16" s="48"/>
      <c r="N16" s="48"/>
      <c r="O16" s="48"/>
      <c r="P16" s="49"/>
      <c r="Q16" s="42">
        <v>595715224</v>
      </c>
    </row>
    <row r="17" spans="1:18" s="33" customFormat="1" ht="15.75" x14ac:dyDescent="0.25">
      <c r="A17" s="12"/>
      <c r="B17" s="13"/>
      <c r="C17" s="13"/>
      <c r="D17" s="13"/>
      <c r="E17" s="13"/>
      <c r="F17" s="13"/>
      <c r="G17" s="13"/>
      <c r="H17" s="13"/>
      <c r="I17" s="45"/>
      <c r="J17" s="45"/>
      <c r="K17" s="45"/>
      <c r="L17" s="45"/>
      <c r="M17" s="45"/>
      <c r="N17" s="45"/>
      <c r="O17" s="46"/>
      <c r="P17" s="46"/>
      <c r="Q17" s="14"/>
    </row>
    <row r="18" spans="1:18" s="33" customFormat="1" x14ac:dyDescent="0.2">
      <c r="A18" s="15">
        <v>1</v>
      </c>
      <c r="B18" s="16" t="s">
        <v>36</v>
      </c>
      <c r="C18" s="17" t="s">
        <v>23</v>
      </c>
      <c r="D18" s="18" t="s">
        <v>24</v>
      </c>
      <c r="E18" s="19" t="s">
        <v>56</v>
      </c>
      <c r="F18" s="20">
        <v>44431</v>
      </c>
      <c r="G18" s="20">
        <v>44435</v>
      </c>
      <c r="H18" s="21">
        <v>5</v>
      </c>
      <c r="I18" s="22">
        <v>430000</v>
      </c>
      <c r="J18" s="22">
        <v>4</v>
      </c>
      <c r="K18" s="22">
        <v>1201000</v>
      </c>
      <c r="L18" s="22">
        <f t="shared" ref="L18:L23" si="0">K18*30%</f>
        <v>360300</v>
      </c>
      <c r="M18" s="23"/>
      <c r="N18" s="22"/>
      <c r="O18" s="23"/>
      <c r="P18" s="23"/>
      <c r="Q18" s="24">
        <f>(H18*I18)+(J18*L18)+N18</f>
        <v>3591200</v>
      </c>
    </row>
    <row r="19" spans="1:18" s="33" customFormat="1" x14ac:dyDescent="0.2">
      <c r="A19" s="15">
        <v>2</v>
      </c>
      <c r="B19" s="16" t="s">
        <v>60</v>
      </c>
      <c r="C19" s="17" t="s">
        <v>23</v>
      </c>
      <c r="D19" s="18" t="s">
        <v>24</v>
      </c>
      <c r="E19" s="19" t="s">
        <v>56</v>
      </c>
      <c r="F19" s="20">
        <v>44431</v>
      </c>
      <c r="G19" s="20">
        <v>44435</v>
      </c>
      <c r="H19" s="21">
        <v>5</v>
      </c>
      <c r="I19" s="22">
        <v>430000</v>
      </c>
      <c r="J19" s="22">
        <v>4</v>
      </c>
      <c r="K19" s="22">
        <v>1201000</v>
      </c>
      <c r="L19" s="22">
        <f t="shared" si="0"/>
        <v>360300</v>
      </c>
      <c r="M19" s="23"/>
      <c r="N19" s="22"/>
      <c r="O19" s="23"/>
      <c r="P19" s="23"/>
      <c r="Q19" s="24">
        <f t="shared" ref="Q19" si="1">(H19*I19)+(J19*L19)+N19</f>
        <v>3591200</v>
      </c>
      <c r="R19" s="37"/>
    </row>
    <row r="20" spans="1:18" s="33" customFormat="1" x14ac:dyDescent="0.2">
      <c r="A20" s="15">
        <v>3</v>
      </c>
      <c r="B20" s="16" t="s">
        <v>61</v>
      </c>
      <c r="C20" s="17" t="s">
        <v>25</v>
      </c>
      <c r="D20" s="18" t="s">
        <v>24</v>
      </c>
      <c r="E20" s="19" t="s">
        <v>56</v>
      </c>
      <c r="F20" s="20">
        <v>44431</v>
      </c>
      <c r="G20" s="20">
        <v>44435</v>
      </c>
      <c r="H20" s="21">
        <v>5</v>
      </c>
      <c r="I20" s="22">
        <v>430000</v>
      </c>
      <c r="J20" s="22">
        <v>4</v>
      </c>
      <c r="K20" s="22">
        <v>570000</v>
      </c>
      <c r="L20" s="22">
        <f t="shared" si="0"/>
        <v>171000</v>
      </c>
      <c r="M20" s="23"/>
      <c r="N20" s="22"/>
      <c r="O20" s="23"/>
      <c r="P20" s="23"/>
      <c r="Q20" s="24">
        <f>(H20*I20)+(J20*L20)+N20</f>
        <v>2834000</v>
      </c>
      <c r="R20" s="37"/>
    </row>
    <row r="21" spans="1:18" s="33" customFormat="1" x14ac:dyDescent="0.2">
      <c r="A21" s="15">
        <v>4</v>
      </c>
      <c r="B21" s="16" t="s">
        <v>58</v>
      </c>
      <c r="C21" s="17" t="s">
        <v>25</v>
      </c>
      <c r="D21" s="18" t="s">
        <v>24</v>
      </c>
      <c r="E21" s="19" t="s">
        <v>56</v>
      </c>
      <c r="F21" s="20">
        <v>44431</v>
      </c>
      <c r="G21" s="20">
        <v>44435</v>
      </c>
      <c r="H21" s="21">
        <v>5</v>
      </c>
      <c r="I21" s="22">
        <v>430000</v>
      </c>
      <c r="J21" s="22">
        <v>4</v>
      </c>
      <c r="K21" s="22">
        <v>570000</v>
      </c>
      <c r="L21" s="22">
        <f t="shared" si="0"/>
        <v>171000</v>
      </c>
      <c r="M21" s="23"/>
      <c r="N21" s="22"/>
      <c r="O21" s="23"/>
      <c r="P21" s="23"/>
      <c r="Q21" s="24">
        <f>(H21*I21)+(J21*L21)+N21</f>
        <v>2834000</v>
      </c>
      <c r="R21" s="37"/>
    </row>
    <row r="22" spans="1:18" s="33" customFormat="1" x14ac:dyDescent="0.2">
      <c r="A22" s="15">
        <v>5</v>
      </c>
      <c r="B22" s="16" t="s">
        <v>68</v>
      </c>
      <c r="C22" s="17" t="s">
        <v>25</v>
      </c>
      <c r="D22" s="18" t="s">
        <v>24</v>
      </c>
      <c r="E22" s="19" t="s">
        <v>56</v>
      </c>
      <c r="F22" s="20">
        <v>44431</v>
      </c>
      <c r="G22" s="20">
        <v>44435</v>
      </c>
      <c r="H22" s="21">
        <v>5</v>
      </c>
      <c r="I22" s="22">
        <v>430000</v>
      </c>
      <c r="J22" s="22">
        <v>4</v>
      </c>
      <c r="K22" s="22">
        <v>570000</v>
      </c>
      <c r="L22" s="22">
        <f t="shared" si="0"/>
        <v>171000</v>
      </c>
      <c r="M22" s="23"/>
      <c r="N22" s="22"/>
      <c r="O22" s="23"/>
      <c r="P22" s="23"/>
      <c r="Q22" s="24">
        <f>(H22*I22)+(J22*L22)+N22</f>
        <v>2834000</v>
      </c>
      <c r="R22" s="37"/>
    </row>
    <row r="23" spans="1:18" s="33" customFormat="1" x14ac:dyDescent="0.2">
      <c r="A23" s="15">
        <v>6</v>
      </c>
      <c r="B23" s="16" t="s">
        <v>62</v>
      </c>
      <c r="C23" s="17" t="s">
        <v>25</v>
      </c>
      <c r="D23" s="18" t="s">
        <v>24</v>
      </c>
      <c r="E23" s="19" t="s">
        <v>56</v>
      </c>
      <c r="F23" s="20">
        <v>44431</v>
      </c>
      <c r="G23" s="20">
        <v>44435</v>
      </c>
      <c r="H23" s="21">
        <v>5</v>
      </c>
      <c r="I23" s="22">
        <v>430000</v>
      </c>
      <c r="J23" s="22">
        <v>4</v>
      </c>
      <c r="K23" s="22">
        <v>570000</v>
      </c>
      <c r="L23" s="22">
        <f t="shared" si="0"/>
        <v>171000</v>
      </c>
      <c r="M23" s="23"/>
      <c r="N23" s="22"/>
      <c r="O23" s="23"/>
      <c r="P23" s="23"/>
      <c r="Q23" s="24">
        <f>(H23*I23)+(J23*L23)+N23</f>
        <v>2834000</v>
      </c>
      <c r="R23" s="37"/>
    </row>
    <row r="24" spans="1:18" s="33" customFormat="1" ht="15.75" x14ac:dyDescent="0.25">
      <c r="A24" s="15"/>
      <c r="B24" s="13"/>
      <c r="C24" s="13"/>
      <c r="D24" s="13"/>
      <c r="E24" s="13"/>
      <c r="F24" s="13"/>
      <c r="G24" s="13"/>
      <c r="H24" s="13"/>
      <c r="I24" s="48" t="s">
        <v>26</v>
      </c>
      <c r="J24" s="48"/>
      <c r="K24" s="48"/>
      <c r="L24" s="48"/>
      <c r="M24" s="48"/>
      <c r="N24" s="48"/>
      <c r="O24" s="48"/>
      <c r="P24" s="49"/>
      <c r="Q24" s="24">
        <f>SUM(Q18:Q23)</f>
        <v>18518400</v>
      </c>
    </row>
    <row r="25" spans="1:18" s="33" customFormat="1" ht="15.75" x14ac:dyDescent="0.25">
      <c r="A25" s="15"/>
      <c r="B25" s="13"/>
      <c r="C25" s="13"/>
      <c r="D25" s="13"/>
      <c r="E25" s="13"/>
      <c r="F25" s="13"/>
      <c r="G25" s="13"/>
      <c r="H25" s="13"/>
      <c r="I25" s="48" t="s">
        <v>44</v>
      </c>
      <c r="J25" s="48"/>
      <c r="K25" s="48"/>
      <c r="L25" s="48"/>
      <c r="M25" s="48"/>
      <c r="N25" s="48"/>
      <c r="O25" s="48"/>
      <c r="P25" s="49"/>
      <c r="Q25" s="24">
        <f>Q16-Q24</f>
        <v>577196824</v>
      </c>
    </row>
    <row r="26" spans="1:18" s="33" customFormat="1" x14ac:dyDescent="0.2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</row>
    <row r="27" spans="1:18" s="33" customFormat="1" ht="15.75" x14ac:dyDescent="0.25">
      <c r="A27" s="35"/>
      <c r="B27" s="36"/>
      <c r="C27" s="36"/>
      <c r="D27" s="36"/>
      <c r="E27" s="36"/>
      <c r="F27" s="50" t="s">
        <v>27</v>
      </c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38">
        <f>Q24</f>
        <v>18518400</v>
      </c>
    </row>
    <row r="28" spans="1:18" s="1" customFormat="1" ht="15.75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</row>
    <row r="29" spans="1:18" s="1" customFormat="1" x14ac:dyDescent="0.2">
      <c r="D29" s="30" t="s">
        <v>28</v>
      </c>
      <c r="E29" s="30"/>
      <c r="F29" s="30"/>
    </row>
    <row r="30" spans="1:18" s="1" customFormat="1" x14ac:dyDescent="0.2">
      <c r="D30" s="30" t="s">
        <v>29</v>
      </c>
      <c r="E30" s="30"/>
      <c r="F30" s="30"/>
      <c r="M30" s="30"/>
      <c r="N30" s="30" t="s">
        <v>69</v>
      </c>
      <c r="O30" s="30"/>
      <c r="P30" s="30"/>
    </row>
    <row r="31" spans="1:18" s="1" customFormat="1" x14ac:dyDescent="0.2">
      <c r="D31" s="30" t="s">
        <v>30</v>
      </c>
      <c r="E31" s="30"/>
      <c r="F31" s="30"/>
      <c r="M31" s="31"/>
      <c r="N31" s="31" t="s">
        <v>63</v>
      </c>
      <c r="O31" s="31"/>
      <c r="P31" s="31"/>
    </row>
    <row r="32" spans="1:18" s="1" customFormat="1" x14ac:dyDescent="0.2">
      <c r="D32" s="30"/>
      <c r="E32" s="30"/>
      <c r="F32" s="30"/>
      <c r="M32" s="31"/>
      <c r="N32" s="31"/>
      <c r="O32" s="31"/>
      <c r="P32" s="31"/>
    </row>
    <row r="33" spans="4:16" s="1" customFormat="1" x14ac:dyDescent="0.2">
      <c r="D33" s="30"/>
      <c r="E33" s="30"/>
      <c r="F33" s="30"/>
      <c r="M33" s="31"/>
      <c r="N33" s="31"/>
      <c r="O33" s="31"/>
      <c r="P33" s="31"/>
    </row>
    <row r="34" spans="4:16" s="1" customFormat="1" x14ac:dyDescent="0.2">
      <c r="D34" s="30"/>
      <c r="E34" s="30"/>
      <c r="F34" s="30"/>
      <c r="M34" s="31"/>
      <c r="N34" s="31"/>
      <c r="O34" s="31"/>
      <c r="P34" s="31"/>
    </row>
    <row r="35" spans="4:16" s="1" customFormat="1" x14ac:dyDescent="0.2">
      <c r="E35" s="1" t="s">
        <v>31</v>
      </c>
      <c r="M35" s="30"/>
      <c r="N35" s="30"/>
      <c r="O35" s="30"/>
      <c r="P35" s="30"/>
    </row>
    <row r="36" spans="4:16" s="1" customFormat="1" x14ac:dyDescent="0.2">
      <c r="D36" s="30" t="s">
        <v>40</v>
      </c>
      <c r="E36" s="30"/>
      <c r="F36" s="30"/>
      <c r="M36" s="31"/>
      <c r="N36" s="31" t="s">
        <v>64</v>
      </c>
      <c r="O36" s="31"/>
      <c r="P36" s="31"/>
    </row>
    <row r="37" spans="4:16" s="1" customFormat="1" x14ac:dyDescent="0.2">
      <c r="D37" s="30" t="s">
        <v>32</v>
      </c>
      <c r="E37" s="30"/>
      <c r="F37" s="30"/>
      <c r="M37" s="30"/>
      <c r="N37" s="30" t="s">
        <v>65</v>
      </c>
      <c r="O37" s="30"/>
      <c r="P37" s="30"/>
    </row>
  </sheetData>
  <mergeCells count="24">
    <mergeCell ref="I25:P25"/>
    <mergeCell ref="F27:P27"/>
    <mergeCell ref="M12:O12"/>
    <mergeCell ref="P12:P13"/>
    <mergeCell ref="A14:K14"/>
    <mergeCell ref="I15:P15"/>
    <mergeCell ref="I16:P16"/>
    <mergeCell ref="I24:P24"/>
    <mergeCell ref="D12:D13"/>
    <mergeCell ref="E12:E13"/>
    <mergeCell ref="F12:F13"/>
    <mergeCell ref="G12:G13"/>
    <mergeCell ref="I12:I13"/>
    <mergeCell ref="J12:L12"/>
    <mergeCell ref="A1:Q1"/>
    <mergeCell ref="A2:Q2"/>
    <mergeCell ref="A11:A13"/>
    <mergeCell ref="B11:B13"/>
    <mergeCell ref="C11:C13"/>
    <mergeCell ref="D11:E11"/>
    <mergeCell ref="F11:G11"/>
    <mergeCell ref="H11:H13"/>
    <mergeCell ref="I11:O11"/>
    <mergeCell ref="Q11:Q1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REKON</vt:lpstr>
      <vt:lpstr>1569.EAI.003.052.A.524111</vt:lpstr>
      <vt:lpstr>'1569.EAI.003.052.A.524111'!Print_Area</vt:lpstr>
      <vt:lpstr>REKON!Print_Area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2021-07-26T09:23:25Z</cp:lastPrinted>
  <dcterms:created xsi:type="dcterms:W3CDTF">2020-07-15T05:21:28Z</dcterms:created>
  <dcterms:modified xsi:type="dcterms:W3CDTF">2021-08-26T04:34:13Z</dcterms:modified>
</cp:coreProperties>
</file>