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2430" windowHeight="1140" activeTab="3"/>
  </bookViews>
  <sheets>
    <sheet name="分区统计" sheetId="1" r:id="rId1"/>
    <sheet name="分月统计" sheetId="3" r:id="rId2"/>
    <sheet name="分时段统计" sheetId="4" r:id="rId3"/>
    <sheet name="强度分布统计" sheetId="5" r:id="rId4"/>
  </sheets>
  <calcPr calcId="152511"/>
</workbook>
</file>

<file path=xl/calcChain.xml><?xml version="1.0" encoding="utf-8"?>
<calcChain xmlns="http://schemas.openxmlformats.org/spreadsheetml/2006/main">
  <c r="E3" i="5" l="1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" i="5"/>
  <c r="C27" i="5" l="1"/>
  <c r="D27" i="5"/>
  <c r="E27" i="5" l="1"/>
  <c r="D3" i="3"/>
  <c r="D4" i="3"/>
  <c r="D5" i="3"/>
  <c r="D6" i="3"/>
  <c r="D7" i="3"/>
  <c r="D8" i="3"/>
  <c r="D9" i="3"/>
  <c r="D10" i="3"/>
  <c r="D11" i="3"/>
  <c r="D12" i="3"/>
  <c r="D13" i="3"/>
  <c r="D2" i="3"/>
  <c r="D3" i="4" l="1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" i="4"/>
  <c r="F2" i="5" l="1"/>
  <c r="F3" i="5" s="1"/>
  <c r="F4" i="5" s="1"/>
  <c r="F5" i="5" s="1"/>
  <c r="F6" i="5" s="1"/>
  <c r="F7" i="5" s="1"/>
  <c r="F8" i="5" s="1"/>
  <c r="F9" i="5" s="1"/>
  <c r="F10" i="5" s="1"/>
  <c r="F11" i="5" s="1"/>
  <c r="F12" i="5" s="1"/>
  <c r="F13" i="5" s="1"/>
  <c r="F14" i="5" s="1"/>
  <c r="F15" i="5" s="1"/>
  <c r="F16" i="5" s="1"/>
  <c r="F17" i="5" s="1"/>
  <c r="F18" i="5" s="1"/>
  <c r="F19" i="5" s="1"/>
  <c r="F20" i="5" s="1"/>
  <c r="F21" i="5" s="1"/>
  <c r="F22" i="5" s="1"/>
  <c r="F23" i="5" s="1"/>
  <c r="F24" i="5" s="1"/>
  <c r="F25" i="5" s="1"/>
  <c r="F26" i="5" s="1"/>
  <c r="G2" i="5"/>
  <c r="G3" i="5" s="1"/>
  <c r="G4" i="5" s="1"/>
  <c r="G5" i="5" s="1"/>
  <c r="G6" i="5" s="1"/>
  <c r="G7" i="5" s="1"/>
  <c r="G8" i="5" s="1"/>
  <c r="G9" i="5" s="1"/>
  <c r="G10" i="5" s="1"/>
  <c r="G11" i="5" s="1"/>
  <c r="G12" i="5" s="1"/>
  <c r="G13" i="5" s="1"/>
  <c r="G14" i="5" s="1"/>
  <c r="G15" i="5" s="1"/>
  <c r="G16" i="5" s="1"/>
  <c r="G17" i="5" s="1"/>
  <c r="G18" i="5" s="1"/>
  <c r="G19" i="5" s="1"/>
  <c r="G20" i="5" s="1"/>
  <c r="G21" i="5" s="1"/>
  <c r="G22" i="5" s="1"/>
  <c r="G23" i="5" s="1"/>
  <c r="G24" i="5" s="1"/>
  <c r="G25" i="5" s="1"/>
  <c r="G26" i="5" s="1"/>
  <c r="C26" i="4"/>
  <c r="B26" i="4"/>
  <c r="B14" i="3"/>
  <c r="C14" i="3"/>
  <c r="D26" i="4" l="1"/>
  <c r="D14" i="3"/>
</calcChain>
</file>

<file path=xl/sharedStrings.xml><?xml version="1.0" encoding="utf-8"?>
<sst xmlns="http://schemas.openxmlformats.org/spreadsheetml/2006/main" count="55" uniqueCount="45">
  <si>
    <t>总</t>
    <phoneticPr fontId="1" type="noConversion"/>
  </si>
  <si>
    <t>月份</t>
    <phoneticPr fontId="1" type="noConversion"/>
  </si>
  <si>
    <t>总</t>
    <phoneticPr fontId="1" type="noConversion"/>
  </si>
  <si>
    <t>正闪次数</t>
    <phoneticPr fontId="1" type="noConversion"/>
  </si>
  <si>
    <t>负闪次数</t>
  </si>
  <si>
    <t>负闪次数</t>
    <phoneticPr fontId="1" type="noConversion"/>
  </si>
  <si>
    <t>左边界</t>
  </si>
  <si>
    <t>右边界</t>
  </si>
  <si>
    <t>正闪平均强度</t>
    <phoneticPr fontId="1" type="noConversion"/>
  </si>
  <si>
    <t>负闪平均强度</t>
    <phoneticPr fontId="1" type="noConversion"/>
  </si>
  <si>
    <t>时段</t>
    <phoneticPr fontId="1" type="noConversion"/>
  </si>
  <si>
    <t>注意：这里的强度指的是平均每次地闪的电流强度</t>
    <phoneticPr fontId="1" type="noConversion"/>
  </si>
  <si>
    <t>统计</t>
    <phoneticPr fontId="1" type="noConversion"/>
  </si>
  <si>
    <t>正闪累计比例</t>
    <phoneticPr fontId="1" type="noConversion"/>
  </si>
  <si>
    <t>负闪累计比例</t>
    <phoneticPr fontId="1" type="noConversion"/>
  </si>
  <si>
    <t>注意：在计算的电闪密度时，地闪次数和行政区划面积的统计不仅指陆地，还包括了水域、临海区域还包括海域上的闪电次数和面积</t>
    <phoneticPr fontId="1" type="noConversion"/>
  </si>
  <si>
    <t>地闪次数</t>
    <phoneticPr fontId="1" type="noConversion"/>
  </si>
  <si>
    <t>省分区统计</t>
    <phoneticPr fontId="1" type="noConversion"/>
  </si>
  <si>
    <t>市分县统计</t>
    <phoneticPr fontId="1" type="noConversion"/>
  </si>
  <si>
    <t>平均密度(次/Km2)</t>
    <phoneticPr fontId="1" type="noConversion"/>
  </si>
  <si>
    <t>最大密度(次/Km2)</t>
    <phoneticPr fontId="1" type="noConversion"/>
  </si>
  <si>
    <t>最小密度(次/Km2)</t>
    <phoneticPr fontId="1" type="noConversion"/>
  </si>
  <si>
    <t>平均雷暴日(天)</t>
    <phoneticPr fontId="1" type="noConversion"/>
  </si>
  <si>
    <t>最大雷暴日(天)</t>
    <phoneticPr fontId="1" type="noConversion"/>
  </si>
  <si>
    <t>最小雷暴日(天)</t>
    <phoneticPr fontId="1" type="noConversion"/>
  </si>
  <si>
    <t>地闪总数</t>
    <phoneticPr fontId="1" type="noConversion"/>
  </si>
  <si>
    <t>地闪总数</t>
    <phoneticPr fontId="1" type="noConversion"/>
  </si>
  <si>
    <t>宁波</t>
    <phoneticPr fontId="1" type="noConversion"/>
  </si>
  <si>
    <t>湖州</t>
    <phoneticPr fontId="1" type="noConversion"/>
  </si>
  <si>
    <t>嘉兴</t>
    <phoneticPr fontId="1" type="noConversion"/>
  </si>
  <si>
    <t>绍兴</t>
    <phoneticPr fontId="1" type="noConversion"/>
  </si>
  <si>
    <t>金华</t>
    <phoneticPr fontId="1" type="noConversion"/>
  </si>
  <si>
    <t>台州</t>
    <phoneticPr fontId="1" type="noConversion"/>
  </si>
  <si>
    <t>温州</t>
    <phoneticPr fontId="1" type="noConversion"/>
  </si>
  <si>
    <t>衢州</t>
    <phoneticPr fontId="1" type="noConversion"/>
  </si>
  <si>
    <t>丽水</t>
    <phoneticPr fontId="1" type="noConversion"/>
  </si>
  <si>
    <t>舟山</t>
    <phoneticPr fontId="1" type="noConversion"/>
  </si>
  <si>
    <t>总计</t>
    <phoneticPr fontId="1" type="noConversion"/>
  </si>
  <si>
    <t>越城区</t>
    <phoneticPr fontId="1" type="noConversion"/>
  </si>
  <si>
    <t>柯桥区</t>
    <phoneticPr fontId="1" type="noConversion"/>
  </si>
  <si>
    <t>上虞区</t>
    <phoneticPr fontId="1" type="noConversion"/>
  </si>
  <si>
    <t>诸暨市</t>
    <phoneticPr fontId="1" type="noConversion"/>
  </si>
  <si>
    <t>嵊州市</t>
    <phoneticPr fontId="1" type="noConversion"/>
  </si>
  <si>
    <t>新昌县</t>
    <phoneticPr fontId="1" type="noConversion"/>
  </si>
  <si>
    <t>杭州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</si>
</sst>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_ "/>
    <numFmt numFmtId="177" formatCode="0.000%"/>
    <numFmt numFmtId="178" formatCode="0_ 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indexed="8"/>
      <name val="宋体"/>
      <family val="3"/>
      <charset val="134"/>
    </font>
    <font>
      <sz val="11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">
    <xf numFmtId="0" fontId="0" fillId="0" borderId="0"/>
    <xf numFmtId="0" fontId="2" fillId="0" borderId="0"/>
    <xf numFmtId="0" fontId="2" fillId="0" borderId="0"/>
    <xf numFmtId="0" fontId="2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0" fontId="0" fillId="0" borderId="0" xfId="0" applyNumberFormat="1" applyAlignment="1">
      <alignment horizontal="center"/>
    </xf>
    <xf numFmtId="0" fontId="0" fillId="2" borderId="0" xfId="0" applyFill="1"/>
    <xf numFmtId="10" fontId="0" fillId="0" borderId="0" xfId="0" applyNumberFormat="1"/>
    <xf numFmtId="0" fontId="3" fillId="0" borderId="1" xfId="1" applyFont="1" applyFill="1" applyBorder="1" applyAlignment="1">
      <alignment horizontal="right" wrapText="1"/>
    </xf>
    <xf numFmtId="0" fontId="3" fillId="0" borderId="1" xfId="2" applyFont="1" applyFill="1" applyBorder="1" applyAlignment="1">
      <alignment horizontal="right" wrapText="1"/>
    </xf>
    <xf numFmtId="0" fontId="3" fillId="0" borderId="1" xfId="2" applyFont="1" applyFill="1" applyBorder="1" applyAlignment="1">
      <alignment horizontal="center" wrapText="1"/>
    </xf>
    <xf numFmtId="0" fontId="3" fillId="0" borderId="1" xfId="3" applyFont="1" applyFill="1" applyBorder="1" applyAlignment="1">
      <alignment horizontal="right" wrapText="1"/>
    </xf>
    <xf numFmtId="177" fontId="0" fillId="0" borderId="0" xfId="0" applyNumberFormat="1"/>
    <xf numFmtId="0" fontId="0" fillId="2" borderId="0" xfId="0" applyFill="1" applyAlignment="1">
      <alignment horizontal="left"/>
    </xf>
    <xf numFmtId="0" fontId="0" fillId="0" borderId="0" xfId="0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176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4">
    <cellStyle name="常规" xfId="0" builtinId="0"/>
    <cellStyle name="常规_负" xfId="3"/>
    <cellStyle name="常规_时段" xfId="2"/>
    <cellStyle name="常规_月份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46417190551911"/>
          <c:y val="4.6179680940386228E-2"/>
          <c:w val="0.76128312428099776"/>
          <c:h val="0.75745849778853214"/>
        </c:manualLayout>
      </c:layout>
      <c:barChart>
        <c:barDir val="col"/>
        <c:grouping val="stacked"/>
        <c:varyColors val="0"/>
        <c:ser>
          <c:idx val="0"/>
          <c:order val="0"/>
          <c:tx>
            <c:v>负闪次数</c:v>
          </c:tx>
          <c:spPr>
            <a:gradFill rotWithShape="1">
              <a:gsLst>
                <a:gs pos="0">
                  <a:schemeClr val="accent1">
                    <a:tint val="50000"/>
                    <a:satMod val="300000"/>
                  </a:schemeClr>
                </a:gs>
                <a:gs pos="35000">
                  <a:schemeClr val="accent1">
                    <a:tint val="37000"/>
                    <a:satMod val="300000"/>
                  </a:schemeClr>
                </a:gs>
                <a:gs pos="100000">
                  <a:schemeClr val="accent1">
                    <a:tint val="15000"/>
                    <a:satMod val="350000"/>
                  </a:schemeClr>
                </a:gs>
              </a:gsLst>
              <a:lin ang="16200000" scaled="1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invertIfNegative val="0"/>
          <c:val>
            <c:numRef>
              <c:f>分月统计!$B$2:$B$13</c:f>
              <c:numCache>
                <c:formatCode>General</c:formatCode>
                <c:ptCount val="12"/>
                <c:pt idx="0">
                  <c:v>0</c:v>
                </c:pt>
                <c:pt idx="1">
                  <c:v>29</c:v>
                </c:pt>
                <c:pt idx="2">
                  <c:v>36</c:v>
                </c:pt>
                <c:pt idx="3">
                  <c:v>628</c:v>
                </c:pt>
                <c:pt idx="4">
                  <c:v>940</c:v>
                </c:pt>
                <c:pt idx="5">
                  <c:v>1747</c:v>
                </c:pt>
                <c:pt idx="6">
                  <c:v>1663</c:v>
                </c:pt>
                <c:pt idx="7">
                  <c:v>2823</c:v>
                </c:pt>
                <c:pt idx="8">
                  <c:v>445</c:v>
                </c:pt>
                <c:pt idx="9">
                  <c:v>7</c:v>
                </c:pt>
                <c:pt idx="10">
                  <c:v>454</c:v>
                </c:pt>
                <c:pt idx="11">
                  <c:v>0</c:v>
                </c:pt>
              </c:numCache>
            </c:numRef>
          </c:val>
        </c:ser>
        <c:ser>
          <c:idx val="1"/>
          <c:order val="1"/>
          <c:tx>
            <c:v>正闪次数</c:v>
          </c:tx>
          <c:spPr>
            <a:gradFill rotWithShape="1">
              <a:gsLst>
                <a:gs pos="0">
                  <a:schemeClr val="accent2">
                    <a:tint val="50000"/>
                    <a:satMod val="300000"/>
                  </a:schemeClr>
                </a:gs>
                <a:gs pos="35000">
                  <a:schemeClr val="accent2">
                    <a:tint val="37000"/>
                    <a:satMod val="300000"/>
                  </a:schemeClr>
                </a:gs>
                <a:gs pos="100000">
                  <a:schemeClr val="accent2">
                    <a:tint val="15000"/>
                    <a:satMod val="350000"/>
                  </a:schemeClr>
                </a:gs>
              </a:gsLst>
              <a:lin ang="16200000" scaled="1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invertIfNegative val="0"/>
          <c:val>
            <c:numRef>
              <c:f>分月统计!$C$2:$C$13</c:f>
              <c:numCache>
                <c:formatCode>General</c:formatCode>
                <c:ptCount val="12"/>
                <c:pt idx="0">
                  <c:v>0</c:v>
                </c:pt>
                <c:pt idx="1">
                  <c:v>1</c:v>
                </c:pt>
                <c:pt idx="2">
                  <c:v>3</c:v>
                </c:pt>
                <c:pt idx="3">
                  <c:v>127</c:v>
                </c:pt>
                <c:pt idx="4">
                  <c:v>97</c:v>
                </c:pt>
                <c:pt idx="5">
                  <c:v>86</c:v>
                </c:pt>
                <c:pt idx="6">
                  <c:v>82</c:v>
                </c:pt>
                <c:pt idx="7">
                  <c:v>54</c:v>
                </c:pt>
                <c:pt idx="8">
                  <c:v>20</c:v>
                </c:pt>
                <c:pt idx="9">
                  <c:v>9</c:v>
                </c:pt>
                <c:pt idx="10">
                  <c:v>21</c:v>
                </c:pt>
                <c:pt idx="1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8962416"/>
        <c:axId val="158962976"/>
      </c:barChart>
      <c:lineChart>
        <c:grouping val="standard"/>
        <c:varyColors val="0"/>
        <c:ser>
          <c:idx val="2"/>
          <c:order val="2"/>
          <c:tx>
            <c:v>负闪平均强度</c:v>
          </c:tx>
          <c:spPr>
            <a:ln w="15875" cap="rnd">
              <a:solidFill>
                <a:schemeClr val="accent3"/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marker>
            <c:symbol val="circle"/>
            <c:size val="5"/>
            <c:spPr>
              <a:gradFill rotWithShape="1">
                <a:gsLst>
                  <a:gs pos="0">
                    <a:schemeClr val="accent3">
                      <a:tint val="50000"/>
                      <a:satMod val="300000"/>
                    </a:schemeClr>
                  </a:gs>
                  <a:gs pos="35000">
                    <a:schemeClr val="accent3">
                      <a:tint val="37000"/>
                      <a:satMod val="300000"/>
                    </a:schemeClr>
                  </a:gs>
                  <a:gs pos="100000">
                    <a:schemeClr val="accent3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</c:marker>
          <c:val>
            <c:numRef>
              <c:f>分月统计!$E$2:$E$13</c:f>
              <c:numCache>
                <c:formatCode>General</c:formatCode>
                <c:ptCount val="12"/>
                <c:pt idx="0">
                  <c:v>0</c:v>
                </c:pt>
                <c:pt idx="1">
                  <c:v>82.193103448275849</c:v>
                </c:pt>
                <c:pt idx="2">
                  <c:v>33.594444444444441</c:v>
                </c:pt>
                <c:pt idx="3">
                  <c:v>24.423726114649703</c:v>
                </c:pt>
                <c:pt idx="4">
                  <c:v>33.874574468085086</c:v>
                </c:pt>
                <c:pt idx="5">
                  <c:v>30.676016027475626</c:v>
                </c:pt>
                <c:pt idx="6">
                  <c:v>34.334515935057127</c:v>
                </c:pt>
                <c:pt idx="7">
                  <c:v>31.336733970952888</c:v>
                </c:pt>
                <c:pt idx="8">
                  <c:v>34.913707865168533</c:v>
                </c:pt>
                <c:pt idx="9">
                  <c:v>32.199999999999996</c:v>
                </c:pt>
                <c:pt idx="10">
                  <c:v>30.480176211453752</c:v>
                </c:pt>
                <c:pt idx="11">
                  <c:v>0</c:v>
                </c:pt>
              </c:numCache>
            </c:numRef>
          </c:val>
          <c:smooth val="1"/>
        </c:ser>
        <c:ser>
          <c:idx val="3"/>
          <c:order val="3"/>
          <c:tx>
            <c:v>正闪平均强度</c:v>
          </c:tx>
          <c:spPr>
            <a:ln w="15875" cap="rnd">
              <a:solidFill>
                <a:schemeClr val="accent4"/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marker>
            <c:symbol val="circle"/>
            <c:size val="5"/>
            <c:spPr>
              <a:gradFill rotWithShape="1">
                <a:gsLst>
                  <a:gs pos="0">
                    <a:schemeClr val="accent4">
                      <a:tint val="50000"/>
                      <a:satMod val="300000"/>
                    </a:schemeClr>
                  </a:gs>
                  <a:gs pos="35000">
                    <a:schemeClr val="accent4">
                      <a:tint val="37000"/>
                      <a:satMod val="300000"/>
                    </a:schemeClr>
                  </a:gs>
                  <a:gs pos="100000">
                    <a:schemeClr val="accent4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</c:marker>
          <c:dPt>
            <c:idx val="2"/>
            <c:marker>
              <c:symbol val="circle"/>
              <c:size val="5"/>
              <c:spPr>
                <a:gradFill rotWithShape="1">
                  <a:gsLst>
                    <a:gs pos="0">
                      <a:schemeClr val="accent4">
                        <a:tint val="50000"/>
                        <a:satMod val="300000"/>
                      </a:schemeClr>
                    </a:gs>
                    <a:gs pos="35000">
                      <a:schemeClr val="accent4">
                        <a:tint val="37000"/>
                        <a:satMod val="300000"/>
                      </a:schemeClr>
                    </a:gs>
                    <a:gs pos="100000">
                      <a:schemeClr val="accent4">
                        <a:tint val="15000"/>
                        <a:satMod val="350000"/>
                      </a:schemeClr>
                    </a:gs>
                  </a:gsLst>
                  <a:lin ang="16200000" scaled="1"/>
                </a:gradFill>
                <a:ln w="9525" cap="flat" cmpd="sng" algn="ctr">
                  <a:solidFill>
                    <a:schemeClr val="accent4">
                      <a:shade val="95000"/>
                    </a:schemeClr>
                  </a:solidFill>
                  <a:round/>
                </a:ln>
                <a:effectLst>
                  <a:outerShdw blurRad="40000" dist="20000" dir="5400000" rotWithShape="0">
                    <a:srgbClr val="000000">
                      <a:alpha val="38000"/>
                    </a:srgbClr>
                  </a:outerShdw>
                </a:effectLst>
              </c:spPr>
            </c:marker>
            <c:bubble3D val="0"/>
          </c:dPt>
          <c:val>
            <c:numRef>
              <c:f>分月统计!$F$2:$F$13</c:f>
              <c:numCache>
                <c:formatCode>General</c:formatCode>
                <c:ptCount val="12"/>
                <c:pt idx="0">
                  <c:v>0</c:v>
                </c:pt>
                <c:pt idx="1">
                  <c:v>40.299999999999997</c:v>
                </c:pt>
                <c:pt idx="2">
                  <c:v>126.60000000000001</c:v>
                </c:pt>
                <c:pt idx="3">
                  <c:v>39.337795275590544</c:v>
                </c:pt>
                <c:pt idx="4">
                  <c:v>44.401030927835045</c:v>
                </c:pt>
                <c:pt idx="5">
                  <c:v>24.269767441860463</c:v>
                </c:pt>
                <c:pt idx="6">
                  <c:v>36.94146341463415</c:v>
                </c:pt>
                <c:pt idx="7">
                  <c:v>25.581481481481479</c:v>
                </c:pt>
                <c:pt idx="8">
                  <c:v>40.054999999999993</c:v>
                </c:pt>
                <c:pt idx="9">
                  <c:v>33.377777777777773</c:v>
                </c:pt>
                <c:pt idx="10">
                  <c:v>30.728571428571428</c:v>
                </c:pt>
                <c:pt idx="11">
                  <c:v>0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8964096"/>
        <c:axId val="158963536"/>
      </c:lineChart>
      <c:catAx>
        <c:axId val="1589624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月份</a:t>
                </a:r>
                <a:endParaRPr lang="en-US" altLang="zh-CN"/>
              </a:p>
            </c:rich>
          </c:tx>
          <c:layout>
            <c:manualLayout>
              <c:xMode val="edge"/>
              <c:yMode val="edge"/>
              <c:x val="0.47747644683100743"/>
              <c:y val="0.8517575983475438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8962976"/>
        <c:crosses val="autoZero"/>
        <c:auto val="1"/>
        <c:lblAlgn val="ctr"/>
        <c:lblOffset val="100"/>
        <c:noMultiLvlLbl val="0"/>
      </c:catAx>
      <c:valAx>
        <c:axId val="158962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地闪次数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8962416"/>
        <c:crosses val="autoZero"/>
        <c:crossBetween val="between"/>
      </c:valAx>
      <c:valAx>
        <c:axId val="158963536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平均强度（</a:t>
                </a:r>
                <a:r>
                  <a:rPr lang="en-US" altLang="zh-CN"/>
                  <a:t>KA</a:t>
                </a:r>
                <a:r>
                  <a:rPr lang="zh-CN" altLang="en-US"/>
                  <a:t>）</a:t>
                </a:r>
                <a:endParaRPr lang="en-US" altLang="zh-CN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accent1"/>
            </a:solidFill>
          </a:ln>
          <a:effectLst>
            <a:softEdge rad="0"/>
          </a:effectLst>
        </c:spPr>
        <c:txPr>
          <a:bodyPr rot="0" spcFirstLastPara="1" vertOverflow="ellipsis" wrap="square" anchor="ctr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8964096"/>
        <c:crosses val="max"/>
        <c:crossBetween val="between"/>
      </c:valAx>
      <c:catAx>
        <c:axId val="158964096"/>
        <c:scaling>
          <c:orientation val="minMax"/>
        </c:scaling>
        <c:delete val="1"/>
        <c:axPos val="b"/>
        <c:majorTickMark val="none"/>
        <c:minorTickMark val="none"/>
        <c:tickLblPos val="nextTo"/>
        <c:crossAx val="15896353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softEdge rad="0"/>
    </a:effectLst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99837778585333"/>
          <c:y val="4.1496746352103306E-2"/>
          <c:w val="0.78037581060210737"/>
          <c:h val="0.77073656576254057"/>
        </c:manualLayout>
      </c:layout>
      <c:barChart>
        <c:barDir val="col"/>
        <c:grouping val="stacked"/>
        <c:varyColors val="0"/>
        <c:ser>
          <c:idx val="0"/>
          <c:order val="0"/>
          <c:tx>
            <c:v>负闪次数</c:v>
          </c:tx>
          <c:spPr>
            <a:gradFill rotWithShape="1">
              <a:gsLst>
                <a:gs pos="0">
                  <a:schemeClr val="accent1">
                    <a:tint val="50000"/>
                    <a:satMod val="300000"/>
                  </a:schemeClr>
                </a:gs>
                <a:gs pos="35000">
                  <a:schemeClr val="accent1">
                    <a:tint val="37000"/>
                    <a:satMod val="300000"/>
                  </a:schemeClr>
                </a:gs>
                <a:gs pos="100000">
                  <a:schemeClr val="accent1">
                    <a:tint val="15000"/>
                    <a:satMod val="350000"/>
                  </a:schemeClr>
                </a:gs>
              </a:gsLst>
              <a:lin ang="16200000" scaled="1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invertIfNegative val="0"/>
          <c:val>
            <c:numRef>
              <c:f>分时段统计!$B$2:$B$25</c:f>
              <c:numCache>
                <c:formatCode>General</c:formatCode>
                <c:ptCount val="24"/>
                <c:pt idx="0">
                  <c:v>157</c:v>
                </c:pt>
                <c:pt idx="1">
                  <c:v>31</c:v>
                </c:pt>
                <c:pt idx="2">
                  <c:v>75</c:v>
                </c:pt>
                <c:pt idx="3">
                  <c:v>58</c:v>
                </c:pt>
                <c:pt idx="4">
                  <c:v>85</c:v>
                </c:pt>
                <c:pt idx="5">
                  <c:v>160</c:v>
                </c:pt>
                <c:pt idx="6">
                  <c:v>135</c:v>
                </c:pt>
                <c:pt idx="7">
                  <c:v>127</c:v>
                </c:pt>
                <c:pt idx="8">
                  <c:v>142</c:v>
                </c:pt>
                <c:pt idx="9">
                  <c:v>66</c:v>
                </c:pt>
                <c:pt idx="10">
                  <c:v>43</c:v>
                </c:pt>
                <c:pt idx="11">
                  <c:v>70</c:v>
                </c:pt>
                <c:pt idx="12">
                  <c:v>175</c:v>
                </c:pt>
                <c:pt idx="13">
                  <c:v>382</c:v>
                </c:pt>
                <c:pt idx="14">
                  <c:v>736</c:v>
                </c:pt>
                <c:pt idx="15">
                  <c:v>817</c:v>
                </c:pt>
                <c:pt idx="16">
                  <c:v>1171</c:v>
                </c:pt>
                <c:pt idx="17">
                  <c:v>1631</c:v>
                </c:pt>
                <c:pt idx="18">
                  <c:v>1074</c:v>
                </c:pt>
                <c:pt idx="19">
                  <c:v>662</c:v>
                </c:pt>
                <c:pt idx="20">
                  <c:v>524</c:v>
                </c:pt>
                <c:pt idx="21">
                  <c:v>184</c:v>
                </c:pt>
                <c:pt idx="22">
                  <c:v>74</c:v>
                </c:pt>
                <c:pt idx="23">
                  <c:v>193</c:v>
                </c:pt>
              </c:numCache>
            </c:numRef>
          </c:val>
        </c:ser>
        <c:ser>
          <c:idx val="1"/>
          <c:order val="1"/>
          <c:tx>
            <c:v>正闪次数</c:v>
          </c:tx>
          <c:spPr>
            <a:gradFill rotWithShape="1">
              <a:gsLst>
                <a:gs pos="0">
                  <a:schemeClr val="accent2">
                    <a:tint val="50000"/>
                    <a:satMod val="300000"/>
                  </a:schemeClr>
                </a:gs>
                <a:gs pos="35000">
                  <a:schemeClr val="accent2">
                    <a:tint val="37000"/>
                    <a:satMod val="300000"/>
                  </a:schemeClr>
                </a:gs>
                <a:gs pos="100000">
                  <a:schemeClr val="accent2">
                    <a:tint val="15000"/>
                    <a:satMod val="350000"/>
                  </a:schemeClr>
                </a:gs>
              </a:gsLst>
              <a:lin ang="16200000" scaled="1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invertIfNegative val="0"/>
          <c:val>
            <c:numRef>
              <c:f>分时段统计!$C$2:$C$25</c:f>
              <c:numCache>
                <c:formatCode>General</c:formatCode>
                <c:ptCount val="24"/>
                <c:pt idx="0">
                  <c:v>25</c:v>
                </c:pt>
                <c:pt idx="1">
                  <c:v>12</c:v>
                </c:pt>
                <c:pt idx="2">
                  <c:v>19</c:v>
                </c:pt>
                <c:pt idx="3">
                  <c:v>17</c:v>
                </c:pt>
                <c:pt idx="4">
                  <c:v>18</c:v>
                </c:pt>
                <c:pt idx="5">
                  <c:v>22</c:v>
                </c:pt>
                <c:pt idx="6">
                  <c:v>23</c:v>
                </c:pt>
                <c:pt idx="7">
                  <c:v>37</c:v>
                </c:pt>
                <c:pt idx="8">
                  <c:v>9</c:v>
                </c:pt>
                <c:pt idx="9">
                  <c:v>5</c:v>
                </c:pt>
                <c:pt idx="10">
                  <c:v>1</c:v>
                </c:pt>
                <c:pt idx="11">
                  <c:v>1</c:v>
                </c:pt>
                <c:pt idx="12">
                  <c:v>8</c:v>
                </c:pt>
                <c:pt idx="13">
                  <c:v>12</c:v>
                </c:pt>
                <c:pt idx="14">
                  <c:v>25</c:v>
                </c:pt>
                <c:pt idx="15">
                  <c:v>37</c:v>
                </c:pt>
                <c:pt idx="16">
                  <c:v>29</c:v>
                </c:pt>
                <c:pt idx="17">
                  <c:v>47</c:v>
                </c:pt>
                <c:pt idx="18">
                  <c:v>40</c:v>
                </c:pt>
                <c:pt idx="19">
                  <c:v>30</c:v>
                </c:pt>
                <c:pt idx="20">
                  <c:v>34</c:v>
                </c:pt>
                <c:pt idx="21">
                  <c:v>7</c:v>
                </c:pt>
                <c:pt idx="22">
                  <c:v>11</c:v>
                </c:pt>
                <c:pt idx="23">
                  <c:v>31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8968016"/>
        <c:axId val="158968576"/>
      </c:barChart>
      <c:lineChart>
        <c:grouping val="standard"/>
        <c:varyColors val="0"/>
        <c:ser>
          <c:idx val="2"/>
          <c:order val="2"/>
          <c:tx>
            <c:v>负闪平均强度</c:v>
          </c:tx>
          <c:spPr>
            <a:ln w="15875" cap="rnd">
              <a:solidFill>
                <a:schemeClr val="accent3"/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marker>
            <c:symbol val="circle"/>
            <c:size val="5"/>
            <c:spPr>
              <a:gradFill rotWithShape="1">
                <a:gsLst>
                  <a:gs pos="0">
                    <a:schemeClr val="accent3">
                      <a:tint val="50000"/>
                      <a:satMod val="300000"/>
                    </a:schemeClr>
                  </a:gs>
                  <a:gs pos="35000">
                    <a:schemeClr val="accent3">
                      <a:tint val="37000"/>
                      <a:satMod val="300000"/>
                    </a:schemeClr>
                  </a:gs>
                  <a:gs pos="100000">
                    <a:schemeClr val="accent3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</c:marker>
          <c:val>
            <c:numRef>
              <c:f>分时段统计!$E$2:$E$25</c:f>
              <c:numCache>
                <c:formatCode>General</c:formatCode>
                <c:ptCount val="24"/>
                <c:pt idx="0">
                  <c:v>30.412101910828042</c:v>
                </c:pt>
                <c:pt idx="1">
                  <c:v>29.164516129032265</c:v>
                </c:pt>
                <c:pt idx="2">
                  <c:v>31.972000000000001</c:v>
                </c:pt>
                <c:pt idx="3">
                  <c:v>43.449999999999996</c:v>
                </c:pt>
                <c:pt idx="4">
                  <c:v>46.027058823529408</c:v>
                </c:pt>
                <c:pt idx="5">
                  <c:v>29.726875</c:v>
                </c:pt>
                <c:pt idx="6">
                  <c:v>32.339259259259251</c:v>
                </c:pt>
                <c:pt idx="7">
                  <c:v>26.271653543307089</c:v>
                </c:pt>
                <c:pt idx="8">
                  <c:v>32.165492957746473</c:v>
                </c:pt>
                <c:pt idx="9">
                  <c:v>45.813636363636355</c:v>
                </c:pt>
                <c:pt idx="10">
                  <c:v>52.158139534883716</c:v>
                </c:pt>
                <c:pt idx="11">
                  <c:v>39.275714285714272</c:v>
                </c:pt>
                <c:pt idx="12">
                  <c:v>30.321714285714293</c:v>
                </c:pt>
                <c:pt idx="13">
                  <c:v>30.820680628272271</c:v>
                </c:pt>
                <c:pt idx="14">
                  <c:v>28.835869565217401</c:v>
                </c:pt>
                <c:pt idx="15">
                  <c:v>30.18298653610773</c:v>
                </c:pt>
                <c:pt idx="16">
                  <c:v>34.191887275832627</c:v>
                </c:pt>
                <c:pt idx="17">
                  <c:v>31.66940527283877</c:v>
                </c:pt>
                <c:pt idx="18">
                  <c:v>35.051955307262624</c:v>
                </c:pt>
                <c:pt idx="19">
                  <c:v>27.867220543806656</c:v>
                </c:pt>
                <c:pt idx="20">
                  <c:v>28.888931297709945</c:v>
                </c:pt>
                <c:pt idx="21">
                  <c:v>33.654347826086962</c:v>
                </c:pt>
                <c:pt idx="22">
                  <c:v>28.452702702702698</c:v>
                </c:pt>
                <c:pt idx="23">
                  <c:v>30.007772020725376</c:v>
                </c:pt>
              </c:numCache>
            </c:numRef>
          </c:val>
          <c:smooth val="1"/>
        </c:ser>
        <c:ser>
          <c:idx val="3"/>
          <c:order val="3"/>
          <c:tx>
            <c:v>正闪平均强度</c:v>
          </c:tx>
          <c:spPr>
            <a:ln w="15875" cap="rnd">
              <a:solidFill>
                <a:schemeClr val="accent4"/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marker>
            <c:symbol val="circle"/>
            <c:size val="5"/>
            <c:spPr>
              <a:gradFill rotWithShape="1">
                <a:gsLst>
                  <a:gs pos="0">
                    <a:schemeClr val="accent4">
                      <a:tint val="50000"/>
                      <a:satMod val="300000"/>
                    </a:schemeClr>
                  </a:gs>
                  <a:gs pos="35000">
                    <a:schemeClr val="accent4">
                      <a:tint val="37000"/>
                      <a:satMod val="300000"/>
                    </a:schemeClr>
                  </a:gs>
                  <a:gs pos="100000">
                    <a:schemeClr val="accent4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</c:marker>
          <c:val>
            <c:numRef>
              <c:f>分时段统计!$F$2:$F$25</c:f>
              <c:numCache>
                <c:formatCode>General</c:formatCode>
                <c:ptCount val="24"/>
                <c:pt idx="0">
                  <c:v>33.111999999999995</c:v>
                </c:pt>
                <c:pt idx="1">
                  <c:v>31.558333333333337</c:v>
                </c:pt>
                <c:pt idx="2">
                  <c:v>36.026315789473685</c:v>
                </c:pt>
                <c:pt idx="3">
                  <c:v>26.694117647058825</c:v>
                </c:pt>
                <c:pt idx="4">
                  <c:v>38.116666666666674</c:v>
                </c:pt>
                <c:pt idx="5">
                  <c:v>38.868181818181817</c:v>
                </c:pt>
                <c:pt idx="6">
                  <c:v>52.304347826086953</c:v>
                </c:pt>
                <c:pt idx="7">
                  <c:v>51.318918918918911</c:v>
                </c:pt>
                <c:pt idx="8">
                  <c:v>48.2</c:v>
                </c:pt>
                <c:pt idx="9">
                  <c:v>41.64</c:v>
                </c:pt>
                <c:pt idx="10">
                  <c:v>33.4</c:v>
                </c:pt>
                <c:pt idx="11">
                  <c:v>33.299999999999997</c:v>
                </c:pt>
                <c:pt idx="12">
                  <c:v>26.137499999999999</c:v>
                </c:pt>
                <c:pt idx="13">
                  <c:v>28.016666666666662</c:v>
                </c:pt>
                <c:pt idx="14">
                  <c:v>42.372</c:v>
                </c:pt>
                <c:pt idx="15">
                  <c:v>32.259459459459471</c:v>
                </c:pt>
                <c:pt idx="16">
                  <c:v>26.741379310344833</c:v>
                </c:pt>
                <c:pt idx="17">
                  <c:v>29.065957446808518</c:v>
                </c:pt>
                <c:pt idx="18">
                  <c:v>37.262499999999996</c:v>
                </c:pt>
                <c:pt idx="19">
                  <c:v>39.676666666666662</c:v>
                </c:pt>
                <c:pt idx="20">
                  <c:v>30.567647058823521</c:v>
                </c:pt>
                <c:pt idx="21">
                  <c:v>33.799999999999997</c:v>
                </c:pt>
                <c:pt idx="22">
                  <c:v>41.13636363636364</c:v>
                </c:pt>
                <c:pt idx="23">
                  <c:v>29.741935483870964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8969696"/>
        <c:axId val="158969136"/>
      </c:lineChart>
      <c:catAx>
        <c:axId val="1589680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时段</a:t>
                </a:r>
              </a:p>
            </c:rich>
          </c:tx>
          <c:layout>
            <c:manualLayout>
              <c:xMode val="edge"/>
              <c:yMode val="edge"/>
              <c:x val="0.48340400807734779"/>
              <c:y val="0.8695677357895922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8968576"/>
        <c:crosses val="autoZero"/>
        <c:auto val="1"/>
        <c:lblAlgn val="ctr"/>
        <c:lblOffset val="100"/>
        <c:noMultiLvlLbl val="0"/>
      </c:catAx>
      <c:valAx>
        <c:axId val="158968576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0">
                    <a:schemeClr val="accent1">
                      <a:lumMod val="5000"/>
                      <a:lumOff val="95000"/>
                    </a:schemeClr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地闪次数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8968016"/>
        <c:crosses val="autoZero"/>
        <c:crossBetween val="between"/>
      </c:valAx>
      <c:valAx>
        <c:axId val="158969136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平均强度（</a:t>
                </a:r>
                <a:r>
                  <a:rPr lang="en-US" altLang="zh-CN"/>
                  <a:t>KA</a:t>
                </a:r>
                <a:r>
                  <a:rPr lang="zh-CN" altLang="en-US"/>
                  <a:t>）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8969696"/>
        <c:crosses val="max"/>
        <c:crossBetween val="between"/>
      </c:valAx>
      <c:catAx>
        <c:axId val="158969696"/>
        <c:scaling>
          <c:orientation val="minMax"/>
        </c:scaling>
        <c:delete val="1"/>
        <c:axPos val="b"/>
        <c:majorTickMark val="none"/>
        <c:minorTickMark val="none"/>
        <c:tickLblPos val="nextTo"/>
        <c:crossAx val="15896913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941426071741032"/>
          <c:y val="9.8148148148148165E-2"/>
          <c:w val="0.69596303587051622"/>
          <c:h val="0.6482713619130942"/>
        </c:manualLayout>
      </c:layout>
      <c:barChart>
        <c:barDir val="col"/>
        <c:grouping val="clustered"/>
        <c:varyColors val="0"/>
        <c:ser>
          <c:idx val="0"/>
          <c:order val="0"/>
          <c:tx>
            <c:v>负闪次数</c:v>
          </c:tx>
          <c:spPr>
            <a:gradFill rotWithShape="1">
              <a:gsLst>
                <a:gs pos="0">
                  <a:schemeClr val="accent1">
                    <a:tint val="50000"/>
                    <a:satMod val="300000"/>
                  </a:schemeClr>
                </a:gs>
                <a:gs pos="35000">
                  <a:schemeClr val="accent1">
                    <a:tint val="37000"/>
                    <a:satMod val="300000"/>
                  </a:schemeClr>
                </a:gs>
                <a:gs pos="100000">
                  <a:schemeClr val="accent1">
                    <a:tint val="15000"/>
                    <a:satMod val="350000"/>
                  </a:schemeClr>
                </a:gs>
              </a:gsLst>
              <a:lin ang="16200000" scaled="1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invertIfNegative val="0"/>
          <c:cat>
            <c:numRef>
              <c:f>强度分布统计!$A$2:$A$26</c:f>
              <c:numCache>
                <c:formatCode>General</c:formatCode>
                <c:ptCount val="2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150</c:v>
                </c:pt>
                <c:pt idx="22">
                  <c:v>200</c:v>
                </c:pt>
                <c:pt idx="23">
                  <c:v>250</c:v>
                </c:pt>
                <c:pt idx="24">
                  <c:v>300</c:v>
                </c:pt>
              </c:numCache>
            </c:numRef>
          </c:cat>
          <c:val>
            <c:numRef>
              <c:f>强度分布统计!$C$2:$C$26</c:f>
              <c:numCache>
                <c:formatCode>General</c:formatCode>
                <c:ptCount val="25"/>
                <c:pt idx="0">
                  <c:v>5</c:v>
                </c:pt>
                <c:pt idx="1">
                  <c:v>88</c:v>
                </c:pt>
                <c:pt idx="2">
                  <c:v>994</c:v>
                </c:pt>
                <c:pt idx="3">
                  <c:v>1623</c:v>
                </c:pt>
                <c:pt idx="4">
                  <c:v>1556</c:v>
                </c:pt>
                <c:pt idx="5">
                  <c:v>1179</c:v>
                </c:pt>
                <c:pt idx="6">
                  <c:v>873</c:v>
                </c:pt>
                <c:pt idx="7">
                  <c:v>600</c:v>
                </c:pt>
                <c:pt idx="8">
                  <c:v>394</c:v>
                </c:pt>
                <c:pt idx="9">
                  <c:v>298</c:v>
                </c:pt>
                <c:pt idx="10">
                  <c:v>229</c:v>
                </c:pt>
                <c:pt idx="11">
                  <c:v>189</c:v>
                </c:pt>
                <c:pt idx="12">
                  <c:v>146</c:v>
                </c:pt>
                <c:pt idx="13">
                  <c:v>101</c:v>
                </c:pt>
                <c:pt idx="14">
                  <c:v>88</c:v>
                </c:pt>
                <c:pt idx="15">
                  <c:v>57</c:v>
                </c:pt>
                <c:pt idx="16">
                  <c:v>51</c:v>
                </c:pt>
                <c:pt idx="17">
                  <c:v>39</c:v>
                </c:pt>
                <c:pt idx="18">
                  <c:v>45</c:v>
                </c:pt>
                <c:pt idx="19">
                  <c:v>26</c:v>
                </c:pt>
                <c:pt idx="20">
                  <c:v>160</c:v>
                </c:pt>
                <c:pt idx="21">
                  <c:v>16</c:v>
                </c:pt>
                <c:pt idx="22">
                  <c:v>9</c:v>
                </c:pt>
                <c:pt idx="23">
                  <c:v>6</c:v>
                </c:pt>
                <c:pt idx="24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0860352"/>
        <c:axId val="160860912"/>
      </c:barChart>
      <c:lineChart>
        <c:grouping val="standard"/>
        <c:varyColors val="0"/>
        <c:ser>
          <c:idx val="1"/>
          <c:order val="1"/>
          <c:tx>
            <c:v>累积比例</c:v>
          </c:tx>
          <c:spPr>
            <a:ln w="15875" cap="rnd">
              <a:solidFill>
                <a:schemeClr val="accent2"/>
              </a:solidFill>
              <a:prstDash val="sysDash"/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marker>
            <c:symbol val="none"/>
          </c:marker>
          <c:val>
            <c:numRef>
              <c:f>强度分布统计!$F$2:$F$26</c:f>
              <c:numCache>
                <c:formatCode>0.00%</c:formatCode>
                <c:ptCount val="25"/>
                <c:pt idx="0">
                  <c:v>5.699954400364797E-4</c:v>
                </c:pt>
                <c:pt idx="1">
                  <c:v>1.0601915184678522E-2</c:v>
                </c:pt>
                <c:pt idx="2">
                  <c:v>0.1239170086639307</c:v>
                </c:pt>
                <c:pt idx="3">
                  <c:v>0.30893752849977202</c:v>
                </c:pt>
                <c:pt idx="4">
                  <c:v>0.48632010943912451</c:v>
                </c:pt>
                <c:pt idx="5">
                  <c:v>0.62072503419972647</c:v>
                </c:pt>
                <c:pt idx="6">
                  <c:v>0.7202462380300958</c:v>
                </c:pt>
                <c:pt idx="7">
                  <c:v>0.78864569083447333</c:v>
                </c:pt>
                <c:pt idx="8">
                  <c:v>0.83356133150934797</c:v>
                </c:pt>
                <c:pt idx="9">
                  <c:v>0.86753305973552219</c:v>
                </c:pt>
                <c:pt idx="10">
                  <c:v>0.89363885088919293</c:v>
                </c:pt>
                <c:pt idx="11">
                  <c:v>0.9151846785225719</c:v>
                </c:pt>
                <c:pt idx="12">
                  <c:v>0.93182854537163706</c:v>
                </c:pt>
                <c:pt idx="13">
                  <c:v>0.94334245326037391</c:v>
                </c:pt>
                <c:pt idx="14">
                  <c:v>0.95337437300501593</c:v>
                </c:pt>
                <c:pt idx="15">
                  <c:v>0.95987232102143183</c:v>
                </c:pt>
                <c:pt idx="16">
                  <c:v>0.96568627450980393</c:v>
                </c:pt>
                <c:pt idx="17">
                  <c:v>0.97013223894208844</c:v>
                </c:pt>
                <c:pt idx="18">
                  <c:v>0.97526219790241675</c:v>
                </c:pt>
                <c:pt idx="19">
                  <c:v>0.97822617419060642</c:v>
                </c:pt>
                <c:pt idx="20">
                  <c:v>0.99646602827177377</c:v>
                </c:pt>
                <c:pt idx="21">
                  <c:v>0.99829001367989045</c:v>
                </c:pt>
                <c:pt idx="22">
                  <c:v>0.99931600547195609</c:v>
                </c:pt>
                <c:pt idx="23">
                  <c:v>0.99999999999999989</c:v>
                </c:pt>
                <c:pt idx="24">
                  <c:v>0.99999999999999989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0862032"/>
        <c:axId val="160861472"/>
      </c:lineChart>
      <c:catAx>
        <c:axId val="1608603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强度（</a:t>
                </a:r>
                <a:r>
                  <a:rPr lang="en-US" altLang="zh-CN"/>
                  <a:t>KA</a:t>
                </a:r>
                <a:r>
                  <a:rPr lang="zh-CN" altLang="en-US"/>
                  <a:t>）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0860912"/>
        <c:crosses val="autoZero"/>
        <c:auto val="1"/>
        <c:lblAlgn val="ctr"/>
        <c:lblOffset val="100"/>
        <c:noMultiLvlLbl val="0"/>
      </c:catAx>
      <c:valAx>
        <c:axId val="160860912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0">
                    <a:schemeClr val="accent1">
                      <a:lumMod val="5000"/>
                      <a:lumOff val="95000"/>
                    </a:schemeClr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地闪次数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0860352"/>
        <c:crosses val="autoZero"/>
        <c:crossBetween val="between"/>
      </c:valAx>
      <c:valAx>
        <c:axId val="160861472"/>
        <c:scaling>
          <c:orientation val="minMax"/>
          <c:max val="1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累积比例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0862032"/>
        <c:crosses val="max"/>
        <c:crossBetween val="between"/>
      </c:valAx>
      <c:catAx>
        <c:axId val="160862032"/>
        <c:scaling>
          <c:orientation val="minMax"/>
        </c:scaling>
        <c:delete val="1"/>
        <c:axPos val="b"/>
        <c:majorTickMark val="none"/>
        <c:minorTickMark val="none"/>
        <c:tickLblPos val="nextTo"/>
        <c:crossAx val="16086147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941426071741032"/>
          <c:y val="9.8148148148148165E-2"/>
          <c:w val="0.69596303587051622"/>
          <c:h val="0.6482713619130942"/>
        </c:manualLayout>
      </c:layout>
      <c:barChart>
        <c:barDir val="col"/>
        <c:grouping val="clustered"/>
        <c:varyColors val="0"/>
        <c:ser>
          <c:idx val="0"/>
          <c:order val="0"/>
          <c:tx>
            <c:v>正闪次数</c:v>
          </c:tx>
          <c:spPr>
            <a:gradFill rotWithShape="1">
              <a:gsLst>
                <a:gs pos="0">
                  <a:schemeClr val="accent1">
                    <a:tint val="50000"/>
                    <a:satMod val="300000"/>
                  </a:schemeClr>
                </a:gs>
                <a:gs pos="35000">
                  <a:schemeClr val="accent1">
                    <a:tint val="37000"/>
                    <a:satMod val="300000"/>
                  </a:schemeClr>
                </a:gs>
                <a:gs pos="100000">
                  <a:schemeClr val="accent1">
                    <a:tint val="15000"/>
                    <a:satMod val="350000"/>
                  </a:schemeClr>
                </a:gs>
              </a:gsLst>
              <a:lin ang="16200000" scaled="1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invertIfNegative val="0"/>
          <c:cat>
            <c:numRef>
              <c:f>强度分布统计!$A$2:$A$26</c:f>
              <c:numCache>
                <c:formatCode>General</c:formatCode>
                <c:ptCount val="2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150</c:v>
                </c:pt>
                <c:pt idx="22">
                  <c:v>200</c:v>
                </c:pt>
                <c:pt idx="23">
                  <c:v>250</c:v>
                </c:pt>
                <c:pt idx="24">
                  <c:v>300</c:v>
                </c:pt>
              </c:numCache>
            </c:numRef>
          </c:cat>
          <c:val>
            <c:numRef>
              <c:f>强度分布统计!$D$2:$D$26</c:f>
              <c:numCache>
                <c:formatCode>General</c:formatCode>
                <c:ptCount val="25"/>
                <c:pt idx="0">
                  <c:v>3</c:v>
                </c:pt>
                <c:pt idx="1">
                  <c:v>50</c:v>
                </c:pt>
                <c:pt idx="2">
                  <c:v>62</c:v>
                </c:pt>
                <c:pt idx="3">
                  <c:v>56</c:v>
                </c:pt>
                <c:pt idx="4">
                  <c:v>63</c:v>
                </c:pt>
                <c:pt idx="5">
                  <c:v>60</c:v>
                </c:pt>
                <c:pt idx="6">
                  <c:v>33</c:v>
                </c:pt>
                <c:pt idx="7">
                  <c:v>25</c:v>
                </c:pt>
                <c:pt idx="8">
                  <c:v>27</c:v>
                </c:pt>
                <c:pt idx="9">
                  <c:v>28</c:v>
                </c:pt>
                <c:pt idx="10">
                  <c:v>19</c:v>
                </c:pt>
                <c:pt idx="11">
                  <c:v>13</c:v>
                </c:pt>
                <c:pt idx="12">
                  <c:v>4</c:v>
                </c:pt>
                <c:pt idx="13">
                  <c:v>12</c:v>
                </c:pt>
                <c:pt idx="14">
                  <c:v>2</c:v>
                </c:pt>
                <c:pt idx="15">
                  <c:v>5</c:v>
                </c:pt>
                <c:pt idx="16">
                  <c:v>4</c:v>
                </c:pt>
                <c:pt idx="17">
                  <c:v>4</c:v>
                </c:pt>
                <c:pt idx="18">
                  <c:v>3</c:v>
                </c:pt>
                <c:pt idx="19">
                  <c:v>2</c:v>
                </c:pt>
                <c:pt idx="20">
                  <c:v>18</c:v>
                </c:pt>
                <c:pt idx="21">
                  <c:v>3</c:v>
                </c:pt>
                <c:pt idx="22">
                  <c:v>1</c:v>
                </c:pt>
                <c:pt idx="23">
                  <c:v>2</c:v>
                </c:pt>
                <c:pt idx="24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0864832"/>
        <c:axId val="160865392"/>
      </c:barChart>
      <c:lineChart>
        <c:grouping val="standard"/>
        <c:varyColors val="0"/>
        <c:ser>
          <c:idx val="1"/>
          <c:order val="1"/>
          <c:tx>
            <c:v>累积比例</c:v>
          </c:tx>
          <c:spPr>
            <a:ln w="15875" cap="rnd">
              <a:solidFill>
                <a:schemeClr val="accent2"/>
              </a:solidFill>
              <a:prstDash val="sysDash"/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marker>
            <c:symbol val="none"/>
          </c:marker>
          <c:val>
            <c:numRef>
              <c:f>强度分布统计!$G$2:$G$26</c:f>
              <c:numCache>
                <c:formatCode>0.000%</c:formatCode>
                <c:ptCount val="25"/>
                <c:pt idx="0" formatCode="0.00%">
                  <c:v>6.0000000000000001E-3</c:v>
                </c:pt>
                <c:pt idx="1">
                  <c:v>0.10600000000000001</c:v>
                </c:pt>
                <c:pt idx="2" formatCode="0.00%">
                  <c:v>0.23</c:v>
                </c:pt>
                <c:pt idx="3" formatCode="0.00%">
                  <c:v>0.34200000000000003</c:v>
                </c:pt>
                <c:pt idx="4" formatCode="0.00%">
                  <c:v>0.46800000000000003</c:v>
                </c:pt>
                <c:pt idx="5" formatCode="0.00%">
                  <c:v>0.58800000000000008</c:v>
                </c:pt>
                <c:pt idx="6" formatCode="0.00%">
                  <c:v>0.65400000000000014</c:v>
                </c:pt>
                <c:pt idx="7" formatCode="0.00%">
                  <c:v>0.70400000000000018</c:v>
                </c:pt>
                <c:pt idx="8" formatCode="0.00%">
                  <c:v>0.75800000000000023</c:v>
                </c:pt>
                <c:pt idx="9" formatCode="0.00%">
                  <c:v>0.81400000000000028</c:v>
                </c:pt>
                <c:pt idx="10" formatCode="0.00%">
                  <c:v>0.85200000000000031</c:v>
                </c:pt>
                <c:pt idx="11" formatCode="0.00%">
                  <c:v>0.87800000000000034</c:v>
                </c:pt>
                <c:pt idx="12" formatCode="0.00%">
                  <c:v>0.88600000000000034</c:v>
                </c:pt>
                <c:pt idx="13" formatCode="0.00%">
                  <c:v>0.91000000000000036</c:v>
                </c:pt>
                <c:pt idx="14" formatCode="0.00%">
                  <c:v>0.91400000000000037</c:v>
                </c:pt>
                <c:pt idx="15" formatCode="0.00%">
                  <c:v>0.92400000000000038</c:v>
                </c:pt>
                <c:pt idx="16" formatCode="0.00%">
                  <c:v>0.93200000000000038</c:v>
                </c:pt>
                <c:pt idx="17" formatCode="0.00%">
                  <c:v>0.94000000000000039</c:v>
                </c:pt>
                <c:pt idx="18" formatCode="0.00%">
                  <c:v>0.9460000000000004</c:v>
                </c:pt>
                <c:pt idx="19" formatCode="0.00%">
                  <c:v>0.9500000000000004</c:v>
                </c:pt>
                <c:pt idx="20" formatCode="0.00%">
                  <c:v>0.98600000000000043</c:v>
                </c:pt>
                <c:pt idx="21" formatCode="0.00%">
                  <c:v>0.99200000000000044</c:v>
                </c:pt>
                <c:pt idx="22" formatCode="0.00%">
                  <c:v>0.99400000000000044</c:v>
                </c:pt>
                <c:pt idx="23" formatCode="0.00%">
                  <c:v>0.99800000000000044</c:v>
                </c:pt>
                <c:pt idx="24" formatCode="0.00%">
                  <c:v>1.0000000000000004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0866512"/>
        <c:axId val="160865952"/>
      </c:lineChart>
      <c:catAx>
        <c:axId val="1608648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强度（</a:t>
                </a:r>
                <a:r>
                  <a:rPr lang="en-US" altLang="zh-CN"/>
                  <a:t>KA</a:t>
                </a:r>
                <a:r>
                  <a:rPr lang="zh-CN" altLang="en-US"/>
                  <a:t>）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0865392"/>
        <c:crosses val="autoZero"/>
        <c:auto val="1"/>
        <c:lblAlgn val="ctr"/>
        <c:lblOffset val="100"/>
        <c:noMultiLvlLbl val="0"/>
      </c:catAx>
      <c:valAx>
        <c:axId val="160865392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0">
                    <a:schemeClr val="accent1">
                      <a:lumMod val="5000"/>
                      <a:lumOff val="95000"/>
                    </a:schemeClr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地闪次数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0864832"/>
        <c:crosses val="autoZero"/>
        <c:crossBetween val="between"/>
      </c:valAx>
      <c:valAx>
        <c:axId val="160865952"/>
        <c:scaling>
          <c:orientation val="minMax"/>
          <c:max val="1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累积比例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0866512"/>
        <c:crosses val="max"/>
        <c:crossBetween val="between"/>
      </c:valAx>
      <c:catAx>
        <c:axId val="160866512"/>
        <c:scaling>
          <c:orientation val="minMax"/>
        </c:scaling>
        <c:delete val="1"/>
        <c:axPos val="b"/>
        <c:majorTickMark val="none"/>
        <c:minorTickMark val="none"/>
        <c:tickLblPos val="nextTo"/>
        <c:crossAx val="16086595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5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5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25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5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25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5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25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5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647700</xdr:colOff>
      <xdr:row>1</xdr:row>
      <xdr:rowOff>95250</xdr:rowOff>
    </xdr:from>
    <xdr:to>
      <xdr:col>15</xdr:col>
      <xdr:colOff>342900</xdr:colOff>
      <xdr:row>20</xdr:row>
      <xdr:rowOff>57150</xdr:rowOff>
    </xdr:to>
    <xdr:graphicFrame macro="">
      <xdr:nvGraphicFramePr>
        <xdr:cNvPr id="12" name="图表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247979</xdr:colOff>
      <xdr:row>2</xdr:row>
      <xdr:rowOff>24371</xdr:rowOff>
    </xdr:from>
    <xdr:to>
      <xdr:col>14</xdr:col>
      <xdr:colOff>455032</xdr:colOff>
      <xdr:row>21</xdr:row>
      <xdr:rowOff>133350</xdr:rowOff>
    </xdr:to>
    <xdr:graphicFrame macro="">
      <xdr:nvGraphicFramePr>
        <xdr:cNvPr id="12" name="图表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466725</xdr:colOff>
      <xdr:row>1</xdr:row>
      <xdr:rowOff>52387</xdr:rowOff>
    </xdr:from>
    <xdr:to>
      <xdr:col>14</xdr:col>
      <xdr:colOff>238125</xdr:colOff>
      <xdr:row>17</xdr:row>
      <xdr:rowOff>52387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533400</xdr:colOff>
      <xdr:row>19</xdr:row>
      <xdr:rowOff>57150</xdr:rowOff>
    </xdr:from>
    <xdr:to>
      <xdr:col>14</xdr:col>
      <xdr:colOff>304800</xdr:colOff>
      <xdr:row>35</xdr:row>
      <xdr:rowOff>57150</xdr:rowOff>
    </xdr:to>
    <xdr:graphicFrame macro="">
      <xdr:nvGraphicFramePr>
        <xdr:cNvPr id="8" name="图表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15"/>
  <sheetViews>
    <sheetView workbookViewId="0">
      <selection activeCell="C19" sqref="C19"/>
    </sheetView>
  </sheetViews>
  <sheetFormatPr defaultRowHeight="13.5" x14ac:dyDescent="0.15"/>
  <cols>
    <col min="1" max="1" width="18.5" customWidth="1"/>
    <col min="2" max="2" width="10" customWidth="1"/>
    <col min="3" max="3" width="9.875" customWidth="1"/>
    <col min="5" max="6" width="9.5" bestFit="1" customWidth="1"/>
  </cols>
  <sheetData>
    <row r="1" spans="1:14" s="11" customFormat="1" x14ac:dyDescent="0.15">
      <c r="A1" s="11" t="s">
        <v>17</v>
      </c>
      <c r="B1" s="14" t="s">
        <v>44</v>
      </c>
      <c r="C1" s="14" t="s">
        <v>27</v>
      </c>
      <c r="D1" s="14" t="s">
        <v>28</v>
      </c>
      <c r="E1" s="14" t="s">
        <v>29</v>
      </c>
      <c r="F1" s="14" t="s">
        <v>30</v>
      </c>
      <c r="G1" s="14" t="s">
        <v>31</v>
      </c>
      <c r="H1" s="14" t="s">
        <v>32</v>
      </c>
      <c r="I1" s="14" t="s">
        <v>33</v>
      </c>
      <c r="J1" s="14" t="s">
        <v>34</v>
      </c>
      <c r="K1" s="14" t="s">
        <v>35</v>
      </c>
      <c r="L1" s="14" t="s">
        <v>36</v>
      </c>
      <c r="M1" s="14" t="s">
        <v>37</v>
      </c>
    </row>
    <row r="2" spans="1:14" x14ac:dyDescent="0.15">
      <c r="A2" s="12" t="s">
        <v>16</v>
      </c>
      <c r="B2" s="13">
        <v>15616</v>
      </c>
      <c r="C2" s="13">
        <v>19374</v>
      </c>
      <c r="D2" s="13">
        <v>3011</v>
      </c>
      <c r="E2" s="13">
        <v>4161</v>
      </c>
      <c r="F2" s="13">
        <v>9272</v>
      </c>
      <c r="G2" s="13">
        <v>19839</v>
      </c>
      <c r="H2" s="13">
        <v>25476</v>
      </c>
      <c r="I2" s="13">
        <v>12942</v>
      </c>
      <c r="J2" s="13">
        <v>17398</v>
      </c>
      <c r="K2" s="13">
        <v>16926</v>
      </c>
      <c r="L2" s="13">
        <v>1598</v>
      </c>
      <c r="M2" s="13">
        <v>145613</v>
      </c>
    </row>
    <row r="3" spans="1:14" x14ac:dyDescent="0.15">
      <c r="A3" s="12" t="s">
        <v>19</v>
      </c>
      <c r="B3" s="12">
        <v>0.93</v>
      </c>
      <c r="C3" s="12">
        <v>1.46</v>
      </c>
      <c r="D3" s="12">
        <v>0.52</v>
      </c>
      <c r="E3" s="12">
        <v>0.71</v>
      </c>
      <c r="F3" s="12">
        <v>1.1200000000000001</v>
      </c>
      <c r="G3" s="12">
        <v>1.82</v>
      </c>
      <c r="H3" s="12">
        <v>1.97</v>
      </c>
      <c r="I3" s="12">
        <v>0.82</v>
      </c>
      <c r="J3" s="12">
        <v>1.97</v>
      </c>
      <c r="K3" s="12">
        <v>0.98</v>
      </c>
      <c r="L3" s="12">
        <v>0.12</v>
      </c>
      <c r="M3" s="12">
        <v>1.1299999999999999</v>
      </c>
    </row>
    <row r="4" spans="1:14" x14ac:dyDescent="0.15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4" s="4" customFormat="1" x14ac:dyDescent="0.15">
      <c r="A5" s="4" t="s">
        <v>18</v>
      </c>
      <c r="B5" s="15" t="s">
        <v>38</v>
      </c>
      <c r="C5" s="15" t="s">
        <v>39</v>
      </c>
      <c r="D5" s="15" t="s">
        <v>40</v>
      </c>
      <c r="E5" s="15" t="s">
        <v>41</v>
      </c>
      <c r="F5" s="15" t="s">
        <v>42</v>
      </c>
      <c r="G5" s="15" t="s">
        <v>43</v>
      </c>
      <c r="H5" s="15" t="s">
        <v>37</v>
      </c>
      <c r="I5" s="15"/>
      <c r="J5" s="15"/>
      <c r="K5" s="15"/>
      <c r="L5" s="15"/>
      <c r="M5" s="15"/>
    </row>
    <row r="6" spans="1:14" x14ac:dyDescent="0.15">
      <c r="A6" s="12" t="s">
        <v>16</v>
      </c>
      <c r="B6" s="12">
        <v>106</v>
      </c>
      <c r="C6" s="12">
        <v>487</v>
      </c>
      <c r="D6" s="12">
        <v>561</v>
      </c>
      <c r="E6" s="12">
        <v>4788</v>
      </c>
      <c r="F6" s="12">
        <v>1970</v>
      </c>
      <c r="G6" s="12">
        <v>1360</v>
      </c>
      <c r="H6" s="12">
        <v>9272</v>
      </c>
      <c r="I6" s="12"/>
      <c r="J6" s="12"/>
      <c r="K6" s="12"/>
      <c r="L6" s="12"/>
      <c r="M6" s="12"/>
    </row>
    <row r="7" spans="1:14" x14ac:dyDescent="0.15">
      <c r="A7" s="12" t="s">
        <v>19</v>
      </c>
      <c r="B7" s="12">
        <v>0.22</v>
      </c>
      <c r="C7" s="12">
        <v>0.46</v>
      </c>
      <c r="D7" s="12">
        <v>0.4</v>
      </c>
      <c r="E7" s="12">
        <v>2.0699999999999998</v>
      </c>
      <c r="F7" s="12">
        <v>1.1100000000000001</v>
      </c>
      <c r="G7" s="12">
        <v>1.1100000000000001</v>
      </c>
      <c r="H7" s="12">
        <v>1.1200000000000001</v>
      </c>
      <c r="I7" s="12"/>
      <c r="J7" s="12"/>
      <c r="K7" s="12"/>
      <c r="L7" s="12"/>
      <c r="M7" s="12"/>
    </row>
    <row r="8" spans="1:14" x14ac:dyDescent="0.15">
      <c r="A8" s="12" t="s">
        <v>20</v>
      </c>
      <c r="B8" s="12">
        <v>0.59</v>
      </c>
      <c r="C8" s="12">
        <v>2.44</v>
      </c>
      <c r="D8" s="12">
        <v>0.84</v>
      </c>
      <c r="E8" s="12">
        <v>5.64</v>
      </c>
      <c r="F8" s="12">
        <v>5.18</v>
      </c>
      <c r="G8" s="12">
        <v>4.42</v>
      </c>
      <c r="H8" s="12">
        <v>5.64</v>
      </c>
      <c r="I8" s="12"/>
      <c r="J8" s="12"/>
      <c r="K8" s="12"/>
      <c r="L8" s="12"/>
      <c r="M8" s="12"/>
    </row>
    <row r="9" spans="1:14" x14ac:dyDescent="0.15">
      <c r="A9" s="12" t="s">
        <v>21</v>
      </c>
      <c r="B9" s="12">
        <v>0.11</v>
      </c>
      <c r="C9" s="12">
        <v>0.11</v>
      </c>
      <c r="D9" s="12">
        <v>0.11</v>
      </c>
      <c r="E9" s="12">
        <v>0.26</v>
      </c>
      <c r="F9" s="12">
        <v>0.2</v>
      </c>
      <c r="G9" s="12">
        <v>0.47</v>
      </c>
      <c r="H9" s="12">
        <v>0.11</v>
      </c>
      <c r="I9" s="12"/>
      <c r="J9" s="12"/>
      <c r="K9" s="12"/>
      <c r="L9" s="12"/>
      <c r="M9" s="12"/>
    </row>
    <row r="10" spans="1:14" x14ac:dyDescent="0.15">
      <c r="A10" s="12" t="s">
        <v>22</v>
      </c>
      <c r="B10" s="12">
        <v>36</v>
      </c>
      <c r="C10" s="12">
        <v>42</v>
      </c>
      <c r="D10" s="12">
        <v>35</v>
      </c>
      <c r="E10" s="12">
        <v>57</v>
      </c>
      <c r="F10" s="12">
        <v>44</v>
      </c>
      <c r="G10" s="12">
        <v>45</v>
      </c>
      <c r="H10" s="12">
        <v>43</v>
      </c>
      <c r="I10" s="12"/>
      <c r="J10" s="12"/>
      <c r="K10" s="12"/>
      <c r="L10" s="12"/>
      <c r="M10" s="12"/>
    </row>
    <row r="11" spans="1:14" x14ac:dyDescent="0.15">
      <c r="A11" s="12" t="s">
        <v>23</v>
      </c>
      <c r="B11" s="12">
        <v>43</v>
      </c>
      <c r="C11" s="12">
        <v>52</v>
      </c>
      <c r="D11" s="12">
        <v>41</v>
      </c>
      <c r="E11" s="12">
        <v>67</v>
      </c>
      <c r="F11" s="12">
        <v>54</v>
      </c>
      <c r="G11" s="12">
        <v>66</v>
      </c>
      <c r="H11" s="12">
        <v>67</v>
      </c>
      <c r="I11" s="12"/>
      <c r="J11" s="12"/>
      <c r="K11" s="12"/>
      <c r="L11" s="12"/>
      <c r="M11" s="12"/>
    </row>
    <row r="12" spans="1:14" x14ac:dyDescent="0.15">
      <c r="A12" s="12" t="s">
        <v>24</v>
      </c>
      <c r="B12" s="12">
        <v>30</v>
      </c>
      <c r="C12" s="12">
        <v>31</v>
      </c>
      <c r="D12" s="12">
        <v>30</v>
      </c>
      <c r="E12" s="12">
        <v>45</v>
      </c>
      <c r="F12" s="12">
        <v>36</v>
      </c>
      <c r="G12" s="12">
        <v>39</v>
      </c>
      <c r="H12" s="12">
        <v>30</v>
      </c>
      <c r="I12" s="12"/>
      <c r="J12" s="12"/>
      <c r="K12" s="12"/>
      <c r="L12" s="12"/>
      <c r="M12" s="12"/>
    </row>
    <row r="15" spans="1:14" x14ac:dyDescent="0.15">
      <c r="A15" s="2" t="s">
        <v>15</v>
      </c>
      <c r="B15" s="1"/>
      <c r="C15" s="1"/>
      <c r="D15" s="1"/>
      <c r="E15" s="3"/>
      <c r="F15" s="1"/>
      <c r="G15" s="1"/>
      <c r="H15" s="1"/>
      <c r="I15" s="1"/>
      <c r="J15" s="1"/>
      <c r="K15" s="1"/>
      <c r="L15" s="1"/>
      <c r="M15" s="1"/>
      <c r="N15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D30" sqref="D30"/>
    </sheetView>
  </sheetViews>
  <sheetFormatPr defaultRowHeight="13.5" x14ac:dyDescent="0.15"/>
  <cols>
    <col min="5" max="5" width="14.125" customWidth="1"/>
    <col min="6" max="6" width="12.75" customWidth="1"/>
  </cols>
  <sheetData>
    <row r="1" spans="1:6" x14ac:dyDescent="0.15">
      <c r="A1" s="1" t="s">
        <v>1</v>
      </c>
      <c r="B1" s="1" t="s">
        <v>5</v>
      </c>
      <c r="C1" s="1" t="s">
        <v>3</v>
      </c>
      <c r="D1" s="1" t="s">
        <v>25</v>
      </c>
      <c r="E1" s="1" t="s">
        <v>9</v>
      </c>
      <c r="F1" s="1" t="s">
        <v>8</v>
      </c>
    </row>
    <row r="2" spans="1:6" x14ac:dyDescent="0.15">
      <c r="A2" s="8">
        <v>1</v>
      </c>
      <c r="B2" s="7">
        <v>0</v>
      </c>
      <c r="C2" s="6">
        <v>0</v>
      </c>
      <c r="D2" s="1">
        <f>B2+C2</f>
        <v>0</v>
      </c>
      <c r="E2" s="1">
        <v>0</v>
      </c>
      <c r="F2" s="1">
        <v>0</v>
      </c>
    </row>
    <row r="3" spans="1:6" x14ac:dyDescent="0.15">
      <c r="A3" s="8">
        <v>2</v>
      </c>
      <c r="B3" s="7">
        <v>29</v>
      </c>
      <c r="C3" s="6">
        <v>1</v>
      </c>
      <c r="D3" s="1">
        <f t="shared" ref="D3:D13" si="0">B3+C3</f>
        <v>30</v>
      </c>
      <c r="E3" s="1">
        <v>82.193103448275849</v>
      </c>
      <c r="F3" s="1">
        <v>40.299999999999997</v>
      </c>
    </row>
    <row r="4" spans="1:6" x14ac:dyDescent="0.15">
      <c r="A4" s="8">
        <v>3</v>
      </c>
      <c r="B4" s="7">
        <v>36</v>
      </c>
      <c r="C4" s="6">
        <v>3</v>
      </c>
      <c r="D4" s="1">
        <f t="shared" si="0"/>
        <v>39</v>
      </c>
      <c r="E4" s="1">
        <v>33.594444444444441</v>
      </c>
      <c r="F4" s="1">
        <v>126.60000000000001</v>
      </c>
    </row>
    <row r="5" spans="1:6" x14ac:dyDescent="0.15">
      <c r="A5" s="8">
        <v>4</v>
      </c>
      <c r="B5" s="7">
        <v>628</v>
      </c>
      <c r="C5" s="6">
        <v>127</v>
      </c>
      <c r="D5" s="1">
        <f t="shared" si="0"/>
        <v>755</v>
      </c>
      <c r="E5" s="1">
        <v>24.423726114649703</v>
      </c>
      <c r="F5" s="1">
        <v>39.337795275590544</v>
      </c>
    </row>
    <row r="6" spans="1:6" x14ac:dyDescent="0.15">
      <c r="A6" s="8">
        <v>5</v>
      </c>
      <c r="B6" s="7">
        <v>940</v>
      </c>
      <c r="C6" s="6">
        <v>97</v>
      </c>
      <c r="D6" s="1">
        <f t="shared" si="0"/>
        <v>1037</v>
      </c>
      <c r="E6" s="1">
        <v>33.874574468085086</v>
      </c>
      <c r="F6" s="1">
        <v>44.401030927835045</v>
      </c>
    </row>
    <row r="7" spans="1:6" x14ac:dyDescent="0.15">
      <c r="A7" s="8">
        <v>6</v>
      </c>
      <c r="B7" s="7">
        <v>1747</v>
      </c>
      <c r="C7" s="6">
        <v>86</v>
      </c>
      <c r="D7" s="1">
        <f t="shared" si="0"/>
        <v>1833</v>
      </c>
      <c r="E7" s="1">
        <v>30.676016027475626</v>
      </c>
      <c r="F7" s="1">
        <v>24.269767441860463</v>
      </c>
    </row>
    <row r="8" spans="1:6" x14ac:dyDescent="0.15">
      <c r="A8" s="8">
        <v>7</v>
      </c>
      <c r="B8" s="7">
        <v>1663</v>
      </c>
      <c r="C8" s="6">
        <v>82</v>
      </c>
      <c r="D8" s="1">
        <f t="shared" si="0"/>
        <v>1745</v>
      </c>
      <c r="E8" s="1">
        <v>34.334515935057127</v>
      </c>
      <c r="F8" s="1">
        <v>36.94146341463415</v>
      </c>
    </row>
    <row r="9" spans="1:6" x14ac:dyDescent="0.15">
      <c r="A9" s="8">
        <v>8</v>
      </c>
      <c r="B9" s="7">
        <v>2823</v>
      </c>
      <c r="C9" s="6">
        <v>54</v>
      </c>
      <c r="D9" s="1">
        <f t="shared" si="0"/>
        <v>2877</v>
      </c>
      <c r="E9" s="1">
        <v>31.336733970952888</v>
      </c>
      <c r="F9" s="1">
        <v>25.581481481481479</v>
      </c>
    </row>
    <row r="10" spans="1:6" x14ac:dyDescent="0.15">
      <c r="A10" s="8">
        <v>9</v>
      </c>
      <c r="B10" s="7">
        <v>445</v>
      </c>
      <c r="C10" s="6">
        <v>20</v>
      </c>
      <c r="D10" s="1">
        <f t="shared" si="0"/>
        <v>465</v>
      </c>
      <c r="E10" s="1">
        <v>34.913707865168533</v>
      </c>
      <c r="F10" s="1">
        <v>40.054999999999993</v>
      </c>
    </row>
    <row r="11" spans="1:6" x14ac:dyDescent="0.15">
      <c r="A11" s="8">
        <v>10</v>
      </c>
      <c r="B11" s="7">
        <v>7</v>
      </c>
      <c r="C11" s="6">
        <v>9</v>
      </c>
      <c r="D11" s="1">
        <f t="shared" si="0"/>
        <v>16</v>
      </c>
      <c r="E11" s="1">
        <v>32.199999999999996</v>
      </c>
      <c r="F11" s="1">
        <v>33.377777777777773</v>
      </c>
    </row>
    <row r="12" spans="1:6" x14ac:dyDescent="0.15">
      <c r="A12" s="8">
        <v>11</v>
      </c>
      <c r="B12" s="7">
        <v>454</v>
      </c>
      <c r="C12" s="6">
        <v>21</v>
      </c>
      <c r="D12" s="1">
        <f t="shared" si="0"/>
        <v>475</v>
      </c>
      <c r="E12" s="1">
        <v>30.480176211453752</v>
      </c>
      <c r="F12" s="1">
        <v>30.728571428571428</v>
      </c>
    </row>
    <row r="13" spans="1:6" x14ac:dyDescent="0.15">
      <c r="A13" s="8">
        <v>12</v>
      </c>
      <c r="B13" s="7">
        <v>0</v>
      </c>
      <c r="C13" s="6">
        <v>0</v>
      </c>
      <c r="D13" s="1">
        <f t="shared" si="0"/>
        <v>0</v>
      </c>
      <c r="E13" s="1">
        <v>0</v>
      </c>
      <c r="F13" s="1">
        <v>0</v>
      </c>
    </row>
    <row r="14" spans="1:6" x14ac:dyDescent="0.15">
      <c r="A14" s="1" t="s">
        <v>2</v>
      </c>
      <c r="B14" s="1">
        <f>SUM(B2:B13)</f>
        <v>8772</v>
      </c>
      <c r="C14" s="1">
        <f>SUM(C2:C13)</f>
        <v>500</v>
      </c>
      <c r="D14" s="1">
        <f t="shared" ref="D14" si="1">B14+C14</f>
        <v>9272</v>
      </c>
      <c r="E14" s="1"/>
      <c r="F14" s="1"/>
    </row>
    <row r="17" spans="1:1" x14ac:dyDescent="0.15">
      <c r="A17" t="s">
        <v>11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zoomScaleNormal="100" workbookViewId="0">
      <selection activeCell="C29" sqref="C29"/>
    </sheetView>
  </sheetViews>
  <sheetFormatPr defaultRowHeight="13.5" x14ac:dyDescent="0.15"/>
  <cols>
    <col min="3" max="3" width="10.5" customWidth="1"/>
    <col min="4" max="5" width="12.875" customWidth="1"/>
    <col min="6" max="6" width="12.625" customWidth="1"/>
  </cols>
  <sheetData>
    <row r="1" spans="1:6" x14ac:dyDescent="0.15">
      <c r="A1" s="1" t="s">
        <v>10</v>
      </c>
      <c r="B1" s="1" t="s">
        <v>5</v>
      </c>
      <c r="C1" s="1" t="s">
        <v>3</v>
      </c>
      <c r="D1" s="1" t="s">
        <v>25</v>
      </c>
      <c r="E1" s="1" t="s">
        <v>9</v>
      </c>
      <c r="F1" s="1" t="s">
        <v>8</v>
      </c>
    </row>
    <row r="2" spans="1:6" x14ac:dyDescent="0.15">
      <c r="A2" s="8">
        <v>0</v>
      </c>
      <c r="B2">
        <v>157</v>
      </c>
      <c r="C2">
        <v>25</v>
      </c>
      <c r="D2">
        <f>B2+C2</f>
        <v>182</v>
      </c>
      <c r="E2">
        <v>30.412101910828042</v>
      </c>
      <c r="F2">
        <v>33.111999999999995</v>
      </c>
    </row>
    <row r="3" spans="1:6" x14ac:dyDescent="0.15">
      <c r="A3" s="8">
        <v>1</v>
      </c>
      <c r="B3">
        <v>31</v>
      </c>
      <c r="C3">
        <v>12</v>
      </c>
      <c r="D3">
        <f t="shared" ref="D3:D26" si="0">B3+C3</f>
        <v>43</v>
      </c>
      <c r="E3">
        <v>29.164516129032265</v>
      </c>
      <c r="F3">
        <v>31.558333333333337</v>
      </c>
    </row>
    <row r="4" spans="1:6" x14ac:dyDescent="0.15">
      <c r="A4" s="8">
        <v>2</v>
      </c>
      <c r="B4">
        <v>75</v>
      </c>
      <c r="C4">
        <v>19</v>
      </c>
      <c r="D4">
        <f t="shared" si="0"/>
        <v>94</v>
      </c>
      <c r="E4">
        <v>31.972000000000001</v>
      </c>
      <c r="F4">
        <v>36.026315789473685</v>
      </c>
    </row>
    <row r="5" spans="1:6" x14ac:dyDescent="0.15">
      <c r="A5" s="8">
        <v>3</v>
      </c>
      <c r="B5">
        <v>58</v>
      </c>
      <c r="C5">
        <v>17</v>
      </c>
      <c r="D5">
        <f t="shared" si="0"/>
        <v>75</v>
      </c>
      <c r="E5">
        <v>43.449999999999996</v>
      </c>
      <c r="F5">
        <v>26.694117647058825</v>
      </c>
    </row>
    <row r="6" spans="1:6" x14ac:dyDescent="0.15">
      <c r="A6" s="8">
        <v>4</v>
      </c>
      <c r="B6">
        <v>85</v>
      </c>
      <c r="C6">
        <v>18</v>
      </c>
      <c r="D6">
        <f t="shared" si="0"/>
        <v>103</v>
      </c>
      <c r="E6">
        <v>46.027058823529408</v>
      </c>
      <c r="F6">
        <v>38.116666666666674</v>
      </c>
    </row>
    <row r="7" spans="1:6" x14ac:dyDescent="0.15">
      <c r="A7" s="8">
        <v>5</v>
      </c>
      <c r="B7">
        <v>160</v>
      </c>
      <c r="C7">
        <v>22</v>
      </c>
      <c r="D7">
        <f t="shared" si="0"/>
        <v>182</v>
      </c>
      <c r="E7">
        <v>29.726875</v>
      </c>
      <c r="F7">
        <v>38.868181818181817</v>
      </c>
    </row>
    <row r="8" spans="1:6" x14ac:dyDescent="0.15">
      <c r="A8" s="8">
        <v>6</v>
      </c>
      <c r="B8">
        <v>135</v>
      </c>
      <c r="C8">
        <v>23</v>
      </c>
      <c r="D8">
        <f t="shared" si="0"/>
        <v>158</v>
      </c>
      <c r="E8">
        <v>32.339259259259251</v>
      </c>
      <c r="F8">
        <v>52.304347826086953</v>
      </c>
    </row>
    <row r="9" spans="1:6" x14ac:dyDescent="0.15">
      <c r="A9" s="8">
        <v>7</v>
      </c>
      <c r="B9">
        <v>127</v>
      </c>
      <c r="C9">
        <v>37</v>
      </c>
      <c r="D9">
        <f t="shared" si="0"/>
        <v>164</v>
      </c>
      <c r="E9">
        <v>26.271653543307089</v>
      </c>
      <c r="F9">
        <v>51.318918918918911</v>
      </c>
    </row>
    <row r="10" spans="1:6" x14ac:dyDescent="0.15">
      <c r="A10" s="8">
        <v>8</v>
      </c>
      <c r="B10">
        <v>142</v>
      </c>
      <c r="C10">
        <v>9</v>
      </c>
      <c r="D10">
        <f t="shared" si="0"/>
        <v>151</v>
      </c>
      <c r="E10">
        <v>32.165492957746473</v>
      </c>
      <c r="F10">
        <v>48.2</v>
      </c>
    </row>
    <row r="11" spans="1:6" x14ac:dyDescent="0.15">
      <c r="A11" s="8">
        <v>9</v>
      </c>
      <c r="B11">
        <v>66</v>
      </c>
      <c r="C11">
        <v>5</v>
      </c>
      <c r="D11">
        <f t="shared" si="0"/>
        <v>71</v>
      </c>
      <c r="E11">
        <v>45.813636363636355</v>
      </c>
      <c r="F11">
        <v>41.64</v>
      </c>
    </row>
    <row r="12" spans="1:6" x14ac:dyDescent="0.15">
      <c r="A12" s="8">
        <v>10</v>
      </c>
      <c r="B12">
        <v>43</v>
      </c>
      <c r="C12">
        <v>1</v>
      </c>
      <c r="D12">
        <f t="shared" si="0"/>
        <v>44</v>
      </c>
      <c r="E12">
        <v>52.158139534883716</v>
      </c>
      <c r="F12">
        <v>33.4</v>
      </c>
    </row>
    <row r="13" spans="1:6" x14ac:dyDescent="0.15">
      <c r="A13" s="8">
        <v>11</v>
      </c>
      <c r="B13">
        <v>70</v>
      </c>
      <c r="C13">
        <v>1</v>
      </c>
      <c r="D13">
        <f t="shared" si="0"/>
        <v>71</v>
      </c>
      <c r="E13">
        <v>39.275714285714272</v>
      </c>
      <c r="F13">
        <v>33.299999999999997</v>
      </c>
    </row>
    <row r="14" spans="1:6" x14ac:dyDescent="0.15">
      <c r="A14" s="8">
        <v>12</v>
      </c>
      <c r="B14">
        <v>175</v>
      </c>
      <c r="C14">
        <v>8</v>
      </c>
      <c r="D14">
        <f t="shared" si="0"/>
        <v>183</v>
      </c>
      <c r="E14">
        <v>30.321714285714293</v>
      </c>
      <c r="F14">
        <v>26.137499999999999</v>
      </c>
    </row>
    <row r="15" spans="1:6" x14ac:dyDescent="0.15">
      <c r="A15" s="8">
        <v>13</v>
      </c>
      <c r="B15">
        <v>382</v>
      </c>
      <c r="C15">
        <v>12</v>
      </c>
      <c r="D15">
        <f t="shared" si="0"/>
        <v>394</v>
      </c>
      <c r="E15">
        <v>30.820680628272271</v>
      </c>
      <c r="F15">
        <v>28.016666666666662</v>
      </c>
    </row>
    <row r="16" spans="1:6" x14ac:dyDescent="0.15">
      <c r="A16" s="8">
        <v>14</v>
      </c>
      <c r="B16">
        <v>736</v>
      </c>
      <c r="C16">
        <v>25</v>
      </c>
      <c r="D16">
        <f t="shared" si="0"/>
        <v>761</v>
      </c>
      <c r="E16">
        <v>28.835869565217401</v>
      </c>
      <c r="F16">
        <v>42.372</v>
      </c>
    </row>
    <row r="17" spans="1:6" x14ac:dyDescent="0.15">
      <c r="A17" s="8">
        <v>15</v>
      </c>
      <c r="B17">
        <v>817</v>
      </c>
      <c r="C17">
        <v>37</v>
      </c>
      <c r="D17">
        <f t="shared" si="0"/>
        <v>854</v>
      </c>
      <c r="E17">
        <v>30.18298653610773</v>
      </c>
      <c r="F17">
        <v>32.259459459459471</v>
      </c>
    </row>
    <row r="18" spans="1:6" x14ac:dyDescent="0.15">
      <c r="A18" s="8">
        <v>16</v>
      </c>
      <c r="B18">
        <v>1171</v>
      </c>
      <c r="C18">
        <v>29</v>
      </c>
      <c r="D18">
        <f t="shared" si="0"/>
        <v>1200</v>
      </c>
      <c r="E18">
        <v>34.191887275832627</v>
      </c>
      <c r="F18">
        <v>26.741379310344833</v>
      </c>
    </row>
    <row r="19" spans="1:6" x14ac:dyDescent="0.15">
      <c r="A19" s="8">
        <v>17</v>
      </c>
      <c r="B19">
        <v>1631</v>
      </c>
      <c r="C19">
        <v>47</v>
      </c>
      <c r="D19">
        <f t="shared" si="0"/>
        <v>1678</v>
      </c>
      <c r="E19">
        <v>31.66940527283877</v>
      </c>
      <c r="F19">
        <v>29.065957446808518</v>
      </c>
    </row>
    <row r="20" spans="1:6" x14ac:dyDescent="0.15">
      <c r="A20" s="8">
        <v>18</v>
      </c>
      <c r="B20">
        <v>1074</v>
      </c>
      <c r="C20">
        <v>40</v>
      </c>
      <c r="D20">
        <f t="shared" si="0"/>
        <v>1114</v>
      </c>
      <c r="E20">
        <v>35.051955307262624</v>
      </c>
      <c r="F20">
        <v>37.262499999999996</v>
      </c>
    </row>
    <row r="21" spans="1:6" x14ac:dyDescent="0.15">
      <c r="A21" s="8">
        <v>19</v>
      </c>
      <c r="B21">
        <v>662</v>
      </c>
      <c r="C21">
        <v>30</v>
      </c>
      <c r="D21">
        <f t="shared" si="0"/>
        <v>692</v>
      </c>
      <c r="E21">
        <v>27.867220543806656</v>
      </c>
      <c r="F21">
        <v>39.676666666666662</v>
      </c>
    </row>
    <row r="22" spans="1:6" x14ac:dyDescent="0.15">
      <c r="A22" s="8">
        <v>20</v>
      </c>
      <c r="B22">
        <v>524</v>
      </c>
      <c r="C22">
        <v>34</v>
      </c>
      <c r="D22">
        <f t="shared" si="0"/>
        <v>558</v>
      </c>
      <c r="E22">
        <v>28.888931297709945</v>
      </c>
      <c r="F22">
        <v>30.567647058823521</v>
      </c>
    </row>
    <row r="23" spans="1:6" x14ac:dyDescent="0.15">
      <c r="A23" s="8">
        <v>21</v>
      </c>
      <c r="B23">
        <v>184</v>
      </c>
      <c r="C23">
        <v>7</v>
      </c>
      <c r="D23">
        <f t="shared" si="0"/>
        <v>191</v>
      </c>
      <c r="E23">
        <v>33.654347826086962</v>
      </c>
      <c r="F23">
        <v>33.799999999999997</v>
      </c>
    </row>
    <row r="24" spans="1:6" x14ac:dyDescent="0.15">
      <c r="A24" s="8">
        <v>22</v>
      </c>
      <c r="B24">
        <v>74</v>
      </c>
      <c r="C24">
        <v>11</v>
      </c>
      <c r="D24">
        <f t="shared" si="0"/>
        <v>85</v>
      </c>
      <c r="E24">
        <v>28.452702702702698</v>
      </c>
      <c r="F24">
        <v>41.13636363636364</v>
      </c>
    </row>
    <row r="25" spans="1:6" x14ac:dyDescent="0.15">
      <c r="A25" s="8">
        <v>23</v>
      </c>
      <c r="B25">
        <v>193</v>
      </c>
      <c r="C25">
        <v>31</v>
      </c>
      <c r="D25">
        <f t="shared" si="0"/>
        <v>224</v>
      </c>
      <c r="E25">
        <v>30.007772020725376</v>
      </c>
      <c r="F25">
        <v>29.741935483870964</v>
      </c>
    </row>
    <row r="26" spans="1:6" x14ac:dyDescent="0.15">
      <c r="A26" s="1" t="s">
        <v>0</v>
      </c>
      <c r="B26" s="1">
        <f>SUM(B2:B25)</f>
        <v>8772</v>
      </c>
      <c r="C26" s="1">
        <f t="shared" ref="C26" si="1">SUM(C2:C25)</f>
        <v>500</v>
      </c>
      <c r="D26">
        <f t="shared" si="0"/>
        <v>9272</v>
      </c>
    </row>
    <row r="29" spans="1:6" x14ac:dyDescent="0.15">
      <c r="A29" t="s">
        <v>11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>
      <selection activeCell="B20" sqref="B20"/>
    </sheetView>
  </sheetViews>
  <sheetFormatPr defaultRowHeight="13.5" x14ac:dyDescent="0.15"/>
  <cols>
    <col min="6" max="6" width="14.75" customWidth="1"/>
    <col min="7" max="7" width="13.625" customWidth="1"/>
  </cols>
  <sheetData>
    <row r="1" spans="1:7" x14ac:dyDescent="0.15">
      <c r="A1" t="s">
        <v>6</v>
      </c>
      <c r="B1" t="s">
        <v>7</v>
      </c>
      <c r="C1" t="s">
        <v>4</v>
      </c>
      <c r="D1" t="s">
        <v>3</v>
      </c>
      <c r="E1" t="s">
        <v>26</v>
      </c>
      <c r="F1" t="s">
        <v>14</v>
      </c>
      <c r="G1" t="s">
        <v>13</v>
      </c>
    </row>
    <row r="2" spans="1:7" x14ac:dyDescent="0.15">
      <c r="A2" s="9">
        <v>0</v>
      </c>
      <c r="B2" s="9">
        <v>5</v>
      </c>
      <c r="C2">
        <v>5</v>
      </c>
      <c r="D2">
        <v>3</v>
      </c>
      <c r="E2">
        <f>C2+D2</f>
        <v>8</v>
      </c>
      <c r="F2" s="5">
        <f>C2/$C$27</f>
        <v>5.699954400364797E-4</v>
      </c>
      <c r="G2" s="5">
        <f>D2/$D$27</f>
        <v>6.0000000000000001E-3</v>
      </c>
    </row>
    <row r="3" spans="1:7" x14ac:dyDescent="0.15">
      <c r="A3" s="9">
        <v>5</v>
      </c>
      <c r="B3" s="9">
        <v>10</v>
      </c>
      <c r="C3">
        <v>88</v>
      </c>
      <c r="D3">
        <v>50</v>
      </c>
      <c r="E3">
        <f t="shared" ref="E3:E27" si="0">C3+D3</f>
        <v>138</v>
      </c>
      <c r="F3" s="5">
        <f>C3/$C$27+F2</f>
        <v>1.0601915184678522E-2</v>
      </c>
      <c r="G3" s="10">
        <f>D3/$D$27+G2</f>
        <v>0.10600000000000001</v>
      </c>
    </row>
    <row r="4" spans="1:7" x14ac:dyDescent="0.15">
      <c r="A4" s="9">
        <v>10</v>
      </c>
      <c r="B4" s="9">
        <v>15</v>
      </c>
      <c r="C4">
        <v>994</v>
      </c>
      <c r="D4">
        <v>62</v>
      </c>
      <c r="E4">
        <f t="shared" si="0"/>
        <v>1056</v>
      </c>
      <c r="F4" s="5">
        <f>C4/$C$27+F3</f>
        <v>0.1239170086639307</v>
      </c>
      <c r="G4" s="5">
        <f>D4/$D$27+G3</f>
        <v>0.23</v>
      </c>
    </row>
    <row r="5" spans="1:7" x14ac:dyDescent="0.15">
      <c r="A5" s="9">
        <v>15</v>
      </c>
      <c r="B5" s="9">
        <v>20</v>
      </c>
      <c r="C5">
        <v>1623</v>
      </c>
      <c r="D5">
        <v>56</v>
      </c>
      <c r="E5">
        <f t="shared" si="0"/>
        <v>1679</v>
      </c>
      <c r="F5" s="5">
        <f>C5/$C$27+F4</f>
        <v>0.30893752849977202</v>
      </c>
      <c r="G5" s="5">
        <f t="shared" ref="G5:G26" si="1">D5/$D$27+G4</f>
        <v>0.34200000000000003</v>
      </c>
    </row>
    <row r="6" spans="1:7" x14ac:dyDescent="0.15">
      <c r="A6" s="9">
        <v>20</v>
      </c>
      <c r="B6" s="9">
        <v>25</v>
      </c>
      <c r="C6">
        <v>1556</v>
      </c>
      <c r="D6">
        <v>63</v>
      </c>
      <c r="E6">
        <f t="shared" si="0"/>
        <v>1619</v>
      </c>
      <c r="F6" s="5">
        <f>C6/$C$27+F5</f>
        <v>0.48632010943912451</v>
      </c>
      <c r="G6" s="5">
        <f t="shared" si="1"/>
        <v>0.46800000000000003</v>
      </c>
    </row>
    <row r="7" spans="1:7" x14ac:dyDescent="0.15">
      <c r="A7" s="9">
        <v>25</v>
      </c>
      <c r="B7" s="9">
        <v>30</v>
      </c>
      <c r="C7">
        <v>1179</v>
      </c>
      <c r="D7">
        <v>60</v>
      </c>
      <c r="E7">
        <f t="shared" si="0"/>
        <v>1239</v>
      </c>
      <c r="F7" s="5">
        <f t="shared" ref="F7:F26" si="2">C7/$C$27+F6</f>
        <v>0.62072503419972647</v>
      </c>
      <c r="G7" s="5">
        <f t="shared" si="1"/>
        <v>0.58800000000000008</v>
      </c>
    </row>
    <row r="8" spans="1:7" x14ac:dyDescent="0.15">
      <c r="A8" s="9">
        <v>30</v>
      </c>
      <c r="B8" s="9">
        <v>35</v>
      </c>
      <c r="C8">
        <v>873</v>
      </c>
      <c r="D8">
        <v>33</v>
      </c>
      <c r="E8">
        <f t="shared" si="0"/>
        <v>906</v>
      </c>
      <c r="F8" s="5">
        <f t="shared" si="2"/>
        <v>0.7202462380300958</v>
      </c>
      <c r="G8" s="5">
        <f t="shared" si="1"/>
        <v>0.65400000000000014</v>
      </c>
    </row>
    <row r="9" spans="1:7" x14ac:dyDescent="0.15">
      <c r="A9" s="9">
        <v>35</v>
      </c>
      <c r="B9" s="9">
        <v>40</v>
      </c>
      <c r="C9">
        <v>600</v>
      </c>
      <c r="D9">
        <v>25</v>
      </c>
      <c r="E9">
        <f t="shared" si="0"/>
        <v>625</v>
      </c>
      <c r="F9" s="5">
        <f t="shared" si="2"/>
        <v>0.78864569083447333</v>
      </c>
      <c r="G9" s="5">
        <f t="shared" si="1"/>
        <v>0.70400000000000018</v>
      </c>
    </row>
    <row r="10" spans="1:7" x14ac:dyDescent="0.15">
      <c r="A10" s="9">
        <v>40</v>
      </c>
      <c r="B10" s="9">
        <v>45</v>
      </c>
      <c r="C10">
        <v>394</v>
      </c>
      <c r="D10">
        <v>27</v>
      </c>
      <c r="E10">
        <f t="shared" si="0"/>
        <v>421</v>
      </c>
      <c r="F10" s="5">
        <f t="shared" si="2"/>
        <v>0.83356133150934797</v>
      </c>
      <c r="G10" s="5">
        <f t="shared" si="1"/>
        <v>0.75800000000000023</v>
      </c>
    </row>
    <row r="11" spans="1:7" x14ac:dyDescent="0.15">
      <c r="A11" s="9">
        <v>45</v>
      </c>
      <c r="B11" s="9">
        <v>50</v>
      </c>
      <c r="C11">
        <v>298</v>
      </c>
      <c r="D11">
        <v>28</v>
      </c>
      <c r="E11">
        <f t="shared" si="0"/>
        <v>326</v>
      </c>
      <c r="F11" s="5">
        <f t="shared" si="2"/>
        <v>0.86753305973552219</v>
      </c>
      <c r="G11" s="5">
        <f t="shared" si="1"/>
        <v>0.81400000000000028</v>
      </c>
    </row>
    <row r="12" spans="1:7" x14ac:dyDescent="0.15">
      <c r="A12" s="9">
        <v>50</v>
      </c>
      <c r="B12" s="9">
        <v>55</v>
      </c>
      <c r="C12">
        <v>229</v>
      </c>
      <c r="D12">
        <v>19</v>
      </c>
      <c r="E12">
        <f t="shared" si="0"/>
        <v>248</v>
      </c>
      <c r="F12" s="5">
        <f t="shared" si="2"/>
        <v>0.89363885088919293</v>
      </c>
      <c r="G12" s="5">
        <f t="shared" si="1"/>
        <v>0.85200000000000031</v>
      </c>
    </row>
    <row r="13" spans="1:7" x14ac:dyDescent="0.15">
      <c r="A13" s="9">
        <v>55</v>
      </c>
      <c r="B13" s="9">
        <v>60</v>
      </c>
      <c r="C13">
        <v>189</v>
      </c>
      <c r="D13">
        <v>13</v>
      </c>
      <c r="E13">
        <f t="shared" si="0"/>
        <v>202</v>
      </c>
      <c r="F13" s="5">
        <f t="shared" si="2"/>
        <v>0.9151846785225719</v>
      </c>
      <c r="G13" s="5">
        <f t="shared" si="1"/>
        <v>0.87800000000000034</v>
      </c>
    </row>
    <row r="14" spans="1:7" x14ac:dyDescent="0.15">
      <c r="A14" s="9">
        <v>60</v>
      </c>
      <c r="B14" s="9">
        <v>65</v>
      </c>
      <c r="C14">
        <v>146</v>
      </c>
      <c r="D14">
        <v>4</v>
      </c>
      <c r="E14">
        <f t="shared" si="0"/>
        <v>150</v>
      </c>
      <c r="F14" s="5">
        <f t="shared" si="2"/>
        <v>0.93182854537163706</v>
      </c>
      <c r="G14" s="5">
        <f t="shared" si="1"/>
        <v>0.88600000000000034</v>
      </c>
    </row>
    <row r="15" spans="1:7" x14ac:dyDescent="0.15">
      <c r="A15" s="9">
        <v>65</v>
      </c>
      <c r="B15" s="9">
        <v>70</v>
      </c>
      <c r="C15">
        <v>101</v>
      </c>
      <c r="D15">
        <v>12</v>
      </c>
      <c r="E15">
        <f t="shared" si="0"/>
        <v>113</v>
      </c>
      <c r="F15" s="5">
        <f t="shared" si="2"/>
        <v>0.94334245326037391</v>
      </c>
      <c r="G15" s="5">
        <f t="shared" si="1"/>
        <v>0.91000000000000036</v>
      </c>
    </row>
    <row r="16" spans="1:7" x14ac:dyDescent="0.15">
      <c r="A16" s="9">
        <v>70</v>
      </c>
      <c r="B16" s="9">
        <v>75</v>
      </c>
      <c r="C16">
        <v>88</v>
      </c>
      <c r="D16">
        <v>2</v>
      </c>
      <c r="E16">
        <f t="shared" si="0"/>
        <v>90</v>
      </c>
      <c r="F16" s="5">
        <f t="shared" si="2"/>
        <v>0.95337437300501593</v>
      </c>
      <c r="G16" s="5">
        <f t="shared" si="1"/>
        <v>0.91400000000000037</v>
      </c>
    </row>
    <row r="17" spans="1:7" x14ac:dyDescent="0.15">
      <c r="A17" s="9">
        <v>75</v>
      </c>
      <c r="B17" s="9">
        <v>80</v>
      </c>
      <c r="C17">
        <v>57</v>
      </c>
      <c r="D17">
        <v>5</v>
      </c>
      <c r="E17">
        <f t="shared" si="0"/>
        <v>62</v>
      </c>
      <c r="F17" s="5">
        <f t="shared" si="2"/>
        <v>0.95987232102143183</v>
      </c>
      <c r="G17" s="5">
        <f t="shared" si="1"/>
        <v>0.92400000000000038</v>
      </c>
    </row>
    <row r="18" spans="1:7" x14ac:dyDescent="0.15">
      <c r="A18" s="9">
        <v>80</v>
      </c>
      <c r="B18" s="9">
        <v>85</v>
      </c>
      <c r="C18">
        <v>51</v>
      </c>
      <c r="D18">
        <v>4</v>
      </c>
      <c r="E18">
        <f t="shared" si="0"/>
        <v>55</v>
      </c>
      <c r="F18" s="5">
        <f t="shared" si="2"/>
        <v>0.96568627450980393</v>
      </c>
      <c r="G18" s="5">
        <f t="shared" si="1"/>
        <v>0.93200000000000038</v>
      </c>
    </row>
    <row r="19" spans="1:7" x14ac:dyDescent="0.15">
      <c r="A19" s="9">
        <v>85</v>
      </c>
      <c r="B19" s="9">
        <v>90</v>
      </c>
      <c r="C19">
        <v>39</v>
      </c>
      <c r="D19">
        <v>4</v>
      </c>
      <c r="E19">
        <f t="shared" si="0"/>
        <v>43</v>
      </c>
      <c r="F19" s="5">
        <f t="shared" si="2"/>
        <v>0.97013223894208844</v>
      </c>
      <c r="G19" s="5">
        <f t="shared" si="1"/>
        <v>0.94000000000000039</v>
      </c>
    </row>
    <row r="20" spans="1:7" x14ac:dyDescent="0.15">
      <c r="A20" s="9">
        <v>90</v>
      </c>
      <c r="B20" s="9">
        <v>95</v>
      </c>
      <c r="C20">
        <v>45</v>
      </c>
      <c r="D20">
        <v>3</v>
      </c>
      <c r="E20">
        <f t="shared" si="0"/>
        <v>48</v>
      </c>
      <c r="F20" s="5">
        <f t="shared" si="2"/>
        <v>0.97526219790241675</v>
      </c>
      <c r="G20" s="5">
        <f t="shared" si="1"/>
        <v>0.9460000000000004</v>
      </c>
    </row>
    <row r="21" spans="1:7" x14ac:dyDescent="0.15">
      <c r="A21" s="9">
        <v>95</v>
      </c>
      <c r="B21" s="9">
        <v>100</v>
      </c>
      <c r="C21">
        <v>26</v>
      </c>
      <c r="D21">
        <v>2</v>
      </c>
      <c r="E21">
        <f t="shared" si="0"/>
        <v>28</v>
      </c>
      <c r="F21" s="5">
        <f t="shared" si="2"/>
        <v>0.97822617419060642</v>
      </c>
      <c r="G21" s="5">
        <f t="shared" si="1"/>
        <v>0.9500000000000004</v>
      </c>
    </row>
    <row r="22" spans="1:7" x14ac:dyDescent="0.15">
      <c r="A22" s="9">
        <v>100</v>
      </c>
      <c r="B22" s="9">
        <v>150</v>
      </c>
      <c r="C22">
        <v>160</v>
      </c>
      <c r="D22">
        <v>18</v>
      </c>
      <c r="E22">
        <f t="shared" si="0"/>
        <v>178</v>
      </c>
      <c r="F22" s="5">
        <f t="shared" si="2"/>
        <v>0.99646602827177377</v>
      </c>
      <c r="G22" s="5">
        <f t="shared" si="1"/>
        <v>0.98600000000000043</v>
      </c>
    </row>
    <row r="23" spans="1:7" x14ac:dyDescent="0.15">
      <c r="A23" s="9">
        <v>150</v>
      </c>
      <c r="B23" s="9">
        <v>200</v>
      </c>
      <c r="C23">
        <v>16</v>
      </c>
      <c r="D23">
        <v>3</v>
      </c>
      <c r="E23">
        <f t="shared" si="0"/>
        <v>19</v>
      </c>
      <c r="F23" s="5">
        <f t="shared" si="2"/>
        <v>0.99829001367989045</v>
      </c>
      <c r="G23" s="5">
        <f t="shared" si="1"/>
        <v>0.99200000000000044</v>
      </c>
    </row>
    <row r="24" spans="1:7" x14ac:dyDescent="0.15">
      <c r="A24" s="9">
        <v>200</v>
      </c>
      <c r="B24" s="9">
        <v>250</v>
      </c>
      <c r="C24">
        <v>9</v>
      </c>
      <c r="D24">
        <v>1</v>
      </c>
      <c r="E24">
        <f t="shared" si="0"/>
        <v>10</v>
      </c>
      <c r="F24" s="5">
        <f t="shared" si="2"/>
        <v>0.99931600547195609</v>
      </c>
      <c r="G24" s="5">
        <f t="shared" si="1"/>
        <v>0.99400000000000044</v>
      </c>
    </row>
    <row r="25" spans="1:7" x14ac:dyDescent="0.15">
      <c r="A25" s="9">
        <v>250</v>
      </c>
      <c r="B25" s="9">
        <v>300</v>
      </c>
      <c r="C25">
        <v>6</v>
      </c>
      <c r="D25">
        <v>2</v>
      </c>
      <c r="E25">
        <f t="shared" si="0"/>
        <v>8</v>
      </c>
      <c r="F25" s="5">
        <f t="shared" si="2"/>
        <v>0.99999999999999989</v>
      </c>
      <c r="G25" s="5">
        <f t="shared" si="1"/>
        <v>0.99800000000000044</v>
      </c>
    </row>
    <row r="26" spans="1:7" x14ac:dyDescent="0.15">
      <c r="A26" s="9">
        <v>300</v>
      </c>
      <c r="B26" s="9">
        <v>1000</v>
      </c>
      <c r="C26">
        <v>0</v>
      </c>
      <c r="D26">
        <v>1</v>
      </c>
      <c r="E26">
        <f t="shared" si="0"/>
        <v>1</v>
      </c>
      <c r="F26" s="5">
        <f t="shared" si="2"/>
        <v>0.99999999999999989</v>
      </c>
      <c r="G26" s="5">
        <f t="shared" si="1"/>
        <v>1.0000000000000004</v>
      </c>
    </row>
    <row r="27" spans="1:7" x14ac:dyDescent="0.15">
      <c r="B27" t="s">
        <v>12</v>
      </c>
      <c r="C27">
        <f>SUM(C2:C26)</f>
        <v>8772</v>
      </c>
      <c r="D27">
        <f>SUM(D2:D26)</f>
        <v>500</v>
      </c>
      <c r="E27">
        <f t="shared" si="0"/>
        <v>9272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分区统计</vt:lpstr>
      <vt:lpstr>分月统计</vt:lpstr>
      <vt:lpstr>分时段统计</vt:lpstr>
      <vt:lpstr>强度分布统计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2017-03-24T02:51:08Z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a77d92ec-540f-4b53-9676-f2b23d705dbf</vt:lpwstr>
  </property>
</Properties>
</file>