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3"/>
  </bookViews>
  <sheets>
    <sheet name="分区统计" sheetId="1" r:id="rId1"/>
    <sheet name="分月统计" sheetId="3" r:id="rId2"/>
    <sheet name="分时段统计" sheetId="4" r:id="rId3"/>
    <sheet name="强度分布统计" sheetId="5" r:id="rId4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C27" i="5" l="1"/>
  <c r="D27" i="5"/>
  <c r="E27" i="5" l="1"/>
  <c r="D3" i="3"/>
  <c r="D4" i="3"/>
  <c r="D5" i="3"/>
  <c r="D6" i="3"/>
  <c r="D7" i="3"/>
  <c r="D8" i="3"/>
  <c r="D9" i="3"/>
  <c r="D10" i="3"/>
  <c r="D11" i="3"/>
  <c r="D12" i="3"/>
  <c r="D13" i="3"/>
  <c r="D2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2" i="5" l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C26" i="4"/>
  <c r="B26" i="4"/>
  <c r="B14" i="3"/>
  <c r="C14" i="3"/>
  <c r="D26" i="4" l="1"/>
  <c r="D14" i="3"/>
</calcChain>
</file>

<file path=xl/sharedStrings.xml><?xml version="1.0" encoding="utf-8"?>
<sst xmlns="http://schemas.openxmlformats.org/spreadsheetml/2006/main" count="36" uniqueCount="27">
  <si>
    <t>总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</si>
  <si>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</si>
  <si>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</si>
  <si>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</si>
  <si>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</si>
  <si>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</si>
  <si>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</si>
  <si>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</si>
  <si>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</si>
  <si>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</si>
  <si>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</si>
  <si>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</si>
  <si>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</si>
  <si>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正闪累计比例</t>
    <phoneticPr fontId="1" type="noConversion"/>
  </si>
  <si>
    <t>负闪累计比例</t>
    <phoneticPr fontId="1" type="noConversion"/>
  </si>
  <si>
    <t>注意：在计算的电闪密度时，地闪次数和行政区划面积的统计不仅指陆地，还包括了水域、临海区域还包括海域上的闪电次数和面积</t>
    <phoneticPr fontId="1" type="noConversion"/>
  </si>
  <si>
    <t>地闪次数</t>
    <phoneticPr fontId="1" type="noConversion"/>
  </si>
  <si>
    <t>省分区统计</t>
    <phoneticPr fontId="1" type="noConversion"/>
  </si>
  <si>
    <t>市分县统计</t>
    <phoneticPr fontId="1" type="noConversion"/>
  </si>
  <si>
    <t>平均密度(次/Km2)</t>
    <phoneticPr fontId="1" type="noConversion"/>
  </si>
  <si>
    <t>最大密度(次/Km2)</t>
    <phoneticPr fontId="1" type="noConversion"/>
  </si>
  <si>
    <t>最小密度(次/Km2)</t>
    <phoneticPr fontId="1" type="noConversion"/>
  </si>
  <si>
    <t>平均雷暴日(天)</t>
    <phoneticPr fontId="1" type="noConversion"/>
  </si>
  <si>
    <t>最大雷暴日(天)</t>
    <phoneticPr fontId="1" type="noConversion"/>
  </si>
  <si>
    <t>最小雷暴日(天)</t>
    <phoneticPr fontId="1" type="noConversion"/>
  </si>
  <si>
    <t>地闪总数</t>
    <phoneticPr fontId="1" type="noConversion"/>
  </si>
  <si>
    <t>地闪总数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</si>
</sst>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%"/>
    <numFmt numFmtId="178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10" fontId="0" fillId="0" borderId="0" xfId="0" applyNumberFormat="1"/>
    <xf numFmtId="0" fontId="3" fillId="0" borderId="1" xfId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right" wrapText="1"/>
    </xf>
    <xf numFmtId="177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4">
    <cellStyle name="常规" xfId="0" builtinId="0"/>
    <cellStyle name="常规_负" xfId="3"/>
    <cellStyle name="常规_时段" xfId="2"/>
    <cellStyle name="常规_月份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年绍兴市地闪分月统计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9023417527357"/>
          <c:y val="8.9572131885881132E-2"/>
          <c:w val="0.76561219620274734"/>
          <c:h val="0.71406606718538879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37600"/>
        <c:axId val="14784320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0.00_ 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34.913707865168533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0.00_ 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5920"/>
        <c:axId val="147834800"/>
      </c:lineChart>
      <c:catAx>
        <c:axId val="1478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3200"/>
        <c:crosses val="autoZero"/>
        <c:auto val="1"/>
        <c:lblAlgn val="ctr"/>
        <c:lblOffset val="100"/>
        <c:noMultiLvlLbl val="0"/>
      </c:catAx>
      <c:valAx>
        <c:axId val="14784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>
            <c:manualLayout>
              <c:xMode val="edge"/>
              <c:yMode val="edge"/>
              <c:x val="2.120206565088455E-2"/>
              <c:y val="0.3992678873720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7600"/>
        <c:crosses val="autoZero"/>
        <c:crossBetween val="between"/>
      </c:valAx>
      <c:valAx>
        <c:axId val="147834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5920"/>
        <c:crosses val="max"/>
        <c:crossBetween val="between"/>
      </c:valAx>
      <c:catAx>
        <c:axId val="147835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83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年绍兴市地闪分时段统计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06124877117629"/>
          <c:y val="9.0538355677316315E-2"/>
          <c:w val="0.77145328151475034"/>
          <c:h val="0.72169495643732762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32560"/>
        <c:axId val="14783648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0.00_ 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28.835869565217401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0.00_ 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2000"/>
        <c:axId val="147840960"/>
      </c:lineChart>
      <c:catAx>
        <c:axId val="1478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6480"/>
        <c:crosses val="autoZero"/>
        <c:auto val="1"/>
        <c:lblAlgn val="ctr"/>
        <c:lblOffset val="100"/>
        <c:noMultiLvlLbl val="0"/>
      </c:catAx>
      <c:valAx>
        <c:axId val="147836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2560"/>
        <c:crosses val="autoZero"/>
        <c:crossBetween val="between"/>
      </c:valAx>
      <c:valAx>
        <c:axId val="147840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2000"/>
        <c:crosses val="max"/>
        <c:crossBetween val="between"/>
      </c:valAx>
      <c:catAx>
        <c:axId val="147832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84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年绍兴市负闪强度分布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08092738407702"/>
          <c:y val="0.10740740740740738"/>
          <c:w val="0.71262970253718283"/>
          <c:h val="0.6390121026538349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33120"/>
        <c:axId val="14784208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9120"/>
        <c:axId val="147835360"/>
      </c:lineChart>
      <c:catAx>
        <c:axId val="1478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2080"/>
        <c:crosses val="autoZero"/>
        <c:auto val="1"/>
        <c:lblAlgn val="ctr"/>
        <c:lblOffset val="100"/>
        <c:noMultiLvlLbl val="0"/>
      </c:catAx>
      <c:valAx>
        <c:axId val="14784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33120"/>
        <c:crosses val="autoZero"/>
        <c:crossBetween val="between"/>
      </c:valAx>
      <c:valAx>
        <c:axId val="1478353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79120"/>
        <c:crosses val="max"/>
        <c:crossBetween val="between"/>
      </c:valAx>
      <c:catAx>
        <c:axId val="14967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8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2015</a:t>
            </a:r>
            <a:r>
              <a:rPr lang="zh-CN" altLang="zh-CN" sz="1400" b="0" i="0" baseline="0">
                <a:effectLst/>
              </a:rPr>
              <a:t>年绍兴市</a:t>
            </a:r>
            <a:r>
              <a:rPr lang="zh-CN" altLang="en-US" sz="1400" b="0" i="0" baseline="0">
                <a:effectLst/>
              </a:rPr>
              <a:t>正</a:t>
            </a:r>
            <a:r>
              <a:rPr lang="zh-CN" altLang="zh-CN" sz="1400" b="0" i="0" baseline="0">
                <a:effectLst/>
              </a:rPr>
              <a:t>闪强度分布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85870516185477"/>
          <c:y val="0.11203703703703703"/>
          <c:w val="0.74318525809273839"/>
          <c:h val="0.63438247302420536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87520"/>
        <c:axId val="14968976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强度分布统计!$G$2:$G$26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0880"/>
        <c:axId val="149689200"/>
      </c:lineChart>
      <c:catAx>
        <c:axId val="1496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89760"/>
        <c:crosses val="autoZero"/>
        <c:auto val="1"/>
        <c:lblAlgn val="ctr"/>
        <c:lblOffset val="100"/>
        <c:noMultiLvlLbl val="0"/>
      </c:catAx>
      <c:valAx>
        <c:axId val="14968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87520"/>
        <c:crosses val="autoZero"/>
        <c:crossBetween val="between"/>
      </c:valAx>
      <c:valAx>
        <c:axId val="14968920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0880"/>
        <c:crosses val="max"/>
        <c:crossBetween val="between"/>
      </c:valAx>
      <c:catAx>
        <c:axId val="14969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68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52387</xdr:rowOff>
    </xdr:from>
    <xdr:to>
      <xdr:col>15</xdr:col>
      <xdr:colOff>438149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17</xdr:row>
      <xdr:rowOff>57150</xdr:rowOff>
    </xdr:from>
    <xdr:to>
      <xdr:col>15</xdr:col>
      <xdr:colOff>438150</xdr:colOff>
      <xdr:row>33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"/>
  <sheetViews>
    <sheetView workbookViewId="0">
      <selection activeCell="E24" sqref="E24"/>
    </sheetView>
  </sheetViews>
  <sheetFormatPr defaultRowHeight="13.5" x14ac:dyDescent="0.15"/>
  <cols>
    <col min="1" max="1" width="18.5" customWidth="1"/>
    <col min="2" max="2" width="10" customWidth="1"/>
    <col min="3" max="3" width="9.875" customWidth="1"/>
    <col min="5" max="6" width="9.5" bestFit="1" customWidth="1"/>
  </cols>
  <sheetData>
    <row r="1" spans="1:14" s="11" customFormat="1" x14ac:dyDescent="0.15">
      <c r="A1" s="11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15">
      <c r="A2" s="12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4" x14ac:dyDescent="0.15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x14ac:dyDescent="0.1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s="4" customFormat="1" x14ac:dyDescent="0.15">
      <c r="A5" s="4" t="s">
        <v>18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4" x14ac:dyDescent="0.15">
      <c r="A6" s="12" t="s">
        <v>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15">
      <c r="A7" s="12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4" x14ac:dyDescent="0.15">
      <c r="A8" s="12" t="s">
        <v>20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4" x14ac:dyDescent="0.15">
      <c r="A9" s="12" t="s">
        <v>21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4" x14ac:dyDescent="0.15">
      <c r="A10" s="12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4" x14ac:dyDescent="0.15">
      <c r="A11" s="12" t="s">
        <v>23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x14ac:dyDescent="0.15">
      <c r="A12" s="12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4" x14ac:dyDescent="0.15">
      <c r="A15" s="2" t="s">
        <v>15</v>
      </c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3.5" x14ac:dyDescent="0.15"/>
  <cols>
    <col min="5" max="5" width="14.125" customWidth="1"/>
    <col min="6" max="6" width="12.75" customWidth="1"/>
  </cols>
  <sheetData>
    <row r="1" spans="1:6" x14ac:dyDescent="0.15">
      <c r="A1" s="1" t="s">
        <v>1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1</v>
      </c>
      <c r="B2" s="7">
        <v>0</v>
      </c>
      <c r="C2" s="6">
        <v>0</v>
      </c>
      <c r="D2" s="1">
        <f>B2+C2</f>
        <v>0</v>
      </c>
      <c r="E2" s="17">
        <v>0</v>
      </c>
      <c r="F2" s="17">
        <v>0</v>
      </c>
    </row>
    <row r="3" spans="1:6" x14ac:dyDescent="0.15">
      <c r="A3" s="8">
        <v>2</v>
      </c>
      <c r="B3" s="7">
        <v>29</v>
      </c>
      <c r="C3" s="6">
        <v>1</v>
      </c>
      <c r="D3" s="1">
        <f t="shared" ref="D3:D13" si="0">B3+C3</f>
        <v>30</v>
      </c>
      <c r="E3" s="17">
        <v>82.193103448275849</v>
      </c>
      <c r="F3" s="17">
        <v>40.299999999999997</v>
      </c>
    </row>
    <row r="4" spans="1:6" x14ac:dyDescent="0.15">
      <c r="A4" s="8">
        <v>3</v>
      </c>
      <c r="B4" s="7">
        <v>36</v>
      </c>
      <c r="C4" s="6">
        <v>3</v>
      </c>
      <c r="D4" s="1">
        <f t="shared" si="0"/>
        <v>39</v>
      </c>
      <c r="E4" s="17">
        <v>33.594444444444441</v>
      </c>
      <c r="F4" s="17">
        <v>126.60000000000001</v>
      </c>
    </row>
    <row r="5" spans="1:6" x14ac:dyDescent="0.15">
      <c r="A5" s="8">
        <v>4</v>
      </c>
      <c r="B5" s="7">
        <v>628</v>
      </c>
      <c r="C5" s="6">
        <v>127</v>
      </c>
      <c r="D5" s="1">
        <f t="shared" si="0"/>
        <v>755</v>
      </c>
      <c r="E5" s="17">
        <v>24.423726114649703</v>
      </c>
      <c r="F5" s="17">
        <v>39.337795275590544</v>
      </c>
    </row>
    <row r="6" spans="1:6" x14ac:dyDescent="0.15">
      <c r="A6" s="8">
        <v>5</v>
      </c>
      <c r="B6" s="7">
        <v>940</v>
      </c>
      <c r="C6" s="6">
        <v>97</v>
      </c>
      <c r="D6" s="1">
        <f t="shared" si="0"/>
        <v>1037</v>
      </c>
      <c r="E6" s="17">
        <v>33.874574468085086</v>
      </c>
      <c r="F6" s="17">
        <v>44.401030927835045</v>
      </c>
    </row>
    <row r="7" spans="1:6" x14ac:dyDescent="0.15">
      <c r="A7" s="8">
        <v>6</v>
      </c>
      <c r="B7" s="7">
        <v>1747</v>
      </c>
      <c r="C7" s="6">
        <v>86</v>
      </c>
      <c r="D7" s="1">
        <f t="shared" si="0"/>
        <v>1833</v>
      </c>
      <c r="E7" s="17">
        <v>30.676016027475626</v>
      </c>
      <c r="F7" s="17">
        <v>24.269767441860463</v>
      </c>
    </row>
    <row r="8" spans="1:6" x14ac:dyDescent="0.15">
      <c r="A8" s="8">
        <v>7</v>
      </c>
      <c r="B8" s="7">
        <v>1663</v>
      </c>
      <c r="C8" s="6">
        <v>82</v>
      </c>
      <c r="D8" s="1">
        <f t="shared" si="0"/>
        <v>1745</v>
      </c>
      <c r="E8" s="17">
        <v>34.334515935057127</v>
      </c>
      <c r="F8" s="17">
        <v>36.94146341463415</v>
      </c>
    </row>
    <row r="9" spans="1:6" x14ac:dyDescent="0.15">
      <c r="A9" s="8">
        <v>8</v>
      </c>
      <c r="B9" s="7">
        <v>2823</v>
      </c>
      <c r="C9" s="6">
        <v>54</v>
      </c>
      <c r="D9" s="1">
        <f t="shared" si="0"/>
        <v>2877</v>
      </c>
      <c r="E9" s="17">
        <v>31.336733970952888</v>
      </c>
      <c r="F9" s="17">
        <v>25.581481481481479</v>
      </c>
    </row>
    <row r="10" spans="1:6" x14ac:dyDescent="0.15">
      <c r="A10" s="8">
        <v>9</v>
      </c>
      <c r="B10" s="7">
        <v>445</v>
      </c>
      <c r="C10" s="6">
        <v>20</v>
      </c>
      <c r="D10" s="1">
        <f t="shared" si="0"/>
        <v>465</v>
      </c>
      <c r="E10" s="17">
        <v>34.913707865168533</v>
      </c>
      <c r="F10" s="17">
        <v>40.054999999999993</v>
      </c>
    </row>
    <row r="11" spans="1:6" x14ac:dyDescent="0.15">
      <c r="A11" s="8">
        <v>10</v>
      </c>
      <c r="B11" s="7">
        <v>7</v>
      </c>
      <c r="C11" s="6">
        <v>9</v>
      </c>
      <c r="D11" s="1">
        <f t="shared" si="0"/>
        <v>16</v>
      </c>
      <c r="E11" s="17">
        <v>32.199999999999996</v>
      </c>
      <c r="F11" s="17">
        <v>33.377777777777773</v>
      </c>
    </row>
    <row r="12" spans="1:6" x14ac:dyDescent="0.15">
      <c r="A12" s="8">
        <v>11</v>
      </c>
      <c r="B12" s="7">
        <v>454</v>
      </c>
      <c r="C12" s="6">
        <v>21</v>
      </c>
      <c r="D12" s="1">
        <f t="shared" si="0"/>
        <v>475</v>
      </c>
      <c r="E12" s="17">
        <v>30.480176211453752</v>
      </c>
      <c r="F12" s="17">
        <v>30.728571428571428</v>
      </c>
    </row>
    <row r="13" spans="1:6" x14ac:dyDescent="0.15">
      <c r="A13" s="8">
        <v>12</v>
      </c>
      <c r="B13" s="7">
        <v>0</v>
      </c>
      <c r="C13" s="6">
        <v>0</v>
      </c>
      <c r="D13" s="1">
        <f t="shared" si="0"/>
        <v>0</v>
      </c>
      <c r="E13" s="17">
        <v>0</v>
      </c>
      <c r="F13" s="17">
        <v>0</v>
      </c>
    </row>
    <row r="14" spans="1:6" x14ac:dyDescent="0.15">
      <c r="A14" s="1" t="s">
        <v>2</v>
      </c>
      <c r="B14" s="1">
        <f>SUM(B2:B13)</f>
        <v>8772</v>
      </c>
      <c r="C14" s="1">
        <f>SUM(C2:C13)</f>
        <v>500</v>
      </c>
      <c r="D14" s="1">
        <f t="shared" ref="D14" si="1">B14+C14</f>
        <v>9272</v>
      </c>
      <c r="E14" s="1"/>
      <c r="F14" s="1"/>
    </row>
    <row r="17" spans="1:1" x14ac:dyDescent="0.15">
      <c r="A17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G25" sqref="G25"/>
    </sheetView>
  </sheetViews>
  <sheetFormatPr defaultRowHeight="13.5" x14ac:dyDescent="0.15"/>
  <cols>
    <col min="3" max="3" width="10.5" customWidth="1"/>
    <col min="4" max="5" width="12.875" customWidth="1"/>
    <col min="6" max="6" width="12.625" customWidth="1"/>
  </cols>
  <sheetData>
    <row r="1" spans="1:6" x14ac:dyDescent="0.15">
      <c r="A1" s="1" t="s">
        <v>10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0</v>
      </c>
      <c r="B2">
        <v>157</v>
      </c>
      <c r="C2">
        <v>25</v>
      </c>
      <c r="D2">
        <f>B2+C2</f>
        <v>182</v>
      </c>
      <c r="E2" s="16">
        <v>30.412101910828042</v>
      </c>
      <c r="F2" s="16">
        <v>33.111999999999995</v>
      </c>
    </row>
    <row r="3" spans="1:6" x14ac:dyDescent="0.15">
      <c r="A3" s="8">
        <v>1</v>
      </c>
      <c r="B3">
        <v>31</v>
      </c>
      <c r="C3">
        <v>12</v>
      </c>
      <c r="D3">
        <f t="shared" ref="D3:D26" si="0">B3+C3</f>
        <v>43</v>
      </c>
      <c r="E3" s="16">
        <v>29.164516129032265</v>
      </c>
      <c r="F3" s="16">
        <v>31.558333333333337</v>
      </c>
    </row>
    <row r="4" spans="1:6" x14ac:dyDescent="0.15">
      <c r="A4" s="8">
        <v>2</v>
      </c>
      <c r="B4">
        <v>75</v>
      </c>
      <c r="C4">
        <v>19</v>
      </c>
      <c r="D4">
        <f t="shared" si="0"/>
        <v>94</v>
      </c>
      <c r="E4" s="16">
        <v>31.972000000000001</v>
      </c>
      <c r="F4" s="16">
        <v>36.026315789473685</v>
      </c>
    </row>
    <row r="5" spans="1:6" x14ac:dyDescent="0.15">
      <c r="A5" s="8">
        <v>3</v>
      </c>
      <c r="B5">
        <v>58</v>
      </c>
      <c r="C5">
        <v>17</v>
      </c>
      <c r="D5">
        <f t="shared" si="0"/>
        <v>75</v>
      </c>
      <c r="E5" s="16">
        <v>43.449999999999996</v>
      </c>
      <c r="F5" s="16">
        <v>26.694117647058825</v>
      </c>
    </row>
    <row r="6" spans="1:6" x14ac:dyDescent="0.15">
      <c r="A6" s="8">
        <v>4</v>
      </c>
      <c r="B6">
        <v>85</v>
      </c>
      <c r="C6">
        <v>18</v>
      </c>
      <c r="D6">
        <f t="shared" si="0"/>
        <v>103</v>
      </c>
      <c r="E6" s="16">
        <v>46.027058823529408</v>
      </c>
      <c r="F6" s="16">
        <v>38.116666666666674</v>
      </c>
    </row>
    <row r="7" spans="1:6" x14ac:dyDescent="0.15">
      <c r="A7" s="8">
        <v>5</v>
      </c>
      <c r="B7">
        <v>160</v>
      </c>
      <c r="C7">
        <v>22</v>
      </c>
      <c r="D7">
        <f t="shared" si="0"/>
        <v>182</v>
      </c>
      <c r="E7" s="16">
        <v>29.726875</v>
      </c>
      <c r="F7" s="16">
        <v>38.868181818181817</v>
      </c>
    </row>
    <row r="8" spans="1:6" x14ac:dyDescent="0.15">
      <c r="A8" s="8">
        <v>6</v>
      </c>
      <c r="B8">
        <v>135</v>
      </c>
      <c r="C8">
        <v>23</v>
      </c>
      <c r="D8">
        <f t="shared" si="0"/>
        <v>158</v>
      </c>
      <c r="E8" s="16">
        <v>32.339259259259251</v>
      </c>
      <c r="F8" s="16">
        <v>52.304347826086953</v>
      </c>
    </row>
    <row r="9" spans="1:6" x14ac:dyDescent="0.15">
      <c r="A9" s="8">
        <v>7</v>
      </c>
      <c r="B9">
        <v>127</v>
      </c>
      <c r="C9">
        <v>37</v>
      </c>
      <c r="D9">
        <f t="shared" si="0"/>
        <v>164</v>
      </c>
      <c r="E9" s="16">
        <v>26.271653543307089</v>
      </c>
      <c r="F9" s="16">
        <v>51.318918918918911</v>
      </c>
    </row>
    <row r="10" spans="1:6" x14ac:dyDescent="0.15">
      <c r="A10" s="8">
        <v>8</v>
      </c>
      <c r="B10">
        <v>142</v>
      </c>
      <c r="C10">
        <v>9</v>
      </c>
      <c r="D10">
        <f t="shared" si="0"/>
        <v>151</v>
      </c>
      <c r="E10" s="16">
        <v>32.165492957746473</v>
      </c>
      <c r="F10" s="16">
        <v>48.2</v>
      </c>
    </row>
    <row r="11" spans="1:6" x14ac:dyDescent="0.15">
      <c r="A11" s="8">
        <v>9</v>
      </c>
      <c r="B11">
        <v>66</v>
      </c>
      <c r="C11">
        <v>5</v>
      </c>
      <c r="D11">
        <f t="shared" si="0"/>
        <v>71</v>
      </c>
      <c r="E11" s="16">
        <v>45.813636363636355</v>
      </c>
      <c r="F11" s="16">
        <v>41.64</v>
      </c>
    </row>
    <row r="12" spans="1:6" x14ac:dyDescent="0.15">
      <c r="A12" s="8">
        <v>10</v>
      </c>
      <c r="B12">
        <v>43</v>
      </c>
      <c r="C12">
        <v>1</v>
      </c>
      <c r="D12">
        <f t="shared" si="0"/>
        <v>44</v>
      </c>
      <c r="E12" s="16">
        <v>52.158139534883716</v>
      </c>
      <c r="F12" s="16">
        <v>33.4</v>
      </c>
    </row>
    <row r="13" spans="1:6" x14ac:dyDescent="0.15">
      <c r="A13" s="8">
        <v>11</v>
      </c>
      <c r="B13">
        <v>70</v>
      </c>
      <c r="C13">
        <v>1</v>
      </c>
      <c r="D13">
        <f t="shared" si="0"/>
        <v>71</v>
      </c>
      <c r="E13" s="16">
        <v>39.275714285714272</v>
      </c>
      <c r="F13" s="16">
        <v>33.299999999999997</v>
      </c>
    </row>
    <row r="14" spans="1:6" x14ac:dyDescent="0.15">
      <c r="A14" s="8">
        <v>12</v>
      </c>
      <c r="B14">
        <v>175</v>
      </c>
      <c r="C14">
        <v>8</v>
      </c>
      <c r="D14">
        <f t="shared" si="0"/>
        <v>183</v>
      </c>
      <c r="E14" s="16">
        <v>30.321714285714293</v>
      </c>
      <c r="F14" s="16">
        <v>26.137499999999999</v>
      </c>
    </row>
    <row r="15" spans="1:6" x14ac:dyDescent="0.15">
      <c r="A15" s="8">
        <v>13</v>
      </c>
      <c r="B15">
        <v>382</v>
      </c>
      <c r="C15">
        <v>12</v>
      </c>
      <c r="D15">
        <f t="shared" si="0"/>
        <v>394</v>
      </c>
      <c r="E15" s="16">
        <v>30.820680628272271</v>
      </c>
      <c r="F15" s="16">
        <v>28.016666666666662</v>
      </c>
    </row>
    <row r="16" spans="1:6" x14ac:dyDescent="0.15">
      <c r="A16" s="8">
        <v>14</v>
      </c>
      <c r="B16">
        <v>736</v>
      </c>
      <c r="C16">
        <v>25</v>
      </c>
      <c r="D16">
        <f t="shared" si="0"/>
        <v>761</v>
      </c>
      <c r="E16" s="16">
        <v>28.835869565217401</v>
      </c>
      <c r="F16" s="16">
        <v>42.372</v>
      </c>
    </row>
    <row r="17" spans="1:6" x14ac:dyDescent="0.15">
      <c r="A17" s="8">
        <v>15</v>
      </c>
      <c r="B17">
        <v>817</v>
      </c>
      <c r="C17">
        <v>37</v>
      </c>
      <c r="D17">
        <f t="shared" si="0"/>
        <v>854</v>
      </c>
      <c r="E17" s="16">
        <v>30.18298653610773</v>
      </c>
      <c r="F17" s="16">
        <v>32.259459459459471</v>
      </c>
    </row>
    <row r="18" spans="1:6" x14ac:dyDescent="0.15">
      <c r="A18" s="8">
        <v>16</v>
      </c>
      <c r="B18">
        <v>1171</v>
      </c>
      <c r="C18">
        <v>29</v>
      </c>
      <c r="D18">
        <f t="shared" si="0"/>
        <v>1200</v>
      </c>
      <c r="E18" s="16">
        <v>34.191887275832627</v>
      </c>
      <c r="F18" s="16">
        <v>26.741379310344833</v>
      </c>
    </row>
    <row r="19" spans="1:6" x14ac:dyDescent="0.15">
      <c r="A19" s="8">
        <v>17</v>
      </c>
      <c r="B19">
        <v>1631</v>
      </c>
      <c r="C19">
        <v>47</v>
      </c>
      <c r="D19">
        <f t="shared" si="0"/>
        <v>1678</v>
      </c>
      <c r="E19" s="16">
        <v>31.66940527283877</v>
      </c>
      <c r="F19" s="16">
        <v>29.065957446808518</v>
      </c>
    </row>
    <row r="20" spans="1:6" x14ac:dyDescent="0.15">
      <c r="A20" s="8">
        <v>18</v>
      </c>
      <c r="B20">
        <v>1074</v>
      </c>
      <c r="C20">
        <v>40</v>
      </c>
      <c r="D20">
        <f t="shared" si="0"/>
        <v>1114</v>
      </c>
      <c r="E20" s="16">
        <v>35.051955307262624</v>
      </c>
      <c r="F20" s="16">
        <v>37.262499999999996</v>
      </c>
    </row>
    <row r="21" spans="1:6" x14ac:dyDescent="0.15">
      <c r="A21" s="8">
        <v>19</v>
      </c>
      <c r="B21">
        <v>662</v>
      </c>
      <c r="C21">
        <v>30</v>
      </c>
      <c r="D21">
        <f t="shared" si="0"/>
        <v>692</v>
      </c>
      <c r="E21" s="16">
        <v>27.867220543806656</v>
      </c>
      <c r="F21" s="16">
        <v>39.676666666666662</v>
      </c>
    </row>
    <row r="22" spans="1:6" x14ac:dyDescent="0.15">
      <c r="A22" s="8">
        <v>20</v>
      </c>
      <c r="B22">
        <v>524</v>
      </c>
      <c r="C22">
        <v>34</v>
      </c>
      <c r="D22">
        <f t="shared" si="0"/>
        <v>558</v>
      </c>
      <c r="E22" s="16">
        <v>28.888931297709945</v>
      </c>
      <c r="F22" s="16">
        <v>30.567647058823521</v>
      </c>
    </row>
    <row r="23" spans="1:6" x14ac:dyDescent="0.15">
      <c r="A23" s="8">
        <v>21</v>
      </c>
      <c r="B23">
        <v>184</v>
      </c>
      <c r="C23">
        <v>7</v>
      </c>
      <c r="D23">
        <f t="shared" si="0"/>
        <v>191</v>
      </c>
      <c r="E23" s="16">
        <v>33.654347826086962</v>
      </c>
      <c r="F23" s="16">
        <v>33.799999999999997</v>
      </c>
    </row>
    <row r="24" spans="1:6" x14ac:dyDescent="0.15">
      <c r="A24" s="8">
        <v>22</v>
      </c>
      <c r="B24">
        <v>74</v>
      </c>
      <c r="C24">
        <v>11</v>
      </c>
      <c r="D24">
        <f t="shared" si="0"/>
        <v>85</v>
      </c>
      <c r="E24" s="16">
        <v>28.452702702702698</v>
      </c>
      <c r="F24" s="16">
        <v>41.13636363636364</v>
      </c>
    </row>
    <row r="25" spans="1:6" x14ac:dyDescent="0.15">
      <c r="A25" s="8">
        <v>23</v>
      </c>
      <c r="B25">
        <v>193</v>
      </c>
      <c r="C25">
        <v>31</v>
      </c>
      <c r="D25">
        <f t="shared" si="0"/>
        <v>224</v>
      </c>
      <c r="E25" s="16">
        <v>30.007772020725376</v>
      </c>
      <c r="F25" s="16">
        <v>29.741935483870964</v>
      </c>
    </row>
    <row r="26" spans="1:6" x14ac:dyDescent="0.15">
      <c r="A26" s="1" t="s">
        <v>0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 x14ac:dyDescent="0.15">
      <c r="A29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0" workbookViewId="0">
      <selection activeCell="Q15" sqref="Q15"/>
    </sheetView>
  </sheetViews>
  <sheetFormatPr defaultRowHeight="13.5" x14ac:dyDescent="0.15"/>
  <cols>
    <col min="6" max="6" width="14.75" customWidth="1"/>
    <col min="7" max="7" width="13.625" customWidth="1"/>
  </cols>
  <sheetData>
    <row r="1" spans="1:7" x14ac:dyDescent="0.15">
      <c r="A1" t="s">
        <v>6</v>
      </c>
      <c r="B1" t="s">
        <v>7</v>
      </c>
      <c r="C1" t="s">
        <v>4</v>
      </c>
      <c r="D1" t="s">
        <v>3</v>
      </c>
      <c r="E1" t="s">
        <v>26</v>
      </c>
      <c r="F1" t="s">
        <v>14</v>
      </c>
      <c r="G1" t="s">
        <v>13</v>
      </c>
    </row>
    <row r="2" spans="1:7" x14ac:dyDescent="0.15">
      <c r="A2" s="9">
        <v>0</v>
      </c>
      <c r="B2" s="9">
        <v>5</v>
      </c>
      <c r="C2">
        <v>5</v>
      </c>
      <c r="D2">
        <v>3</v>
      </c>
      <c r="E2">
        <f>C2+D2</f>
        <v>8</v>
      </c>
      <c r="F2" s="5">
        <f>C2/$C$27</f>
        <v>5.699954400364797E-4</v>
      </c>
      <c r="G2" s="5">
        <f>D2/$D$27</f>
        <v>6.0000000000000001E-3</v>
      </c>
    </row>
    <row r="3" spans="1:7" x14ac:dyDescent="0.15">
      <c r="A3" s="9">
        <v>5</v>
      </c>
      <c r="B3" s="9">
        <v>10</v>
      </c>
      <c r="C3">
        <v>88</v>
      </c>
      <c r="D3">
        <v>50</v>
      </c>
      <c r="E3">
        <f t="shared" ref="E3:E27" si="0">C3+D3</f>
        <v>138</v>
      </c>
      <c r="F3" s="5">
        <f>C3/$C$27+F2</f>
        <v>1.0601915184678522E-2</v>
      </c>
      <c r="G3" s="10">
        <f>D3/$D$27+G2</f>
        <v>0.10600000000000001</v>
      </c>
    </row>
    <row r="4" spans="1:7" x14ac:dyDescent="0.15">
      <c r="A4" s="9">
        <v>10</v>
      </c>
      <c r="B4" s="9">
        <v>15</v>
      </c>
      <c r="C4">
        <v>994</v>
      </c>
      <c r="D4">
        <v>62</v>
      </c>
      <c r="E4">
        <f t="shared" si="0"/>
        <v>1056</v>
      </c>
      <c r="F4" s="5">
        <f>C4/$C$27+F3</f>
        <v>0.1239170086639307</v>
      </c>
      <c r="G4" s="5">
        <f>D4/$D$27+G3</f>
        <v>0.23</v>
      </c>
    </row>
    <row r="5" spans="1:7" x14ac:dyDescent="0.15">
      <c r="A5" s="9">
        <v>15</v>
      </c>
      <c r="B5" s="9">
        <v>20</v>
      </c>
      <c r="C5">
        <v>1623</v>
      </c>
      <c r="D5">
        <v>56</v>
      </c>
      <c r="E5">
        <f t="shared" si="0"/>
        <v>1679</v>
      </c>
      <c r="F5" s="5">
        <f>C5/$C$27+F4</f>
        <v>0.30893752849977202</v>
      </c>
      <c r="G5" s="5">
        <f t="shared" ref="G5:G26" si="1">D5/$D$27+G4</f>
        <v>0.34200000000000003</v>
      </c>
    </row>
    <row r="6" spans="1:7" x14ac:dyDescent="0.15">
      <c r="A6" s="9">
        <v>20</v>
      </c>
      <c r="B6" s="9">
        <v>25</v>
      </c>
      <c r="C6">
        <v>1556</v>
      </c>
      <c r="D6">
        <v>63</v>
      </c>
      <c r="E6">
        <f t="shared" si="0"/>
        <v>1619</v>
      </c>
      <c r="F6" s="5">
        <f>C6/$C$27+F5</f>
        <v>0.48632010943912451</v>
      </c>
      <c r="G6" s="5">
        <f t="shared" si="1"/>
        <v>0.46800000000000003</v>
      </c>
    </row>
    <row r="7" spans="1:7" x14ac:dyDescent="0.15">
      <c r="A7" s="9">
        <v>25</v>
      </c>
      <c r="B7" s="9">
        <v>30</v>
      </c>
      <c r="C7">
        <v>1179</v>
      </c>
      <c r="D7">
        <v>60</v>
      </c>
      <c r="E7">
        <f t="shared" si="0"/>
        <v>1239</v>
      </c>
      <c r="F7" s="5">
        <f t="shared" ref="F7:F26" si="2">C7/$C$27+F6</f>
        <v>0.62072503419972647</v>
      </c>
      <c r="G7" s="5">
        <f t="shared" si="1"/>
        <v>0.58800000000000008</v>
      </c>
    </row>
    <row r="8" spans="1:7" x14ac:dyDescent="0.15">
      <c r="A8" s="9">
        <v>30</v>
      </c>
      <c r="B8" s="9">
        <v>35</v>
      </c>
      <c r="C8">
        <v>873</v>
      </c>
      <c r="D8">
        <v>33</v>
      </c>
      <c r="E8">
        <f t="shared" si="0"/>
        <v>906</v>
      </c>
      <c r="F8" s="5">
        <f t="shared" si="2"/>
        <v>0.7202462380300958</v>
      </c>
      <c r="G8" s="5">
        <f t="shared" si="1"/>
        <v>0.65400000000000014</v>
      </c>
    </row>
    <row r="9" spans="1:7" x14ac:dyDescent="0.15">
      <c r="A9" s="9">
        <v>35</v>
      </c>
      <c r="B9" s="9">
        <v>40</v>
      </c>
      <c r="C9">
        <v>600</v>
      </c>
      <c r="D9">
        <v>25</v>
      </c>
      <c r="E9">
        <f t="shared" si="0"/>
        <v>625</v>
      </c>
      <c r="F9" s="5">
        <f t="shared" si="2"/>
        <v>0.78864569083447333</v>
      </c>
      <c r="G9" s="5">
        <f t="shared" si="1"/>
        <v>0.70400000000000018</v>
      </c>
    </row>
    <row r="10" spans="1:7" x14ac:dyDescent="0.15">
      <c r="A10" s="9">
        <v>40</v>
      </c>
      <c r="B10" s="9">
        <v>45</v>
      </c>
      <c r="C10">
        <v>394</v>
      </c>
      <c r="D10">
        <v>27</v>
      </c>
      <c r="E10">
        <f t="shared" si="0"/>
        <v>421</v>
      </c>
      <c r="F10" s="5">
        <f t="shared" si="2"/>
        <v>0.83356133150934797</v>
      </c>
      <c r="G10" s="5">
        <f t="shared" si="1"/>
        <v>0.75800000000000023</v>
      </c>
    </row>
    <row r="11" spans="1:7" x14ac:dyDescent="0.15">
      <c r="A11" s="9">
        <v>45</v>
      </c>
      <c r="B11" s="9">
        <v>50</v>
      </c>
      <c r="C11">
        <v>298</v>
      </c>
      <c r="D11">
        <v>28</v>
      </c>
      <c r="E11">
        <f t="shared" si="0"/>
        <v>326</v>
      </c>
      <c r="F11" s="5">
        <f t="shared" si="2"/>
        <v>0.86753305973552219</v>
      </c>
      <c r="G11" s="5">
        <f t="shared" si="1"/>
        <v>0.81400000000000028</v>
      </c>
    </row>
    <row r="12" spans="1:7" x14ac:dyDescent="0.15">
      <c r="A12" s="9">
        <v>50</v>
      </c>
      <c r="B12" s="9">
        <v>55</v>
      </c>
      <c r="C12">
        <v>229</v>
      </c>
      <c r="D12">
        <v>19</v>
      </c>
      <c r="E12">
        <f t="shared" si="0"/>
        <v>248</v>
      </c>
      <c r="F12" s="5">
        <f t="shared" si="2"/>
        <v>0.89363885088919293</v>
      </c>
      <c r="G12" s="5">
        <f t="shared" si="1"/>
        <v>0.85200000000000031</v>
      </c>
    </row>
    <row r="13" spans="1:7" x14ac:dyDescent="0.15">
      <c r="A13" s="9">
        <v>55</v>
      </c>
      <c r="B13" s="9">
        <v>60</v>
      </c>
      <c r="C13">
        <v>189</v>
      </c>
      <c r="D13">
        <v>13</v>
      </c>
      <c r="E13">
        <f t="shared" si="0"/>
        <v>202</v>
      </c>
      <c r="F13" s="5">
        <f t="shared" si="2"/>
        <v>0.9151846785225719</v>
      </c>
      <c r="G13" s="5">
        <f t="shared" si="1"/>
        <v>0.87800000000000034</v>
      </c>
    </row>
    <row r="14" spans="1:7" x14ac:dyDescent="0.15">
      <c r="A14" s="9">
        <v>60</v>
      </c>
      <c r="B14" s="9">
        <v>65</v>
      </c>
      <c r="C14">
        <v>146</v>
      </c>
      <c r="D14">
        <v>4</v>
      </c>
      <c r="E14">
        <f t="shared" si="0"/>
        <v>150</v>
      </c>
      <c r="F14" s="5">
        <f t="shared" si="2"/>
        <v>0.93182854537163706</v>
      </c>
      <c r="G14" s="5">
        <f t="shared" si="1"/>
        <v>0.88600000000000034</v>
      </c>
    </row>
    <row r="15" spans="1:7" x14ac:dyDescent="0.15">
      <c r="A15" s="9">
        <v>65</v>
      </c>
      <c r="B15" s="9">
        <v>70</v>
      </c>
      <c r="C15">
        <v>101</v>
      </c>
      <c r="D15">
        <v>12</v>
      </c>
      <c r="E15">
        <f t="shared" si="0"/>
        <v>113</v>
      </c>
      <c r="F15" s="5">
        <f t="shared" si="2"/>
        <v>0.94334245326037391</v>
      </c>
      <c r="G15" s="5">
        <f t="shared" si="1"/>
        <v>0.91000000000000036</v>
      </c>
    </row>
    <row r="16" spans="1:7" x14ac:dyDescent="0.15">
      <c r="A16" s="9">
        <v>70</v>
      </c>
      <c r="B16" s="9">
        <v>75</v>
      </c>
      <c r="C16">
        <v>88</v>
      </c>
      <c r="D16">
        <v>2</v>
      </c>
      <c r="E16">
        <f t="shared" si="0"/>
        <v>90</v>
      </c>
      <c r="F16" s="5">
        <f t="shared" si="2"/>
        <v>0.95337437300501593</v>
      </c>
      <c r="G16" s="5">
        <f t="shared" si="1"/>
        <v>0.91400000000000037</v>
      </c>
    </row>
    <row r="17" spans="1:7" x14ac:dyDescent="0.15">
      <c r="A17" s="9">
        <v>75</v>
      </c>
      <c r="B17" s="9">
        <v>80</v>
      </c>
      <c r="C17">
        <v>57</v>
      </c>
      <c r="D17">
        <v>5</v>
      </c>
      <c r="E17">
        <f t="shared" si="0"/>
        <v>62</v>
      </c>
      <c r="F17" s="5">
        <f t="shared" si="2"/>
        <v>0.95987232102143183</v>
      </c>
      <c r="G17" s="5">
        <f t="shared" si="1"/>
        <v>0.92400000000000038</v>
      </c>
    </row>
    <row r="18" spans="1:7" x14ac:dyDescent="0.15">
      <c r="A18" s="9">
        <v>80</v>
      </c>
      <c r="B18" s="9">
        <v>85</v>
      </c>
      <c r="C18">
        <v>51</v>
      </c>
      <c r="D18">
        <v>4</v>
      </c>
      <c r="E18">
        <f t="shared" si="0"/>
        <v>55</v>
      </c>
      <c r="F18" s="5">
        <f t="shared" si="2"/>
        <v>0.96568627450980393</v>
      </c>
      <c r="G18" s="5">
        <f t="shared" si="1"/>
        <v>0.93200000000000038</v>
      </c>
    </row>
    <row r="19" spans="1:7" x14ac:dyDescent="0.15">
      <c r="A19" s="9">
        <v>85</v>
      </c>
      <c r="B19" s="9">
        <v>90</v>
      </c>
      <c r="C19">
        <v>39</v>
      </c>
      <c r="D19">
        <v>4</v>
      </c>
      <c r="E19">
        <f t="shared" si="0"/>
        <v>43</v>
      </c>
      <c r="F19" s="5">
        <f t="shared" si="2"/>
        <v>0.97013223894208844</v>
      </c>
      <c r="G19" s="5">
        <f t="shared" si="1"/>
        <v>0.94000000000000039</v>
      </c>
    </row>
    <row r="20" spans="1:7" x14ac:dyDescent="0.15">
      <c r="A20" s="9">
        <v>90</v>
      </c>
      <c r="B20" s="9">
        <v>95</v>
      </c>
      <c r="C20">
        <v>45</v>
      </c>
      <c r="D20">
        <v>3</v>
      </c>
      <c r="E20">
        <f t="shared" si="0"/>
        <v>48</v>
      </c>
      <c r="F20" s="5">
        <f t="shared" si="2"/>
        <v>0.97526219790241675</v>
      </c>
      <c r="G20" s="5">
        <f t="shared" si="1"/>
        <v>0.9460000000000004</v>
      </c>
    </row>
    <row r="21" spans="1:7" x14ac:dyDescent="0.15">
      <c r="A21" s="9">
        <v>95</v>
      </c>
      <c r="B21" s="9">
        <v>100</v>
      </c>
      <c r="C21">
        <v>26</v>
      </c>
      <c r="D21">
        <v>2</v>
      </c>
      <c r="E21">
        <f t="shared" si="0"/>
        <v>28</v>
      </c>
      <c r="F21" s="5">
        <f t="shared" si="2"/>
        <v>0.97822617419060642</v>
      </c>
      <c r="G21" s="5">
        <f t="shared" si="1"/>
        <v>0.9500000000000004</v>
      </c>
    </row>
    <row r="22" spans="1:7" x14ac:dyDescent="0.15">
      <c r="A22" s="9">
        <v>100</v>
      </c>
      <c r="B22" s="9">
        <v>150</v>
      </c>
      <c r="C22">
        <v>160</v>
      </c>
      <c r="D22">
        <v>18</v>
      </c>
      <c r="E22">
        <f t="shared" si="0"/>
        <v>178</v>
      </c>
      <c r="F22" s="5">
        <f t="shared" si="2"/>
        <v>0.99646602827177377</v>
      </c>
      <c r="G22" s="5">
        <f t="shared" si="1"/>
        <v>0.98600000000000043</v>
      </c>
    </row>
    <row r="23" spans="1:7" x14ac:dyDescent="0.15">
      <c r="A23" s="9">
        <v>150</v>
      </c>
      <c r="B23" s="9">
        <v>200</v>
      </c>
      <c r="C23">
        <v>16</v>
      </c>
      <c r="D23">
        <v>3</v>
      </c>
      <c r="E23">
        <f t="shared" si="0"/>
        <v>19</v>
      </c>
      <c r="F23" s="5">
        <f t="shared" si="2"/>
        <v>0.99829001367989045</v>
      </c>
      <c r="G23" s="5">
        <f t="shared" si="1"/>
        <v>0.99200000000000044</v>
      </c>
    </row>
    <row r="24" spans="1:7" x14ac:dyDescent="0.15">
      <c r="A24" s="9">
        <v>200</v>
      </c>
      <c r="B24" s="9">
        <v>250</v>
      </c>
      <c r="C24">
        <v>9</v>
      </c>
      <c r="D24">
        <v>1</v>
      </c>
      <c r="E24">
        <f t="shared" si="0"/>
        <v>10</v>
      </c>
      <c r="F24" s="5">
        <f t="shared" si="2"/>
        <v>0.99931600547195609</v>
      </c>
      <c r="G24" s="5">
        <f t="shared" si="1"/>
        <v>0.99400000000000044</v>
      </c>
    </row>
    <row r="25" spans="1:7" x14ac:dyDescent="0.15">
      <c r="A25" s="9">
        <v>250</v>
      </c>
      <c r="B25" s="9">
        <v>300</v>
      </c>
      <c r="C25">
        <v>6</v>
      </c>
      <c r="D25">
        <v>2</v>
      </c>
      <c r="E25">
        <f t="shared" si="0"/>
        <v>8</v>
      </c>
      <c r="F25" s="5">
        <f t="shared" si="2"/>
        <v>0.99999999999999989</v>
      </c>
      <c r="G25" s="5">
        <f t="shared" si="1"/>
        <v>0.99800000000000044</v>
      </c>
    </row>
    <row r="26" spans="1:7" x14ac:dyDescent="0.15">
      <c r="A26" s="9">
        <v>300</v>
      </c>
      <c r="B26" s="9">
        <v>1000</v>
      </c>
      <c r="C26">
        <v>0</v>
      </c>
      <c r="D26">
        <v>1</v>
      </c>
      <c r="E26">
        <f t="shared" si="0"/>
        <v>1</v>
      </c>
      <c r="F26" s="5">
        <f t="shared" si="2"/>
        <v>0.99999999999999989</v>
      </c>
      <c r="G26" s="5">
        <f t="shared" si="1"/>
        <v>1.0000000000000004</v>
      </c>
    </row>
    <row r="27" spans="1:7" x14ac:dyDescent="0.15">
      <c r="B27" t="s">
        <v>12</v>
      </c>
      <c r="C27">
        <f>SUM(C2:C26)</f>
        <v>8772</v>
      </c>
      <c r="D27">
        <f>SUM(D2:D26)</f>
        <v>500</v>
      </c>
      <c r="E27">
        <f t="shared" si="0"/>
        <v>9272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