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8" windowWidth="14808" windowHeight="8016" activeTab="4"/>
  </bookViews>
  <sheets>
    <sheet name="省分区统计" sheetId="1" r:id="rId1"/>
    <sheet name="市分区统计" sheetId="2" r:id="rId2"/>
    <sheet name="分月统计" sheetId="3" r:id="rId3"/>
    <sheet name="分时段统计" sheetId="4" r:id="rId4"/>
    <sheet name="强度分布统计" sheetId="5" r:id="rId5"/>
  </sheets>
  <calcPr calcId="145621"/>
</workbook>
</file>

<file path=xl/calcChain.xml><?xml version="1.0" encoding="utf-8"?>
<calcChain xmlns="http://schemas.openxmlformats.org/spreadsheetml/2006/main">
  <c r="D27" i="5" l="1"/>
  <c r="C27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2" i="3"/>
  <c r="A13" i="1" l="1"/>
  <c r="C26" i="4"/>
  <c r="B26" i="4"/>
  <c r="B14" i="3"/>
  <c r="C14" i="3"/>
  <c r="C8" i="2"/>
  <c r="F12" i="2"/>
  <c r="D5" i="2"/>
  <c r="E13" i="2" s="1"/>
  <c r="D12" i="2"/>
  <c r="B12" i="2"/>
  <c r="D4" i="2" l="1"/>
  <c r="D13" i="2" s="1"/>
  <c r="C12" i="2"/>
  <c r="G12" i="2"/>
  <c r="D3" i="2"/>
  <c r="C13" i="2" s="1"/>
  <c r="D7" i="2"/>
  <c r="G13" i="2" s="1"/>
  <c r="D2" i="2"/>
  <c r="B13" i="2" s="1"/>
  <c r="D6" i="2"/>
  <c r="F13" i="2" s="1"/>
  <c r="E12" i="2"/>
  <c r="A8" i="2"/>
  <c r="M16" i="1"/>
  <c r="L16" i="1"/>
  <c r="K16" i="1"/>
  <c r="J16" i="1"/>
  <c r="I16" i="1"/>
  <c r="H16" i="1"/>
  <c r="G16" i="1"/>
  <c r="F16" i="1"/>
  <c r="E16" i="1"/>
  <c r="D16" i="1"/>
  <c r="C16" i="1"/>
  <c r="B16" i="1"/>
  <c r="B17" i="1"/>
  <c r="D9" i="1"/>
  <c r="I17" i="1" s="1"/>
  <c r="E10" i="1"/>
  <c r="E9" i="1"/>
  <c r="D3" i="1"/>
  <c r="C17" i="1" s="1"/>
  <c r="D4" i="1"/>
  <c r="D17" i="1" s="1"/>
  <c r="D5" i="1"/>
  <c r="E17" i="1" s="1"/>
  <c r="D6" i="1"/>
  <c r="F17" i="1" s="1"/>
  <c r="D7" i="1"/>
  <c r="G17" i="1" s="1"/>
  <c r="D8" i="1"/>
  <c r="H17" i="1" s="1"/>
  <c r="D11" i="1"/>
  <c r="K17" i="1" s="1"/>
  <c r="D10" i="1"/>
  <c r="J17" i="1" s="1"/>
  <c r="D12" i="1"/>
  <c r="L17" i="1" s="1"/>
  <c r="D2" i="1"/>
  <c r="E7" i="1"/>
  <c r="C13" i="1"/>
  <c r="E6" i="2" l="1"/>
  <c r="E3" i="2"/>
  <c r="E7" i="2"/>
  <c r="E4" i="2"/>
  <c r="E8" i="2"/>
  <c r="E5" i="2"/>
  <c r="E2" i="2"/>
  <c r="D8" i="2"/>
  <c r="H12" i="2"/>
  <c r="D13" i="1"/>
  <c r="E8" i="1"/>
  <c r="E5" i="1"/>
  <c r="E2" i="1"/>
  <c r="E6" i="1"/>
  <c r="E13" i="1"/>
  <c r="E4" i="1"/>
  <c r="E12" i="1"/>
  <c r="E11" i="1"/>
  <c r="E3" i="1"/>
  <c r="H13" i="2" l="1"/>
  <c r="F4" i="2"/>
  <c r="F2" i="2"/>
  <c r="F5" i="2"/>
  <c r="F6" i="2"/>
  <c r="F3" i="2"/>
  <c r="F7" i="2"/>
  <c r="F10" i="1"/>
  <c r="M17" i="1"/>
  <c r="F7" i="1"/>
  <c r="F6" i="1"/>
  <c r="F9" i="1"/>
  <c r="F4" i="1"/>
  <c r="F8" i="1"/>
  <c r="F12" i="1"/>
  <c r="F3" i="1"/>
  <c r="F11" i="1"/>
  <c r="F2" i="1"/>
  <c r="F5" i="1"/>
</calcChain>
</file>

<file path=xl/sharedStrings.xml><?xml version="1.0" encoding="utf-8"?>
<sst xmlns="http://schemas.openxmlformats.org/spreadsheetml/2006/main" count="77" uniqueCount="62">
  <si>
    <t>地闪次数</t>
  </si>
  <si>
    <t>地闪次数</t>
    <phoneticPr fontId="1" type="noConversion"/>
  </si>
  <si>
    <t>市</t>
  </si>
  <si>
    <t>面积（平方千米）</t>
  </si>
  <si>
    <t>密度</t>
  </si>
  <si>
    <t>杭州市</t>
  </si>
  <si>
    <t>宁波市</t>
  </si>
  <si>
    <t>温州市</t>
  </si>
  <si>
    <t>湖州市</t>
  </si>
  <si>
    <t>嘉兴市</t>
  </si>
  <si>
    <t>绍兴市</t>
  </si>
  <si>
    <t>金华市</t>
  </si>
  <si>
    <t>衢州市</t>
  </si>
  <si>
    <t>舟山市</t>
  </si>
  <si>
    <t>台州市</t>
  </si>
  <si>
    <t>丽水市</t>
  </si>
  <si>
    <t>总</t>
    <phoneticPr fontId="1" type="noConversion"/>
  </si>
  <si>
    <t>比例</t>
    <phoneticPr fontId="1" type="noConversion"/>
  </si>
  <si>
    <t>平均密度</t>
    <phoneticPr fontId="1" type="noConversion"/>
  </si>
  <si>
    <t>宁波</t>
    <phoneticPr fontId="1" type="noConversion"/>
  </si>
  <si>
    <t>温州</t>
    <phoneticPr fontId="1" type="noConversion"/>
  </si>
  <si>
    <t>嘉兴</t>
    <phoneticPr fontId="1" type="noConversion"/>
  </si>
  <si>
    <t>总</t>
    <phoneticPr fontId="1" type="noConversion"/>
  </si>
  <si>
    <t>注意：这里计算的平均密度并不可靠，因为地闪次数统计包括了水域、海域上的地闪，而面积只计算了陆地面积，对于舟山、台州、温州等沿海地区，计算结果尤不可靠</t>
  </si>
  <si>
    <t>绍兴</t>
    <phoneticPr fontId="1" type="noConversion"/>
  </si>
  <si>
    <t>金华</t>
    <phoneticPr fontId="1" type="noConversion"/>
  </si>
  <si>
    <t>衢州</t>
    <phoneticPr fontId="1" type="noConversion"/>
  </si>
  <si>
    <t>舟山</t>
    <phoneticPr fontId="1" type="noConversion"/>
  </si>
  <si>
    <t>丽水</t>
    <phoneticPr fontId="1" type="noConversion"/>
  </si>
  <si>
    <t>杭州</t>
    <phoneticPr fontId="1" type="noConversion"/>
  </si>
  <si>
    <t>湖州</t>
    <phoneticPr fontId="1" type="noConversion"/>
  </si>
  <si>
    <t>台州</t>
    <phoneticPr fontId="1" type="noConversion"/>
  </si>
  <si>
    <t>平均密度</t>
    <phoneticPr fontId="1" type="noConversion"/>
  </si>
  <si>
    <t>面积（Km2）</t>
    <phoneticPr fontId="1" type="noConversion"/>
  </si>
  <si>
    <t>密度(次/Km2)</t>
    <phoneticPr fontId="1" type="noConversion"/>
  </si>
  <si>
    <t>越城区</t>
  </si>
  <si>
    <t>柯桥区</t>
  </si>
  <si>
    <t>上虞区</t>
  </si>
  <si>
    <t>诸暨市</t>
  </si>
  <si>
    <t>嵊州市</t>
  </si>
  <si>
    <t>新昌县</t>
  </si>
  <si>
    <t>总计</t>
    <phoneticPr fontId="1" type="noConversion"/>
  </si>
  <si>
    <t>地闪次数</t>
    <phoneticPr fontId="1" type="noConversion"/>
  </si>
  <si>
    <t>县</t>
    <phoneticPr fontId="1" type="noConversion"/>
  </si>
  <si>
    <t>比例</t>
    <phoneticPr fontId="1" type="noConversion"/>
  </si>
  <si>
    <t>全省平均密度</t>
    <phoneticPr fontId="1" type="noConversion"/>
  </si>
  <si>
    <t>全市平均密度</t>
    <phoneticPr fontId="1" type="noConversion"/>
  </si>
  <si>
    <t>月份</t>
    <phoneticPr fontId="1" type="noConversion"/>
  </si>
  <si>
    <t>总</t>
    <phoneticPr fontId="1" type="noConversion"/>
  </si>
  <si>
    <t>正闪次数</t>
    <phoneticPr fontId="1" type="noConversion"/>
  </si>
  <si>
    <t>负闪次数</t>
  </si>
  <si>
    <t>负闪次数</t>
    <phoneticPr fontId="1" type="noConversion"/>
  </si>
  <si>
    <t>总闪次数</t>
    <phoneticPr fontId="1" type="noConversion"/>
  </si>
  <si>
    <t>左边界</t>
  </si>
  <si>
    <t>右边界</t>
  </si>
  <si>
    <t>正闪平均强度</t>
    <phoneticPr fontId="1" type="noConversion"/>
  </si>
  <si>
    <t>负闪平均强度</t>
    <phoneticPr fontId="1" type="noConversion"/>
  </si>
  <si>
    <t>时段</t>
    <phoneticPr fontId="1" type="noConversion"/>
  </si>
  <si>
    <t>总闪次数</t>
    <phoneticPr fontId="1" type="noConversion"/>
  </si>
  <si>
    <t>注意：这里的强度指的是平均每次地闪的电流强度</t>
    <phoneticPr fontId="1" type="noConversion"/>
  </si>
  <si>
    <t>统计</t>
    <phoneticPr fontId="1" type="noConversion"/>
  </si>
  <si>
    <t>平均雷暴日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</si>
</sst>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Fill="1" applyBorder="1" applyAlignment="1">
      <alignment wrapText="1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center"/>
    </xf>
    <xf numFmtId="0" fontId="0" fillId="2" borderId="0" xfId="0" applyFill="1"/>
    <xf numFmtId="0" fontId="3" fillId="2" borderId="1" xfId="1" applyFont="1" applyFill="1" applyBorder="1" applyAlignment="1">
      <alignment wrapText="1"/>
    </xf>
    <xf numFmtId="176" fontId="0" fillId="2" borderId="0" xfId="0" applyNumberFormat="1" applyFill="1" applyAlignment="1">
      <alignment horizontal="center"/>
    </xf>
    <xf numFmtId="10" fontId="0" fillId="0" borderId="0" xfId="0" applyNumberFormat="1"/>
    <xf numFmtId="0" fontId="0" fillId="3" borderId="0" xfId="0" applyFill="1"/>
    <xf numFmtId="0" fontId="4" fillId="3" borderId="0" xfId="0" applyFont="1" applyFill="1"/>
    <xf numFmtId="0" fontId="5" fillId="3" borderId="0" xfId="0" applyFont="1" applyFill="1"/>
    <xf numFmtId="176" fontId="0" fillId="0" borderId="0" xfId="0" applyNumberFormat="1"/>
    <xf numFmtId="0" fontId="3" fillId="0" borderId="1" xfId="2" applyFont="1" applyFill="1" applyBorder="1" applyAlignment="1">
      <alignment horizontal="right" wrapText="1"/>
    </xf>
    <xf numFmtId="0" fontId="3" fillId="0" borderId="1" xfId="3" applyFont="1" applyFill="1" applyBorder="1" applyAlignment="1">
      <alignment horizontal="right" wrapText="1"/>
    </xf>
    <xf numFmtId="0" fontId="3" fillId="0" borderId="1" xfId="3" applyFont="1" applyFill="1" applyBorder="1" applyAlignment="1">
      <alignment horizontal="center" wrapText="1"/>
    </xf>
    <xf numFmtId="0" fontId="3" fillId="0" borderId="1" xfId="4" applyFont="1" applyFill="1" applyBorder="1" applyAlignment="1">
      <alignment horizontal="right" wrapText="1"/>
    </xf>
    <xf numFmtId="10" fontId="0" fillId="2" borderId="0" xfId="0" applyNumberFormat="1" applyFill="1"/>
  </cellXfs>
  <cellStyles count="5">
    <cellStyle name="常规" xfId="0" builtinId="0"/>
    <cellStyle name="常规_地区" xfId="1"/>
    <cellStyle name="常规_负" xfId="4"/>
    <cellStyle name="常规_时段" xfId="3"/>
    <cellStyle name="常规_月份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负闪次数</c:v>
          </c:tx>
          <c:spPr>
            <a:effectLst>
              <a:glow rad="63500">
                <a:schemeClr val="tx2">
                  <a:lumMod val="20000"/>
                  <a:lumOff val="80000"/>
                  <a:alpha val="40000"/>
                </a:schemeClr>
              </a:glow>
            </a:effectLst>
          </c:spPr>
          <c:invertIfNegative val="0"/>
          <c:val>
            <c:numRef>
              <c:f>分月统计!$B$2:$B$13</c:f>
              <c:numCache>
                <c:formatCode>General</c:formatCode>
                <c:ptCount val="12"/>
                <c:pt idx="0">
                  <c:v>0</c:v>
                </c:pt>
                <c:pt idx="1">
                  <c:v>29</c:v>
                </c:pt>
                <c:pt idx="2">
                  <c:v>36</c:v>
                </c:pt>
                <c:pt idx="3">
                  <c:v>628</c:v>
                </c:pt>
                <c:pt idx="4">
                  <c:v>940</c:v>
                </c:pt>
                <c:pt idx="5">
                  <c:v>1747</c:v>
                </c:pt>
                <c:pt idx="6">
                  <c:v>1663</c:v>
                </c:pt>
                <c:pt idx="7">
                  <c:v>2823</c:v>
                </c:pt>
                <c:pt idx="8">
                  <c:v>445</c:v>
                </c:pt>
                <c:pt idx="9">
                  <c:v>7</c:v>
                </c:pt>
                <c:pt idx="10">
                  <c:v>454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正闪次数</c:v>
          </c:tx>
          <c:invertIfNegative val="0"/>
          <c:val>
            <c:numRef>
              <c:f>分月统计!$C$2:$C$13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127</c:v>
                </c:pt>
                <c:pt idx="4">
                  <c:v>97</c:v>
                </c:pt>
                <c:pt idx="5">
                  <c:v>86</c:v>
                </c:pt>
                <c:pt idx="6">
                  <c:v>82</c:v>
                </c:pt>
                <c:pt idx="7">
                  <c:v>54</c:v>
                </c:pt>
                <c:pt idx="8">
                  <c:v>20</c:v>
                </c:pt>
                <c:pt idx="9">
                  <c:v>9</c:v>
                </c:pt>
                <c:pt idx="10">
                  <c:v>21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1152128"/>
        <c:axId val="261174784"/>
      </c:barChart>
      <c:lineChart>
        <c:grouping val="standard"/>
        <c:varyColors val="0"/>
        <c:ser>
          <c:idx val="2"/>
          <c:order val="2"/>
          <c:tx>
            <c:v>负闪平均强度</c:v>
          </c:tx>
          <c:spPr>
            <a:ln w="15875"/>
          </c:spPr>
          <c:marker>
            <c:symbol val="circle"/>
            <c:size val="5"/>
          </c:marker>
          <c:val>
            <c:numRef>
              <c:f>分月统计!$E$2:$E$13</c:f>
              <c:numCache>
                <c:formatCode>General</c:formatCode>
                <c:ptCount val="12"/>
                <c:pt idx="0">
                  <c:v>0</c:v>
                </c:pt>
                <c:pt idx="1">
                  <c:v>82.193103448275849</c:v>
                </c:pt>
                <c:pt idx="2">
                  <c:v>33.594444444444441</c:v>
                </c:pt>
                <c:pt idx="3">
                  <c:v>24.423726114649703</c:v>
                </c:pt>
                <c:pt idx="4">
                  <c:v>33.874574468085086</c:v>
                </c:pt>
                <c:pt idx="5">
                  <c:v>30.676016027475626</c:v>
                </c:pt>
                <c:pt idx="6">
                  <c:v>34.334515935057127</c:v>
                </c:pt>
                <c:pt idx="7">
                  <c:v>31.336733970952888</c:v>
                </c:pt>
                <c:pt idx="8">
                  <c:v>34.91370786516854</c:v>
                </c:pt>
                <c:pt idx="9">
                  <c:v>32.199999999999996</c:v>
                </c:pt>
                <c:pt idx="10">
                  <c:v>30.480176211453752</c:v>
                </c:pt>
                <c:pt idx="11">
                  <c:v>0</c:v>
                </c:pt>
              </c:numCache>
            </c:numRef>
          </c:val>
          <c:smooth val="1"/>
        </c:ser>
        <c:ser>
          <c:idx val="3"/>
          <c:order val="3"/>
          <c:tx>
            <c:v>正闪平均强度</c:v>
          </c:tx>
          <c:marker>
            <c:symbol val="circle"/>
            <c:size val="5"/>
          </c:marker>
          <c:dPt>
            <c:idx val="2"/>
            <c:bubble3D val="0"/>
            <c:spPr>
              <a:ln w="15875"/>
            </c:spPr>
          </c:dPt>
          <c:val>
            <c:numRef>
              <c:f>分月统计!$F$2:$F$13</c:f>
              <c:numCache>
                <c:formatCode>General</c:formatCode>
                <c:ptCount val="12"/>
                <c:pt idx="0">
                  <c:v>0</c:v>
                </c:pt>
                <c:pt idx="1">
                  <c:v>40.299999999999997</c:v>
                </c:pt>
                <c:pt idx="2">
                  <c:v>126.60000000000001</c:v>
                </c:pt>
                <c:pt idx="3">
                  <c:v>39.337795275590544</c:v>
                </c:pt>
                <c:pt idx="4">
                  <c:v>44.401030927835045</c:v>
                </c:pt>
                <c:pt idx="5">
                  <c:v>24.269767441860463</c:v>
                </c:pt>
                <c:pt idx="6">
                  <c:v>36.94146341463415</c:v>
                </c:pt>
                <c:pt idx="7">
                  <c:v>25.581481481481479</c:v>
                </c:pt>
                <c:pt idx="8">
                  <c:v>40.054999999999993</c:v>
                </c:pt>
                <c:pt idx="9">
                  <c:v>33.377777777777773</c:v>
                </c:pt>
                <c:pt idx="10">
                  <c:v>30.728571428571428</c:v>
                </c:pt>
                <c:pt idx="11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121344"/>
        <c:axId val="261545344"/>
      </c:lineChart>
      <c:catAx>
        <c:axId val="26115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61174784"/>
        <c:crosses val="autoZero"/>
        <c:auto val="1"/>
        <c:lblAlgn val="ctr"/>
        <c:lblOffset val="100"/>
        <c:noMultiLvlLbl val="0"/>
      </c:catAx>
      <c:valAx>
        <c:axId val="2611747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61152128"/>
        <c:crosses val="autoZero"/>
        <c:crossBetween val="between"/>
      </c:valAx>
      <c:valAx>
        <c:axId val="261545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62121344"/>
        <c:crosses val="max"/>
        <c:crossBetween val="between"/>
      </c:valAx>
      <c:catAx>
        <c:axId val="262121344"/>
        <c:scaling>
          <c:orientation val="minMax"/>
        </c:scaling>
        <c:delete val="1"/>
        <c:axPos val="b"/>
        <c:majorTickMark val="out"/>
        <c:minorTickMark val="none"/>
        <c:tickLblPos val="nextTo"/>
        <c:crossAx val="261545344"/>
        <c:auto val="1"/>
        <c:lblAlgn val="ctr"/>
        <c:lblOffset val="100"/>
        <c:noMultiLvlLbl val="0"/>
      </c:catAx>
      <c:spPr>
        <a:noFill/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负闪次数</c:v>
          </c:tx>
          <c:invertIfNegative val="0"/>
          <c:val>
            <c:numRef>
              <c:f>分时段统计!$B$2:$B$25</c:f>
              <c:numCache>
                <c:formatCode>General</c:formatCode>
                <c:ptCount val="24"/>
                <c:pt idx="0">
                  <c:v>157</c:v>
                </c:pt>
                <c:pt idx="1">
                  <c:v>31</c:v>
                </c:pt>
                <c:pt idx="2">
                  <c:v>75</c:v>
                </c:pt>
                <c:pt idx="3">
                  <c:v>58</c:v>
                </c:pt>
                <c:pt idx="4">
                  <c:v>85</c:v>
                </c:pt>
                <c:pt idx="5">
                  <c:v>160</c:v>
                </c:pt>
                <c:pt idx="6">
                  <c:v>135</c:v>
                </c:pt>
                <c:pt idx="7">
                  <c:v>127</c:v>
                </c:pt>
                <c:pt idx="8">
                  <c:v>142</c:v>
                </c:pt>
                <c:pt idx="9">
                  <c:v>66</c:v>
                </c:pt>
                <c:pt idx="10">
                  <c:v>43</c:v>
                </c:pt>
                <c:pt idx="11">
                  <c:v>70</c:v>
                </c:pt>
                <c:pt idx="12">
                  <c:v>175</c:v>
                </c:pt>
                <c:pt idx="13">
                  <c:v>382</c:v>
                </c:pt>
                <c:pt idx="14">
                  <c:v>736</c:v>
                </c:pt>
                <c:pt idx="15">
                  <c:v>817</c:v>
                </c:pt>
                <c:pt idx="16">
                  <c:v>1171</c:v>
                </c:pt>
                <c:pt idx="17">
                  <c:v>1631</c:v>
                </c:pt>
                <c:pt idx="18">
                  <c:v>1074</c:v>
                </c:pt>
                <c:pt idx="19">
                  <c:v>662</c:v>
                </c:pt>
                <c:pt idx="20">
                  <c:v>524</c:v>
                </c:pt>
                <c:pt idx="21">
                  <c:v>184</c:v>
                </c:pt>
                <c:pt idx="22">
                  <c:v>74</c:v>
                </c:pt>
                <c:pt idx="23">
                  <c:v>193</c:v>
                </c:pt>
              </c:numCache>
            </c:numRef>
          </c:val>
        </c:ser>
        <c:ser>
          <c:idx val="1"/>
          <c:order val="1"/>
          <c:tx>
            <c:v>正闪次数</c:v>
          </c:tx>
          <c:invertIfNegative val="0"/>
          <c:val>
            <c:numRef>
              <c:f>分时段统计!$C$2:$C$25</c:f>
              <c:numCache>
                <c:formatCode>General</c:formatCode>
                <c:ptCount val="24"/>
                <c:pt idx="0">
                  <c:v>25</c:v>
                </c:pt>
                <c:pt idx="1">
                  <c:v>12</c:v>
                </c:pt>
                <c:pt idx="2">
                  <c:v>19</c:v>
                </c:pt>
                <c:pt idx="3">
                  <c:v>17</c:v>
                </c:pt>
                <c:pt idx="4">
                  <c:v>18</c:v>
                </c:pt>
                <c:pt idx="5">
                  <c:v>22</c:v>
                </c:pt>
                <c:pt idx="6">
                  <c:v>23</c:v>
                </c:pt>
                <c:pt idx="7">
                  <c:v>37</c:v>
                </c:pt>
                <c:pt idx="8">
                  <c:v>9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8</c:v>
                </c:pt>
                <c:pt idx="13">
                  <c:v>12</c:v>
                </c:pt>
                <c:pt idx="14">
                  <c:v>25</c:v>
                </c:pt>
                <c:pt idx="15">
                  <c:v>37</c:v>
                </c:pt>
                <c:pt idx="16">
                  <c:v>29</c:v>
                </c:pt>
                <c:pt idx="17">
                  <c:v>47</c:v>
                </c:pt>
                <c:pt idx="18">
                  <c:v>40</c:v>
                </c:pt>
                <c:pt idx="19">
                  <c:v>30</c:v>
                </c:pt>
                <c:pt idx="20">
                  <c:v>34</c:v>
                </c:pt>
                <c:pt idx="21">
                  <c:v>7</c:v>
                </c:pt>
                <c:pt idx="22">
                  <c:v>11</c:v>
                </c:pt>
                <c:pt idx="23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904832"/>
        <c:axId val="192878080"/>
      </c:barChart>
      <c:lineChart>
        <c:grouping val="standard"/>
        <c:varyColors val="0"/>
        <c:ser>
          <c:idx val="2"/>
          <c:order val="2"/>
          <c:tx>
            <c:v>负闪平均强度</c:v>
          </c:tx>
          <c:spPr>
            <a:ln w="15875"/>
          </c:spPr>
          <c:marker>
            <c:symbol val="circle"/>
            <c:size val="5"/>
          </c:marker>
          <c:val>
            <c:numRef>
              <c:f>分时段统计!$E$2:$E$25</c:f>
              <c:numCache>
                <c:formatCode>General</c:formatCode>
                <c:ptCount val="24"/>
                <c:pt idx="0">
                  <c:v>30.412101910828042</c:v>
                </c:pt>
                <c:pt idx="1">
                  <c:v>29.164516129032265</c:v>
                </c:pt>
                <c:pt idx="2">
                  <c:v>31.972000000000001</c:v>
                </c:pt>
                <c:pt idx="3">
                  <c:v>43.449999999999996</c:v>
                </c:pt>
                <c:pt idx="4">
                  <c:v>46.027058823529408</c:v>
                </c:pt>
                <c:pt idx="5">
                  <c:v>29.726875</c:v>
                </c:pt>
                <c:pt idx="6">
                  <c:v>32.339259259259251</c:v>
                </c:pt>
                <c:pt idx="7">
                  <c:v>26.271653543307089</c:v>
                </c:pt>
                <c:pt idx="8">
                  <c:v>32.165492957746473</c:v>
                </c:pt>
                <c:pt idx="9">
                  <c:v>45.813636363636355</c:v>
                </c:pt>
                <c:pt idx="10">
                  <c:v>52.158139534883716</c:v>
                </c:pt>
                <c:pt idx="11">
                  <c:v>39.275714285714272</c:v>
                </c:pt>
                <c:pt idx="12">
                  <c:v>30.321714285714293</c:v>
                </c:pt>
                <c:pt idx="13">
                  <c:v>30.820680628272271</c:v>
                </c:pt>
                <c:pt idx="14">
                  <c:v>28.835869565217408</c:v>
                </c:pt>
                <c:pt idx="15">
                  <c:v>30.18298653610773</c:v>
                </c:pt>
                <c:pt idx="16">
                  <c:v>34.191887275832627</c:v>
                </c:pt>
                <c:pt idx="17">
                  <c:v>31.66940527283877</c:v>
                </c:pt>
                <c:pt idx="18">
                  <c:v>35.051955307262624</c:v>
                </c:pt>
                <c:pt idx="19">
                  <c:v>27.867220543806656</c:v>
                </c:pt>
                <c:pt idx="20">
                  <c:v>28.888931297709945</c:v>
                </c:pt>
                <c:pt idx="21">
                  <c:v>33.654347826086962</c:v>
                </c:pt>
                <c:pt idx="22">
                  <c:v>28.452702702702698</c:v>
                </c:pt>
                <c:pt idx="23">
                  <c:v>30.007772020725376</c:v>
                </c:pt>
              </c:numCache>
            </c:numRef>
          </c:val>
          <c:smooth val="1"/>
        </c:ser>
        <c:ser>
          <c:idx val="3"/>
          <c:order val="3"/>
          <c:tx>
            <c:v>正闪平均强度</c:v>
          </c:tx>
          <c:spPr>
            <a:ln w="15875"/>
          </c:spPr>
          <c:marker>
            <c:symbol val="circle"/>
            <c:size val="5"/>
          </c:marker>
          <c:val>
            <c:numRef>
              <c:f>分时段统计!$F$2:$F$25</c:f>
              <c:numCache>
                <c:formatCode>General</c:formatCode>
                <c:ptCount val="24"/>
                <c:pt idx="0">
                  <c:v>33.111999999999995</c:v>
                </c:pt>
                <c:pt idx="1">
                  <c:v>31.558333333333337</c:v>
                </c:pt>
                <c:pt idx="2">
                  <c:v>36.026315789473685</c:v>
                </c:pt>
                <c:pt idx="3">
                  <c:v>26.694117647058825</c:v>
                </c:pt>
                <c:pt idx="4">
                  <c:v>38.116666666666674</c:v>
                </c:pt>
                <c:pt idx="5">
                  <c:v>38.868181818181817</c:v>
                </c:pt>
                <c:pt idx="6">
                  <c:v>52.304347826086953</c:v>
                </c:pt>
                <c:pt idx="7">
                  <c:v>51.318918918918911</c:v>
                </c:pt>
                <c:pt idx="8">
                  <c:v>48.2</c:v>
                </c:pt>
                <c:pt idx="9">
                  <c:v>41.64</c:v>
                </c:pt>
                <c:pt idx="10">
                  <c:v>33.4</c:v>
                </c:pt>
                <c:pt idx="11">
                  <c:v>33.299999999999997</c:v>
                </c:pt>
                <c:pt idx="12">
                  <c:v>26.137499999999999</c:v>
                </c:pt>
                <c:pt idx="13">
                  <c:v>28.016666666666662</c:v>
                </c:pt>
                <c:pt idx="14">
                  <c:v>42.372</c:v>
                </c:pt>
                <c:pt idx="15">
                  <c:v>32.259459459459471</c:v>
                </c:pt>
                <c:pt idx="16">
                  <c:v>26.741379310344833</c:v>
                </c:pt>
                <c:pt idx="17">
                  <c:v>29.065957446808518</c:v>
                </c:pt>
                <c:pt idx="18">
                  <c:v>37.262499999999996</c:v>
                </c:pt>
                <c:pt idx="19">
                  <c:v>39.676666666666662</c:v>
                </c:pt>
                <c:pt idx="20">
                  <c:v>30.567647058823521</c:v>
                </c:pt>
                <c:pt idx="21">
                  <c:v>33.799999999999997</c:v>
                </c:pt>
                <c:pt idx="22">
                  <c:v>41.13636363636364</c:v>
                </c:pt>
                <c:pt idx="23">
                  <c:v>29.741935483870964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839104"/>
        <c:axId val="260397696"/>
      </c:lineChart>
      <c:catAx>
        <c:axId val="2290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2878080"/>
        <c:crosses val="autoZero"/>
        <c:auto val="1"/>
        <c:lblAlgn val="ctr"/>
        <c:lblOffset val="100"/>
        <c:noMultiLvlLbl val="0"/>
      </c:catAx>
      <c:valAx>
        <c:axId val="1928780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2904832"/>
        <c:crosses val="autoZero"/>
        <c:crossBetween val="between"/>
      </c:valAx>
      <c:valAx>
        <c:axId val="260397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59839104"/>
        <c:crosses val="max"/>
        <c:crossBetween val="between"/>
      </c:valAx>
      <c:catAx>
        <c:axId val="259839104"/>
        <c:scaling>
          <c:orientation val="minMax"/>
        </c:scaling>
        <c:delete val="1"/>
        <c:axPos val="b"/>
        <c:majorTickMark val="out"/>
        <c:minorTickMark val="none"/>
        <c:tickLblPos val="nextTo"/>
        <c:crossAx val="260397696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1</xdr:row>
      <xdr:rowOff>72390</xdr:rowOff>
    </xdr:from>
    <xdr:to>
      <xdr:col>14</xdr:col>
      <xdr:colOff>518160</xdr:colOff>
      <xdr:row>16</xdr:row>
      <xdr:rowOff>72390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600404</xdr:colOff>
      <xdr:row>2</xdr:row>
      <xdr:rowOff>14846</xdr:rowOff>
    </xdr:from>
    <xdr:to>
      <xdr:col>16</xdr:col>
      <xdr:colOff>121657</xdr:colOff>
      <xdr:row>17</xdr:row>
      <xdr:rowOff>14847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9"/>
  <sheetViews>
    <sheetView workbookViewId="0">
      <selection activeCell="E26" sqref="E26"/>
    </sheetView>
  </sheetViews>
  <sheetFormatPr defaultRowHeight="14.4"/>
  <cols>
    <col min="3" max="3" width="14.77734375" customWidth="1"/>
    <col min="5" max="6" width="9.44140625" bestFit="1" customWidth="1"/>
  </cols>
  <sheetData>
    <row r="1" spans="1:13">
      <c r="A1" t="s">
        <v>0</v>
      </c>
      <c r="B1" t="s">
        <v>2</v>
      </c>
      <c r="C1" t="s">
        <v>3</v>
      </c>
      <c r="D1" t="s">
        <v>4</v>
      </c>
      <c r="E1" t="s">
        <v>17</v>
      </c>
      <c r="F1" t="s">
        <v>45</v>
      </c>
    </row>
    <row r="2" spans="1:13">
      <c r="A2">
        <v>15616</v>
      </c>
      <c r="B2" t="s">
        <v>5</v>
      </c>
      <c r="C2">
        <v>16596</v>
      </c>
      <c r="D2">
        <f>A2/C2</f>
        <v>0.94094962641600388</v>
      </c>
      <c r="E2" s="9">
        <f t="shared" ref="E2:E13" si="0">A2/$A$13</f>
        <v>0.10724317196953569</v>
      </c>
      <c r="F2">
        <f t="shared" ref="F2:F12" si="1">$D$13</f>
        <v>1.4053002885626875</v>
      </c>
    </row>
    <row r="3" spans="1:13">
      <c r="A3">
        <v>19374</v>
      </c>
      <c r="B3" t="s">
        <v>6</v>
      </c>
      <c r="C3">
        <v>9365</v>
      </c>
      <c r="D3">
        <f t="shared" ref="D3:D12" si="2">A3/C3</f>
        <v>2.0687666844634278</v>
      </c>
      <c r="E3" s="9">
        <f t="shared" si="0"/>
        <v>0.13305130723218395</v>
      </c>
      <c r="F3">
        <f t="shared" si="1"/>
        <v>1.4053002885626875</v>
      </c>
    </row>
    <row r="4" spans="1:13">
      <c r="A4">
        <v>12942</v>
      </c>
      <c r="B4" t="s">
        <v>7</v>
      </c>
      <c r="C4">
        <v>11784</v>
      </c>
      <c r="D4">
        <f t="shared" si="2"/>
        <v>1.0982688391038697</v>
      </c>
      <c r="E4" s="9">
        <f t="shared" si="0"/>
        <v>8.8879426974239936E-2</v>
      </c>
      <c r="F4">
        <f t="shared" si="1"/>
        <v>1.4053002885626875</v>
      </c>
    </row>
    <row r="5" spans="1:13">
      <c r="A5">
        <v>3011</v>
      </c>
      <c r="B5" t="s">
        <v>8</v>
      </c>
      <c r="C5">
        <v>5794</v>
      </c>
      <c r="D5">
        <f t="shared" si="2"/>
        <v>0.51967552640662751</v>
      </c>
      <c r="E5" s="9">
        <f t="shared" si="0"/>
        <v>2.0678098796123971E-2</v>
      </c>
      <c r="F5">
        <f t="shared" si="1"/>
        <v>1.4053002885626875</v>
      </c>
    </row>
    <row r="6" spans="1:13">
      <c r="A6">
        <v>4161</v>
      </c>
      <c r="B6" t="s">
        <v>9</v>
      </c>
      <c r="C6">
        <v>3915</v>
      </c>
      <c r="D6">
        <f t="shared" si="2"/>
        <v>1.0628352490421455</v>
      </c>
      <c r="E6" s="9">
        <f t="shared" si="0"/>
        <v>2.8575745297466572E-2</v>
      </c>
      <c r="F6">
        <f t="shared" si="1"/>
        <v>1.4053002885626875</v>
      </c>
    </row>
    <row r="7" spans="1:13" s="6" customFormat="1">
      <c r="A7" s="6">
        <v>9272</v>
      </c>
      <c r="B7" s="6" t="s">
        <v>10</v>
      </c>
      <c r="C7" s="6">
        <v>8256</v>
      </c>
      <c r="D7" s="6">
        <f t="shared" si="2"/>
        <v>1.123062015503876</v>
      </c>
      <c r="E7" s="18">
        <f t="shared" si="0"/>
        <v>6.3675633356911815E-2</v>
      </c>
      <c r="F7" s="6">
        <f t="shared" si="1"/>
        <v>1.4053002885626875</v>
      </c>
    </row>
    <row r="8" spans="1:13">
      <c r="A8">
        <v>19839</v>
      </c>
      <c r="B8" t="s">
        <v>11</v>
      </c>
      <c r="C8">
        <v>10919</v>
      </c>
      <c r="D8">
        <f t="shared" si="2"/>
        <v>1.8169246267973258</v>
      </c>
      <c r="E8" s="9">
        <f t="shared" si="0"/>
        <v>0.13624470342620507</v>
      </c>
      <c r="F8">
        <f t="shared" si="1"/>
        <v>1.4053002885626875</v>
      </c>
    </row>
    <row r="9" spans="1:13">
      <c r="A9">
        <v>25476</v>
      </c>
      <c r="B9" t="s">
        <v>14</v>
      </c>
      <c r="C9">
        <v>9413</v>
      </c>
      <c r="D9">
        <f>A9/C9</f>
        <v>2.7064697758419207</v>
      </c>
      <c r="E9" s="9">
        <f t="shared" si="0"/>
        <v>0.17495690632017746</v>
      </c>
      <c r="F9">
        <f t="shared" si="1"/>
        <v>1.4053002885626875</v>
      </c>
    </row>
    <row r="10" spans="1:13">
      <c r="A10">
        <v>1598</v>
      </c>
      <c r="B10" t="s">
        <v>13</v>
      </c>
      <c r="C10">
        <v>1440</v>
      </c>
      <c r="D10">
        <f>A10/C10</f>
        <v>1.1097222222222223</v>
      </c>
      <c r="E10" s="9">
        <f t="shared" si="0"/>
        <v>1.0974294877517804E-2</v>
      </c>
      <c r="F10">
        <f t="shared" si="1"/>
        <v>1.4053002885626875</v>
      </c>
    </row>
    <row r="11" spans="1:13">
      <c r="A11">
        <v>17398</v>
      </c>
      <c r="B11" t="s">
        <v>12</v>
      </c>
      <c r="C11">
        <v>8837</v>
      </c>
      <c r="D11">
        <f t="shared" si="2"/>
        <v>1.9687676813398212</v>
      </c>
      <c r="E11" s="9">
        <f t="shared" si="0"/>
        <v>0.1194810902872683</v>
      </c>
      <c r="F11">
        <f t="shared" si="1"/>
        <v>1.4053002885626875</v>
      </c>
    </row>
    <row r="12" spans="1:13">
      <c r="A12">
        <v>16926</v>
      </c>
      <c r="B12" t="s">
        <v>15</v>
      </c>
      <c r="C12">
        <v>17298</v>
      </c>
      <c r="D12">
        <f t="shared" si="2"/>
        <v>0.978494623655914</v>
      </c>
      <c r="E12" s="9">
        <f t="shared" si="0"/>
        <v>0.11623962146236944</v>
      </c>
      <c r="F12">
        <f t="shared" si="1"/>
        <v>1.4053002885626875</v>
      </c>
    </row>
    <row r="13" spans="1:13">
      <c r="A13">
        <f>SUM(A2:A12)</f>
        <v>145613</v>
      </c>
      <c r="B13" t="s">
        <v>16</v>
      </c>
      <c r="C13">
        <f>SUM(C2:C12)</f>
        <v>103617</v>
      </c>
      <c r="D13">
        <f>A13/C13</f>
        <v>1.4053002885626875</v>
      </c>
      <c r="E13" s="9">
        <f t="shared" si="0"/>
        <v>1</v>
      </c>
    </row>
    <row r="15" spans="1:13">
      <c r="A15" s="1"/>
      <c r="B15" s="2" t="s">
        <v>29</v>
      </c>
      <c r="C15" s="2" t="s">
        <v>19</v>
      </c>
      <c r="D15" s="2" t="s">
        <v>20</v>
      </c>
      <c r="E15" s="2" t="s">
        <v>30</v>
      </c>
      <c r="F15" s="2" t="s">
        <v>21</v>
      </c>
      <c r="G15" s="7" t="s">
        <v>24</v>
      </c>
      <c r="H15" s="2" t="s">
        <v>25</v>
      </c>
      <c r="I15" s="2" t="s">
        <v>31</v>
      </c>
      <c r="J15" s="2" t="s">
        <v>27</v>
      </c>
      <c r="K15" s="2" t="s">
        <v>26</v>
      </c>
      <c r="L15" s="2" t="s">
        <v>28</v>
      </c>
      <c r="M15" s="1" t="s">
        <v>22</v>
      </c>
    </row>
    <row r="16" spans="1:13">
      <c r="A16" s="1" t="s">
        <v>1</v>
      </c>
      <c r="B16">
        <f>A2</f>
        <v>15616</v>
      </c>
      <c r="C16">
        <f>A3</f>
        <v>19374</v>
      </c>
      <c r="D16">
        <f>A4</f>
        <v>12942</v>
      </c>
      <c r="E16">
        <f>A5</f>
        <v>3011</v>
      </c>
      <c r="F16">
        <f>A6</f>
        <v>4161</v>
      </c>
      <c r="G16">
        <f>A7</f>
        <v>9272</v>
      </c>
      <c r="H16">
        <f>A8</f>
        <v>19839</v>
      </c>
      <c r="I16">
        <f>A9</f>
        <v>25476</v>
      </c>
      <c r="J16">
        <f>A10</f>
        <v>1598</v>
      </c>
      <c r="K16">
        <f>A11</f>
        <v>17398</v>
      </c>
      <c r="L16">
        <f>A12</f>
        <v>16926</v>
      </c>
      <c r="M16">
        <f>A13</f>
        <v>145613</v>
      </c>
    </row>
    <row r="17" spans="1:14">
      <c r="A17" s="1" t="s">
        <v>32</v>
      </c>
      <c r="B17" s="3">
        <f>D2</f>
        <v>0.94094962641600388</v>
      </c>
      <c r="C17" s="3">
        <f>D3</f>
        <v>2.0687666844634278</v>
      </c>
      <c r="D17" s="3">
        <f>D4</f>
        <v>1.0982688391038697</v>
      </c>
      <c r="E17" s="3">
        <f>D5</f>
        <v>0.51967552640662751</v>
      </c>
      <c r="F17" s="3">
        <f>D6</f>
        <v>1.0628352490421455</v>
      </c>
      <c r="G17" s="8">
        <f>D7</f>
        <v>1.123062015503876</v>
      </c>
      <c r="H17" s="3">
        <f>D8</f>
        <v>1.8169246267973258</v>
      </c>
      <c r="I17" s="3">
        <f>D9</f>
        <v>2.7064697758419207</v>
      </c>
      <c r="J17" s="3">
        <f>D10</f>
        <v>1.1097222222222223</v>
      </c>
      <c r="K17" s="3">
        <f>D11</f>
        <v>1.9687676813398212</v>
      </c>
      <c r="L17" s="3">
        <f>D12</f>
        <v>0.978494623655914</v>
      </c>
      <c r="M17" s="3">
        <f>D13</f>
        <v>1.4053002885626875</v>
      </c>
    </row>
    <row r="18" spans="1:14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4">
      <c r="A19" s="4" t="s">
        <v>23</v>
      </c>
      <c r="B19" s="1"/>
      <c r="C19" s="1"/>
      <c r="D19" s="1"/>
      <c r="E19" s="5"/>
      <c r="F19" s="1"/>
      <c r="G19" s="1"/>
      <c r="H19" s="1"/>
      <c r="I19" s="1"/>
      <c r="J19" s="1"/>
      <c r="K19" s="1"/>
      <c r="L19" s="1"/>
      <c r="M19" s="1"/>
      <c r="N19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19" sqref="A19"/>
    </sheetView>
  </sheetViews>
  <sheetFormatPr defaultRowHeight="14.4"/>
  <cols>
    <col min="1" max="1" width="12.88671875" customWidth="1"/>
    <col min="3" max="3" width="12.77734375" customWidth="1"/>
    <col min="4" max="4" width="12.33203125" customWidth="1"/>
  </cols>
  <sheetData>
    <row r="1" spans="1:8">
      <c r="A1" t="s">
        <v>42</v>
      </c>
      <c r="B1" t="s">
        <v>43</v>
      </c>
      <c r="C1" t="s">
        <v>33</v>
      </c>
      <c r="D1" t="s">
        <v>34</v>
      </c>
      <c r="E1" t="s">
        <v>44</v>
      </c>
      <c r="F1" t="s">
        <v>46</v>
      </c>
    </row>
    <row r="2" spans="1:8">
      <c r="A2">
        <v>106</v>
      </c>
      <c r="B2" t="s">
        <v>35</v>
      </c>
      <c r="C2">
        <v>498</v>
      </c>
      <c r="D2">
        <f t="shared" ref="D2:D8" si="0">A2/C2</f>
        <v>0.21285140562248997</v>
      </c>
      <c r="E2" s="9">
        <f>A2/$A$8</f>
        <v>1.1432269197584125E-2</v>
      </c>
      <c r="F2" s="13">
        <f>$D$8</f>
        <v>1.123062015503876</v>
      </c>
    </row>
    <row r="3" spans="1:8">
      <c r="A3">
        <v>487</v>
      </c>
      <c r="B3" t="s">
        <v>36</v>
      </c>
      <c r="C3">
        <v>1041</v>
      </c>
      <c r="D3">
        <f t="shared" si="0"/>
        <v>0.46781940441882808</v>
      </c>
      <c r="E3" s="9">
        <f t="shared" ref="E3:E8" si="1">A3/$A$8</f>
        <v>5.2523727351164798E-2</v>
      </c>
      <c r="F3" s="13">
        <f t="shared" ref="F3:F7" si="2">$D$8</f>
        <v>1.123062015503876</v>
      </c>
    </row>
    <row r="4" spans="1:8">
      <c r="A4">
        <v>561</v>
      </c>
      <c r="B4" t="s">
        <v>37</v>
      </c>
      <c r="C4">
        <v>1403</v>
      </c>
      <c r="D4">
        <f t="shared" si="0"/>
        <v>0.39985744832501779</v>
      </c>
      <c r="E4" s="9">
        <f t="shared" si="1"/>
        <v>6.0504745470232962E-2</v>
      </c>
      <c r="F4" s="13">
        <f t="shared" si="2"/>
        <v>1.123062015503876</v>
      </c>
    </row>
    <row r="5" spans="1:8">
      <c r="A5">
        <v>4788</v>
      </c>
      <c r="B5" t="s">
        <v>38</v>
      </c>
      <c r="C5">
        <v>2311</v>
      </c>
      <c r="D5">
        <f t="shared" si="0"/>
        <v>2.0718303764604067</v>
      </c>
      <c r="E5" s="9">
        <f t="shared" si="1"/>
        <v>0.51639344262295084</v>
      </c>
      <c r="F5" s="13">
        <f t="shared" si="2"/>
        <v>1.123062015503876</v>
      </c>
    </row>
    <row r="6" spans="1:8">
      <c r="A6">
        <v>1970</v>
      </c>
      <c r="B6" t="s">
        <v>39</v>
      </c>
      <c r="C6">
        <v>1790</v>
      </c>
      <c r="D6">
        <f t="shared" si="0"/>
        <v>1.1005586592178771</v>
      </c>
      <c r="E6" s="9">
        <f t="shared" si="1"/>
        <v>0.21246764452113892</v>
      </c>
      <c r="F6" s="13">
        <f t="shared" si="2"/>
        <v>1.123062015503876</v>
      </c>
    </row>
    <row r="7" spans="1:8">
      <c r="A7">
        <v>1360</v>
      </c>
      <c r="B7" t="s">
        <v>40</v>
      </c>
      <c r="C7">
        <v>1213</v>
      </c>
      <c r="D7">
        <f t="shared" si="0"/>
        <v>1.1211871393239901</v>
      </c>
      <c r="E7" s="9">
        <f t="shared" si="1"/>
        <v>0.14667817083692838</v>
      </c>
      <c r="F7" s="13">
        <f t="shared" si="2"/>
        <v>1.123062015503876</v>
      </c>
    </row>
    <row r="8" spans="1:8">
      <c r="A8">
        <f>SUM(A2:A7)</f>
        <v>9272</v>
      </c>
      <c r="B8" t="s">
        <v>41</v>
      </c>
      <c r="C8">
        <f>SUM(C2:C7)</f>
        <v>8256</v>
      </c>
      <c r="D8">
        <f t="shared" si="0"/>
        <v>1.123062015503876</v>
      </c>
      <c r="E8" s="9">
        <f t="shared" si="1"/>
        <v>1</v>
      </c>
      <c r="F8" s="9"/>
    </row>
    <row r="11" spans="1:8">
      <c r="A11" s="10"/>
      <c r="B11" s="11" t="s">
        <v>35</v>
      </c>
      <c r="C11" s="12" t="s">
        <v>36</v>
      </c>
      <c r="D11" s="12" t="s">
        <v>37</v>
      </c>
      <c r="E11" s="12" t="s">
        <v>38</v>
      </c>
      <c r="F11" s="12" t="s">
        <v>39</v>
      </c>
      <c r="G11" s="12" t="s">
        <v>40</v>
      </c>
      <c r="H11" s="12" t="s">
        <v>41</v>
      </c>
    </row>
    <row r="12" spans="1:8">
      <c r="A12" t="s">
        <v>1</v>
      </c>
      <c r="B12">
        <f>A2</f>
        <v>106</v>
      </c>
      <c r="C12">
        <f>A3</f>
        <v>487</v>
      </c>
      <c r="D12">
        <f>A4</f>
        <v>561</v>
      </c>
      <c r="E12">
        <f>A5</f>
        <v>4788</v>
      </c>
      <c r="F12">
        <f>A6</f>
        <v>1970</v>
      </c>
      <c r="G12">
        <f>A7</f>
        <v>1360</v>
      </c>
      <c r="H12">
        <f>A8</f>
        <v>9272</v>
      </c>
    </row>
    <row r="13" spans="1:8">
      <c r="A13" t="s">
        <v>18</v>
      </c>
      <c r="B13" s="13">
        <f>D2</f>
        <v>0.21285140562248997</v>
      </c>
      <c r="C13" s="13">
        <f>D3</f>
        <v>0.46781940441882808</v>
      </c>
      <c r="D13" s="13">
        <f>D4</f>
        <v>0.39985744832501779</v>
      </c>
      <c r="E13" s="13">
        <f>D5</f>
        <v>2.0718303764604067</v>
      </c>
      <c r="F13" s="13">
        <f>D6</f>
        <v>1.1005586592178771</v>
      </c>
      <c r="G13" s="13">
        <f>D7</f>
        <v>1.1211871393239901</v>
      </c>
      <c r="H13" s="13">
        <f>D8</f>
        <v>1.123062015503876</v>
      </c>
    </row>
    <row r="14" spans="1:8">
      <c r="A14" t="s">
        <v>61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L21" sqref="L21"/>
    </sheetView>
  </sheetViews>
  <sheetFormatPr defaultRowHeight="14.4"/>
  <cols>
    <col min="5" max="5" width="14.109375" customWidth="1"/>
    <col min="6" max="6" width="12.77734375" customWidth="1"/>
  </cols>
  <sheetData>
    <row r="1" spans="1:6">
      <c r="A1" s="1" t="s">
        <v>47</v>
      </c>
      <c r="B1" s="1" t="s">
        <v>51</v>
      </c>
      <c r="C1" s="1" t="s">
        <v>49</v>
      </c>
      <c r="D1" s="1" t="s">
        <v>52</v>
      </c>
      <c r="E1" s="1" t="s">
        <v>56</v>
      </c>
      <c r="F1" s="1" t="s">
        <v>55</v>
      </c>
    </row>
    <row r="2" spans="1:6">
      <c r="A2" s="16">
        <v>1</v>
      </c>
      <c r="B2" s="15">
        <v>0</v>
      </c>
      <c r="C2" s="14">
        <v>0</v>
      </c>
      <c r="D2" s="1">
        <f>B2+C2</f>
        <v>0</v>
      </c>
      <c r="E2" s="1">
        <v>0</v>
      </c>
      <c r="F2" s="1">
        <v>0</v>
      </c>
    </row>
    <row r="3" spans="1:6">
      <c r="A3" s="16">
        <v>2</v>
      </c>
      <c r="B3" s="15">
        <v>29</v>
      </c>
      <c r="C3" s="14">
        <v>1</v>
      </c>
      <c r="D3" s="1">
        <f t="shared" ref="D3:D14" si="0">B3+C3</f>
        <v>30</v>
      </c>
      <c r="E3" s="1">
        <v>82.193103448275849</v>
      </c>
      <c r="F3" s="1">
        <v>40.299999999999997</v>
      </c>
    </row>
    <row r="4" spans="1:6">
      <c r="A4" s="16">
        <v>3</v>
      </c>
      <c r="B4" s="15">
        <v>36</v>
      </c>
      <c r="C4" s="14">
        <v>3</v>
      </c>
      <c r="D4" s="1">
        <f t="shared" si="0"/>
        <v>39</v>
      </c>
      <c r="E4" s="1">
        <v>33.594444444444441</v>
      </c>
      <c r="F4" s="1">
        <v>126.60000000000001</v>
      </c>
    </row>
    <row r="5" spans="1:6">
      <c r="A5" s="16">
        <v>4</v>
      </c>
      <c r="B5" s="15">
        <v>628</v>
      </c>
      <c r="C5" s="14">
        <v>127</v>
      </c>
      <c r="D5" s="1">
        <f t="shared" si="0"/>
        <v>755</v>
      </c>
      <c r="E5" s="1">
        <v>24.423726114649703</v>
      </c>
      <c r="F5" s="1">
        <v>39.337795275590544</v>
      </c>
    </row>
    <row r="6" spans="1:6">
      <c r="A6" s="16">
        <v>5</v>
      </c>
      <c r="B6" s="15">
        <v>940</v>
      </c>
      <c r="C6" s="14">
        <v>97</v>
      </c>
      <c r="D6" s="1">
        <f t="shared" si="0"/>
        <v>1037</v>
      </c>
      <c r="E6" s="1">
        <v>33.874574468085086</v>
      </c>
      <c r="F6" s="1">
        <v>44.401030927835045</v>
      </c>
    </row>
    <row r="7" spans="1:6">
      <c r="A7" s="16">
        <v>6</v>
      </c>
      <c r="B7" s="15">
        <v>1747</v>
      </c>
      <c r="C7" s="14">
        <v>86</v>
      </c>
      <c r="D7" s="1">
        <f t="shared" si="0"/>
        <v>1833</v>
      </c>
      <c r="E7" s="1">
        <v>30.676016027475626</v>
      </c>
      <c r="F7" s="1">
        <v>24.269767441860463</v>
      </c>
    </row>
    <row r="8" spans="1:6">
      <c r="A8" s="16">
        <v>7</v>
      </c>
      <c r="B8" s="15">
        <v>1663</v>
      </c>
      <c r="C8" s="14">
        <v>82</v>
      </c>
      <c r="D8" s="1">
        <f t="shared" si="0"/>
        <v>1745</v>
      </c>
      <c r="E8" s="1">
        <v>34.334515935057127</v>
      </c>
      <c r="F8" s="1">
        <v>36.94146341463415</v>
      </c>
    </row>
    <row r="9" spans="1:6">
      <c r="A9" s="16">
        <v>8</v>
      </c>
      <c r="B9" s="15">
        <v>2823</v>
      </c>
      <c r="C9" s="14">
        <v>54</v>
      </c>
      <c r="D9" s="1">
        <f t="shared" si="0"/>
        <v>2877</v>
      </c>
      <c r="E9" s="1">
        <v>31.336733970952888</v>
      </c>
      <c r="F9" s="1">
        <v>25.581481481481479</v>
      </c>
    </row>
    <row r="10" spans="1:6">
      <c r="A10" s="16">
        <v>9</v>
      </c>
      <c r="B10" s="15">
        <v>445</v>
      </c>
      <c r="C10" s="14">
        <v>20</v>
      </c>
      <c r="D10" s="1">
        <f t="shared" si="0"/>
        <v>465</v>
      </c>
      <c r="E10" s="1">
        <v>34.91370786516854</v>
      </c>
      <c r="F10" s="1">
        <v>40.054999999999993</v>
      </c>
    </row>
    <row r="11" spans="1:6">
      <c r="A11" s="16">
        <v>10</v>
      </c>
      <c r="B11" s="15">
        <v>7</v>
      </c>
      <c r="C11" s="14">
        <v>9</v>
      </c>
      <c r="D11" s="1">
        <f t="shared" si="0"/>
        <v>16</v>
      </c>
      <c r="E11" s="1">
        <v>32.199999999999996</v>
      </c>
      <c r="F11" s="1">
        <v>33.377777777777773</v>
      </c>
    </row>
    <row r="12" spans="1:6">
      <c r="A12" s="16">
        <v>11</v>
      </c>
      <c r="B12" s="15">
        <v>454</v>
      </c>
      <c r="C12" s="14">
        <v>21</v>
      </c>
      <c r="D12" s="1">
        <f t="shared" si="0"/>
        <v>475</v>
      </c>
      <c r="E12" s="1">
        <v>30.480176211453752</v>
      </c>
      <c r="F12" s="1">
        <v>30.728571428571428</v>
      </c>
    </row>
    <row r="13" spans="1:6">
      <c r="A13" s="16">
        <v>12</v>
      </c>
      <c r="B13" s="15">
        <v>0</v>
      </c>
      <c r="C13" s="14">
        <v>0</v>
      </c>
      <c r="D13" s="1">
        <f t="shared" si="0"/>
        <v>0</v>
      </c>
      <c r="E13" s="1">
        <v>0</v>
      </c>
      <c r="F13" s="1">
        <v>0</v>
      </c>
    </row>
    <row r="14" spans="1:6">
      <c r="A14" s="1" t="s">
        <v>48</v>
      </c>
      <c r="B14" s="1">
        <f>SUM(B2:B13)</f>
        <v>8772</v>
      </c>
      <c r="C14" s="1">
        <f>SUM(C2:C13)</f>
        <v>500</v>
      </c>
      <c r="D14" s="1">
        <f t="shared" si="0"/>
        <v>9272</v>
      </c>
      <c r="E14" s="1"/>
      <c r="F14" s="1"/>
    </row>
    <row r="17" spans="1:1">
      <c r="A17" t="s">
        <v>59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zoomScaleNormal="100" workbookViewId="0">
      <selection activeCell="M25" sqref="M25"/>
    </sheetView>
  </sheetViews>
  <sheetFormatPr defaultRowHeight="14.4"/>
  <cols>
    <col min="3" max="3" width="10.44140625" customWidth="1"/>
    <col min="4" max="5" width="12.88671875" customWidth="1"/>
    <col min="6" max="6" width="12.6640625" customWidth="1"/>
  </cols>
  <sheetData>
    <row r="1" spans="1:6">
      <c r="A1" s="1" t="s">
        <v>57</v>
      </c>
      <c r="B1" s="1" t="s">
        <v>51</v>
      </c>
      <c r="C1" s="1" t="s">
        <v>49</v>
      </c>
      <c r="D1" s="1" t="s">
        <v>58</v>
      </c>
      <c r="E1" s="1" t="s">
        <v>56</v>
      </c>
      <c r="F1" s="1" t="s">
        <v>55</v>
      </c>
    </row>
    <row r="2" spans="1:6">
      <c r="A2" s="16">
        <v>0</v>
      </c>
      <c r="B2">
        <v>157</v>
      </c>
      <c r="C2">
        <v>25</v>
      </c>
      <c r="D2">
        <f>B2+C2</f>
        <v>182</v>
      </c>
      <c r="E2">
        <v>30.412101910828042</v>
      </c>
      <c r="F2">
        <v>33.111999999999995</v>
      </c>
    </row>
    <row r="3" spans="1:6">
      <c r="A3" s="16">
        <v>1</v>
      </c>
      <c r="B3">
        <v>31</v>
      </c>
      <c r="C3">
        <v>12</v>
      </c>
      <c r="D3">
        <f t="shared" ref="D3:D26" si="0">B3+C3</f>
        <v>43</v>
      </c>
      <c r="E3">
        <v>29.164516129032265</v>
      </c>
      <c r="F3">
        <v>31.558333333333337</v>
      </c>
    </row>
    <row r="4" spans="1:6">
      <c r="A4" s="16">
        <v>2</v>
      </c>
      <c r="B4">
        <v>75</v>
      </c>
      <c r="C4">
        <v>19</v>
      </c>
      <c r="D4">
        <f t="shared" si="0"/>
        <v>94</v>
      </c>
      <c r="E4">
        <v>31.972000000000001</v>
      </c>
      <c r="F4">
        <v>36.026315789473685</v>
      </c>
    </row>
    <row r="5" spans="1:6">
      <c r="A5" s="16">
        <v>3</v>
      </c>
      <c r="B5">
        <v>58</v>
      </c>
      <c r="C5">
        <v>17</v>
      </c>
      <c r="D5">
        <f t="shared" si="0"/>
        <v>75</v>
      </c>
      <c r="E5">
        <v>43.449999999999996</v>
      </c>
      <c r="F5">
        <v>26.694117647058825</v>
      </c>
    </row>
    <row r="6" spans="1:6">
      <c r="A6" s="16">
        <v>4</v>
      </c>
      <c r="B6">
        <v>85</v>
      </c>
      <c r="C6">
        <v>18</v>
      </c>
      <c r="D6">
        <f t="shared" si="0"/>
        <v>103</v>
      </c>
      <c r="E6">
        <v>46.027058823529408</v>
      </c>
      <c r="F6">
        <v>38.116666666666674</v>
      </c>
    </row>
    <row r="7" spans="1:6">
      <c r="A7" s="16">
        <v>5</v>
      </c>
      <c r="B7">
        <v>160</v>
      </c>
      <c r="C7">
        <v>22</v>
      </c>
      <c r="D7">
        <f t="shared" si="0"/>
        <v>182</v>
      </c>
      <c r="E7">
        <v>29.726875</v>
      </c>
      <c r="F7">
        <v>38.868181818181817</v>
      </c>
    </row>
    <row r="8" spans="1:6">
      <c r="A8" s="16">
        <v>6</v>
      </c>
      <c r="B8">
        <v>135</v>
      </c>
      <c r="C8">
        <v>23</v>
      </c>
      <c r="D8">
        <f t="shared" si="0"/>
        <v>158</v>
      </c>
      <c r="E8">
        <v>32.339259259259251</v>
      </c>
      <c r="F8">
        <v>52.304347826086953</v>
      </c>
    </row>
    <row r="9" spans="1:6">
      <c r="A9" s="16">
        <v>7</v>
      </c>
      <c r="B9">
        <v>127</v>
      </c>
      <c r="C9">
        <v>37</v>
      </c>
      <c r="D9">
        <f t="shared" si="0"/>
        <v>164</v>
      </c>
      <c r="E9">
        <v>26.271653543307089</v>
      </c>
      <c r="F9">
        <v>51.318918918918911</v>
      </c>
    </row>
    <row r="10" spans="1:6">
      <c r="A10" s="16">
        <v>8</v>
      </c>
      <c r="B10">
        <v>142</v>
      </c>
      <c r="C10">
        <v>9</v>
      </c>
      <c r="D10">
        <f t="shared" si="0"/>
        <v>151</v>
      </c>
      <c r="E10">
        <v>32.165492957746473</v>
      </c>
      <c r="F10">
        <v>48.2</v>
      </c>
    </row>
    <row r="11" spans="1:6">
      <c r="A11" s="16">
        <v>9</v>
      </c>
      <c r="B11">
        <v>66</v>
      </c>
      <c r="C11">
        <v>5</v>
      </c>
      <c r="D11">
        <f t="shared" si="0"/>
        <v>71</v>
      </c>
      <c r="E11">
        <v>45.813636363636355</v>
      </c>
      <c r="F11">
        <v>41.64</v>
      </c>
    </row>
    <row r="12" spans="1:6">
      <c r="A12" s="16">
        <v>10</v>
      </c>
      <c r="B12">
        <v>43</v>
      </c>
      <c r="C12">
        <v>1</v>
      </c>
      <c r="D12">
        <f t="shared" si="0"/>
        <v>44</v>
      </c>
      <c r="E12">
        <v>52.158139534883716</v>
      </c>
      <c r="F12">
        <v>33.4</v>
      </c>
    </row>
    <row r="13" spans="1:6">
      <c r="A13" s="16">
        <v>11</v>
      </c>
      <c r="B13">
        <v>70</v>
      </c>
      <c r="C13">
        <v>1</v>
      </c>
      <c r="D13">
        <f t="shared" si="0"/>
        <v>71</v>
      </c>
      <c r="E13">
        <v>39.275714285714272</v>
      </c>
      <c r="F13">
        <v>33.299999999999997</v>
      </c>
    </row>
    <row r="14" spans="1:6">
      <c r="A14" s="16">
        <v>12</v>
      </c>
      <c r="B14">
        <v>175</v>
      </c>
      <c r="C14">
        <v>8</v>
      </c>
      <c r="D14">
        <f t="shared" si="0"/>
        <v>183</v>
      </c>
      <c r="E14">
        <v>30.321714285714293</v>
      </c>
      <c r="F14">
        <v>26.137499999999999</v>
      </c>
    </row>
    <row r="15" spans="1:6">
      <c r="A15" s="16">
        <v>13</v>
      </c>
      <c r="B15">
        <v>382</v>
      </c>
      <c r="C15">
        <v>12</v>
      </c>
      <c r="D15">
        <f t="shared" si="0"/>
        <v>394</v>
      </c>
      <c r="E15">
        <v>30.820680628272271</v>
      </c>
      <c r="F15">
        <v>28.016666666666662</v>
      </c>
    </row>
    <row r="16" spans="1:6">
      <c r="A16" s="16">
        <v>14</v>
      </c>
      <c r="B16">
        <v>736</v>
      </c>
      <c r="C16">
        <v>25</v>
      </c>
      <c r="D16">
        <f t="shared" si="0"/>
        <v>761</v>
      </c>
      <c r="E16">
        <v>28.835869565217408</v>
      </c>
      <c r="F16">
        <v>42.372</v>
      </c>
    </row>
    <row r="17" spans="1:6">
      <c r="A17" s="16">
        <v>15</v>
      </c>
      <c r="B17">
        <v>817</v>
      </c>
      <c r="C17">
        <v>37</v>
      </c>
      <c r="D17">
        <f t="shared" si="0"/>
        <v>854</v>
      </c>
      <c r="E17">
        <v>30.18298653610773</v>
      </c>
      <c r="F17">
        <v>32.259459459459471</v>
      </c>
    </row>
    <row r="18" spans="1:6">
      <c r="A18" s="16">
        <v>16</v>
      </c>
      <c r="B18">
        <v>1171</v>
      </c>
      <c r="C18">
        <v>29</v>
      </c>
      <c r="D18">
        <f t="shared" si="0"/>
        <v>1200</v>
      </c>
      <c r="E18">
        <v>34.191887275832627</v>
      </c>
      <c r="F18">
        <v>26.741379310344833</v>
      </c>
    </row>
    <row r="19" spans="1:6">
      <c r="A19" s="16">
        <v>17</v>
      </c>
      <c r="B19">
        <v>1631</v>
      </c>
      <c r="C19">
        <v>47</v>
      </c>
      <c r="D19">
        <f t="shared" si="0"/>
        <v>1678</v>
      </c>
      <c r="E19">
        <v>31.66940527283877</v>
      </c>
      <c r="F19">
        <v>29.065957446808518</v>
      </c>
    </row>
    <row r="20" spans="1:6">
      <c r="A20" s="16">
        <v>18</v>
      </c>
      <c r="B20">
        <v>1074</v>
      </c>
      <c r="C20">
        <v>40</v>
      </c>
      <c r="D20">
        <f t="shared" si="0"/>
        <v>1114</v>
      </c>
      <c r="E20">
        <v>35.051955307262624</v>
      </c>
      <c r="F20">
        <v>37.262499999999996</v>
      </c>
    </row>
    <row r="21" spans="1:6">
      <c r="A21" s="16">
        <v>19</v>
      </c>
      <c r="B21">
        <v>662</v>
      </c>
      <c r="C21">
        <v>30</v>
      </c>
      <c r="D21">
        <f t="shared" si="0"/>
        <v>692</v>
      </c>
      <c r="E21">
        <v>27.867220543806656</v>
      </c>
      <c r="F21">
        <v>39.676666666666662</v>
      </c>
    </row>
    <row r="22" spans="1:6">
      <c r="A22" s="16">
        <v>20</v>
      </c>
      <c r="B22">
        <v>524</v>
      </c>
      <c r="C22">
        <v>34</v>
      </c>
      <c r="D22">
        <f t="shared" si="0"/>
        <v>558</v>
      </c>
      <c r="E22">
        <v>28.888931297709945</v>
      </c>
      <c r="F22">
        <v>30.567647058823521</v>
      </c>
    </row>
    <row r="23" spans="1:6">
      <c r="A23" s="16">
        <v>21</v>
      </c>
      <c r="B23">
        <v>184</v>
      </c>
      <c r="C23">
        <v>7</v>
      </c>
      <c r="D23">
        <f t="shared" si="0"/>
        <v>191</v>
      </c>
      <c r="E23">
        <v>33.654347826086962</v>
      </c>
      <c r="F23">
        <v>33.799999999999997</v>
      </c>
    </row>
    <row r="24" spans="1:6">
      <c r="A24" s="16">
        <v>22</v>
      </c>
      <c r="B24">
        <v>74</v>
      </c>
      <c r="C24">
        <v>11</v>
      </c>
      <c r="D24">
        <f t="shared" si="0"/>
        <v>85</v>
      </c>
      <c r="E24">
        <v>28.452702702702698</v>
      </c>
      <c r="F24">
        <v>41.13636363636364</v>
      </c>
    </row>
    <row r="25" spans="1:6">
      <c r="A25" s="16">
        <v>23</v>
      </c>
      <c r="B25">
        <v>193</v>
      </c>
      <c r="C25">
        <v>31</v>
      </c>
      <c r="D25">
        <f t="shared" si="0"/>
        <v>224</v>
      </c>
      <c r="E25">
        <v>30.007772020725376</v>
      </c>
      <c r="F25">
        <v>29.741935483870964</v>
      </c>
    </row>
    <row r="26" spans="1:6">
      <c r="A26" s="1" t="s">
        <v>16</v>
      </c>
      <c r="B26" s="1">
        <f>SUM(B2:B25)</f>
        <v>8772</v>
      </c>
      <c r="C26" s="1">
        <f t="shared" ref="C26" si="1">SUM(C2:C25)</f>
        <v>500</v>
      </c>
      <c r="D26">
        <f t="shared" si="0"/>
        <v>9272</v>
      </c>
    </row>
    <row r="29" spans="1:6">
      <c r="A29" t="s">
        <v>59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K13" sqref="K13"/>
    </sheetView>
  </sheetViews>
  <sheetFormatPr defaultRowHeight="14.4"/>
  <sheetData>
    <row r="1" spans="1:4">
      <c r="A1" t="s">
        <v>53</v>
      </c>
      <c r="B1" t="s">
        <v>54</v>
      </c>
      <c r="C1" t="s">
        <v>50</v>
      </c>
      <c r="D1" t="s">
        <v>49</v>
      </c>
    </row>
    <row r="2" spans="1:4">
      <c r="A2" s="17">
        <v>0</v>
      </c>
      <c r="B2" s="17">
        <v>5</v>
      </c>
      <c r="C2">
        <v>5</v>
      </c>
      <c r="D2">
        <v>3</v>
      </c>
    </row>
    <row r="3" spans="1:4">
      <c r="A3" s="17">
        <v>5</v>
      </c>
      <c r="B3" s="17">
        <v>10</v>
      </c>
      <c r="C3">
        <v>88</v>
      </c>
      <c r="D3">
        <v>50</v>
      </c>
    </row>
    <row r="4" spans="1:4">
      <c r="A4" s="17">
        <v>10</v>
      </c>
      <c r="B4" s="17">
        <v>15</v>
      </c>
      <c r="C4">
        <v>994</v>
      </c>
      <c r="D4">
        <v>62</v>
      </c>
    </row>
    <row r="5" spans="1:4">
      <c r="A5" s="17">
        <v>15</v>
      </c>
      <c r="B5" s="17">
        <v>20</v>
      </c>
      <c r="C5">
        <v>1623</v>
      </c>
      <c r="D5">
        <v>56</v>
      </c>
    </row>
    <row r="6" spans="1:4">
      <c r="A6" s="17">
        <v>20</v>
      </c>
      <c r="B6" s="17">
        <v>25</v>
      </c>
      <c r="C6">
        <v>1556</v>
      </c>
      <c r="D6">
        <v>63</v>
      </c>
    </row>
    <row r="7" spans="1:4">
      <c r="A7" s="17">
        <v>25</v>
      </c>
      <c r="B7" s="17">
        <v>30</v>
      </c>
      <c r="C7">
        <v>1179</v>
      </c>
      <c r="D7">
        <v>60</v>
      </c>
    </row>
    <row r="8" spans="1:4">
      <c r="A8" s="17">
        <v>30</v>
      </c>
      <c r="B8" s="17">
        <v>35</v>
      </c>
      <c r="C8">
        <v>873</v>
      </c>
      <c r="D8">
        <v>33</v>
      </c>
    </row>
    <row r="9" spans="1:4">
      <c r="A9" s="17">
        <v>35</v>
      </c>
      <c r="B9" s="17">
        <v>40</v>
      </c>
      <c r="C9">
        <v>600</v>
      </c>
      <c r="D9">
        <v>25</v>
      </c>
    </row>
    <row r="10" spans="1:4">
      <c r="A10" s="17">
        <v>40</v>
      </c>
      <c r="B10" s="17">
        <v>45</v>
      </c>
      <c r="C10">
        <v>394</v>
      </c>
      <c r="D10">
        <v>27</v>
      </c>
    </row>
    <row r="11" spans="1:4">
      <c r="A11" s="17">
        <v>45</v>
      </c>
      <c r="B11" s="17">
        <v>50</v>
      </c>
      <c r="C11">
        <v>298</v>
      </c>
      <c r="D11">
        <v>28</v>
      </c>
    </row>
    <row r="12" spans="1:4">
      <c r="A12" s="17">
        <v>50</v>
      </c>
      <c r="B12" s="17">
        <v>55</v>
      </c>
      <c r="C12">
        <v>229</v>
      </c>
      <c r="D12">
        <v>19</v>
      </c>
    </row>
    <row r="13" spans="1:4">
      <c r="A13" s="17">
        <v>55</v>
      </c>
      <c r="B13" s="17">
        <v>60</v>
      </c>
      <c r="C13">
        <v>189</v>
      </c>
      <c r="D13">
        <v>13</v>
      </c>
    </row>
    <row r="14" spans="1:4">
      <c r="A14" s="17">
        <v>60</v>
      </c>
      <c r="B14" s="17">
        <v>65</v>
      </c>
      <c r="C14">
        <v>146</v>
      </c>
      <c r="D14">
        <v>4</v>
      </c>
    </row>
    <row r="15" spans="1:4">
      <c r="A15" s="17">
        <v>65</v>
      </c>
      <c r="B15" s="17">
        <v>70</v>
      </c>
      <c r="C15">
        <v>101</v>
      </c>
      <c r="D15">
        <v>12</v>
      </c>
    </row>
    <row r="16" spans="1:4">
      <c r="A16" s="17">
        <v>70</v>
      </c>
      <c r="B16" s="17">
        <v>75</v>
      </c>
      <c r="C16">
        <v>88</v>
      </c>
      <c r="D16">
        <v>2</v>
      </c>
    </row>
    <row r="17" spans="1:4">
      <c r="A17" s="17">
        <v>75</v>
      </c>
      <c r="B17" s="17">
        <v>80</v>
      </c>
      <c r="C17">
        <v>57</v>
      </c>
      <c r="D17">
        <v>5</v>
      </c>
    </row>
    <row r="18" spans="1:4">
      <c r="A18" s="17">
        <v>80</v>
      </c>
      <c r="B18" s="17">
        <v>85</v>
      </c>
      <c r="C18">
        <v>51</v>
      </c>
      <c r="D18">
        <v>4</v>
      </c>
    </row>
    <row r="19" spans="1:4">
      <c r="A19" s="17">
        <v>85</v>
      </c>
      <c r="B19" s="17">
        <v>90</v>
      </c>
      <c r="C19">
        <v>39</v>
      </c>
      <c r="D19">
        <v>4</v>
      </c>
    </row>
    <row r="20" spans="1:4">
      <c r="A20" s="17">
        <v>90</v>
      </c>
      <c r="B20" s="17">
        <v>95</v>
      </c>
      <c r="C20">
        <v>45</v>
      </c>
      <c r="D20">
        <v>3</v>
      </c>
    </row>
    <row r="21" spans="1:4">
      <c r="A21" s="17">
        <v>95</v>
      </c>
      <c r="B21" s="17">
        <v>100</v>
      </c>
      <c r="C21">
        <v>26</v>
      </c>
      <c r="D21">
        <v>2</v>
      </c>
    </row>
    <row r="22" spans="1:4">
      <c r="A22" s="17">
        <v>100</v>
      </c>
      <c r="B22" s="17">
        <v>150</v>
      </c>
      <c r="C22">
        <v>160</v>
      </c>
      <c r="D22">
        <v>18</v>
      </c>
    </row>
    <row r="23" spans="1:4">
      <c r="A23" s="17">
        <v>150</v>
      </c>
      <c r="B23" s="17">
        <v>200</v>
      </c>
      <c r="C23">
        <v>16</v>
      </c>
      <c r="D23">
        <v>3</v>
      </c>
    </row>
    <row r="24" spans="1:4">
      <c r="A24" s="17">
        <v>200</v>
      </c>
      <c r="B24" s="17">
        <v>250</v>
      </c>
      <c r="C24">
        <v>9</v>
      </c>
      <c r="D24">
        <v>1</v>
      </c>
    </row>
    <row r="25" spans="1:4">
      <c r="A25" s="17">
        <v>250</v>
      </c>
      <c r="B25" s="17">
        <v>300</v>
      </c>
      <c r="C25">
        <v>6</v>
      </c>
      <c r="D25">
        <v>2</v>
      </c>
    </row>
    <row r="26" spans="1:4">
      <c r="A26" s="17">
        <v>300</v>
      </c>
      <c r="B26" s="17">
        <v>1000</v>
      </c>
      <c r="C26">
        <v>0</v>
      </c>
      <c r="D26">
        <v>1</v>
      </c>
    </row>
    <row r="27" spans="1:4">
      <c r="B27" t="s">
        <v>60</v>
      </c>
      <c r="C27">
        <f>SUM(C2:C26)</f>
        <v>8772</v>
      </c>
      <c r="D27">
        <f>SUM(D2:D26)</f>
        <v>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省分区统计</vt:lpstr>
      <vt:lpstr>市分区统计</vt:lpstr>
      <vt:lpstr>分月统计</vt:lpstr>
      <vt:lpstr>分时段统计</vt:lpstr>
      <vt:lpstr>强度分布统计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2016-07-29T04:30:46Z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a77d92ec-540f-4b53-9676-f2b23d705dbf</vt:lpwstr>
  </property>
</Properties>
</file>