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ropbox\Adrian_und_Mami\Spengergasse\3BHIF\PRE\PRE-Semester-2\Projekt\documents\Zeiterfassungen\"/>
    </mc:Choice>
  </mc:AlternateContent>
  <xr:revisionPtr revIDLastSave="0" documentId="13_ncr:1_{8CC2DAD3-F41A-4A83-BC40-94E3E65E2E0D}" xr6:coauthVersionLast="47" xr6:coauthVersionMax="47" xr10:uidLastSave="{00000000-0000-0000-0000-000000000000}"/>
  <bookViews>
    <workbookView xWindow="-120" yWindow="-120" windowWidth="29040" windowHeight="15840" activeTab="5" xr2:uid="{CBB6E55E-85E3-45E6-B9EB-4DD75105C4EC}"/>
  </bookViews>
  <sheets>
    <sheet name="Adrian Schauer" sheetId="2" r:id="rId1"/>
    <sheet name="Raymond Ermler" sheetId="1" r:id="rId2"/>
    <sheet name="Mirac Fidanci" sheetId="4" r:id="rId3"/>
    <sheet name="Fabian Lasser" sheetId="3" r:id="rId4"/>
    <sheet name="Luka Grgic" sheetId="5" r:id="rId5"/>
    <sheet name="Gesam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6" l="1"/>
  <c r="J3" i="6"/>
  <c r="J5" i="6"/>
  <c r="J6" i="6"/>
  <c r="J2" i="6"/>
  <c r="I6" i="6"/>
  <c r="I5" i="6"/>
  <c r="I4" i="6"/>
  <c r="I3" i="6"/>
  <c r="I2" i="6"/>
  <c r="C44" i="6"/>
  <c r="C49" i="6" s="1"/>
  <c r="D49" i="6" s="1"/>
  <c r="B49" i="6"/>
  <c r="D47" i="6"/>
  <c r="D46" i="6"/>
  <c r="D45" i="6"/>
  <c r="D44" i="6"/>
  <c r="D43" i="6"/>
  <c r="C4" i="6"/>
  <c r="D4" i="6"/>
  <c r="B4" i="6"/>
  <c r="J16" i="3"/>
  <c r="J17" i="3" s="1"/>
  <c r="J17" i="5"/>
  <c r="J20" i="4"/>
  <c r="J20" i="1"/>
  <c r="J21" i="1" s="1"/>
  <c r="J15" i="2"/>
  <c r="H8" i="6"/>
  <c r="J8" i="6" s="1"/>
  <c r="H3" i="6"/>
  <c r="H4" i="6"/>
  <c r="H5" i="6"/>
  <c r="H6" i="6"/>
  <c r="H2" i="6"/>
  <c r="C2" i="6"/>
  <c r="D2" i="6"/>
  <c r="B2" i="6"/>
  <c r="C3" i="6"/>
  <c r="B3" i="6"/>
  <c r="B39" i="6"/>
  <c r="B29" i="6"/>
  <c r="B19" i="6"/>
  <c r="D37" i="6"/>
  <c r="D36" i="6"/>
  <c r="D35" i="6"/>
  <c r="D34" i="6"/>
  <c r="D33" i="6"/>
  <c r="D27" i="6"/>
  <c r="D26" i="6"/>
  <c r="D25" i="6"/>
  <c r="D24" i="6"/>
  <c r="D23" i="6"/>
  <c r="D17" i="6"/>
  <c r="D16" i="6"/>
  <c r="D15" i="6"/>
  <c r="D14" i="6"/>
  <c r="D13" i="6"/>
  <c r="J11" i="5"/>
  <c r="J10" i="5"/>
  <c r="J12" i="5" s="1"/>
  <c r="J11" i="3"/>
  <c r="J10" i="3"/>
  <c r="J14" i="4"/>
  <c r="J13" i="4"/>
  <c r="J15" i="1"/>
  <c r="J14" i="1"/>
  <c r="J16" i="1" s="1"/>
  <c r="J10" i="1"/>
  <c r="J11" i="1" s="1"/>
  <c r="J10" i="2"/>
  <c r="J5" i="2"/>
  <c r="J9" i="2"/>
  <c r="C39" i="6"/>
  <c r="C29" i="6"/>
  <c r="D29" i="6" s="1"/>
  <c r="D3" i="6" s="1"/>
  <c r="C19" i="6"/>
  <c r="D19" i="6" s="1"/>
  <c r="B8" i="6" l="1"/>
  <c r="I8" i="6"/>
  <c r="D39" i="6"/>
  <c r="J15" i="4"/>
  <c r="J11" i="2"/>
  <c r="J12" i="3"/>
  <c r="J16" i="2"/>
  <c r="J6" i="2"/>
  <c r="C8" i="6"/>
  <c r="D8" i="6" l="1"/>
</calcChain>
</file>

<file path=xl/sharedStrings.xml><?xml version="1.0" encoding="utf-8"?>
<sst xmlns="http://schemas.openxmlformats.org/spreadsheetml/2006/main" count="341" uniqueCount="50">
  <si>
    <t>Datum</t>
  </si>
  <si>
    <t>Tätigkeit</t>
  </si>
  <si>
    <t>Projekt</t>
  </si>
  <si>
    <t>Projekt/PRE</t>
  </si>
  <si>
    <t>Gesamt</t>
  </si>
  <si>
    <t>Minuten</t>
  </si>
  <si>
    <t>Präsentation Vorstellung PowerPoint Erstellung</t>
  </si>
  <si>
    <t>Beginn</t>
  </si>
  <si>
    <t>Ende</t>
  </si>
  <si>
    <t>Database Creation</t>
  </si>
  <si>
    <t>Fertigstellung der Vorstellungs-Präsentation</t>
  </si>
  <si>
    <t>Projekt initialisiert</t>
  </si>
  <si>
    <t>Anfänge API</t>
  </si>
  <si>
    <t>API erweitert</t>
  </si>
  <si>
    <t>Fabian Lasser</t>
  </si>
  <si>
    <t>Logo Erstellung</t>
  </si>
  <si>
    <t>Raymond Ermler</t>
  </si>
  <si>
    <t>Adrian Schauer</t>
  </si>
  <si>
    <t>Monat</t>
  </si>
  <si>
    <t>Februar</t>
  </si>
  <si>
    <t>März</t>
  </si>
  <si>
    <t>April</t>
  </si>
  <si>
    <t>Mai</t>
  </si>
  <si>
    <t>Juni</t>
  </si>
  <si>
    <t>Summe (min)</t>
  </si>
  <si>
    <t>Mirac Fidanci</t>
  </si>
  <si>
    <t>Luka Grgic</t>
  </si>
  <si>
    <t>PRE</t>
  </si>
  <si>
    <t>Name</t>
  </si>
  <si>
    <t>Gesamtzeit (min)</t>
  </si>
  <si>
    <t>PRE Zeit (min)</t>
  </si>
  <si>
    <t>Projekt Zeit (min)</t>
  </si>
  <si>
    <t>Vorstellungs Präsentation</t>
  </si>
  <si>
    <t>Projektantrag begonnen</t>
  </si>
  <si>
    <t>Projektantrag Überarbeiten und Unterschreiben</t>
  </si>
  <si>
    <t>Vortrag vom Lehrer</t>
  </si>
  <si>
    <t>Beginnen des Lastenhefts</t>
  </si>
  <si>
    <t>Lastenheft beenden</t>
  </si>
  <si>
    <t>Lastenheft verbessert</t>
  </si>
  <si>
    <t>API Item Handling</t>
  </si>
  <si>
    <t>Pizza Backen Diagramm</t>
  </si>
  <si>
    <t>Aktivitätsdiagramm</t>
  </si>
  <si>
    <t>PHB begonnen</t>
  </si>
  <si>
    <t>EMail Handling Fertiggestellt</t>
  </si>
  <si>
    <t>Am PHB weitergearbeitet</t>
  </si>
  <si>
    <t>An PHB weitergearbeitet</t>
  </si>
  <si>
    <t>Home und Lists Prototypen erstellt</t>
  </si>
  <si>
    <t>Grundstruktur der Webseite erstellt</t>
  </si>
  <si>
    <t>Routing Frontend</t>
  </si>
  <si>
    <t>Skizze für die Webseite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</si>
</sst>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\ mm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20" fontId="0" fillId="0" borderId="0" xfId="0" applyNumberFormat="1"/>
    <xf numFmtId="14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  <xf numFmtId="14" fontId="0" fillId="0" borderId="3" xfId="0" applyNumberFormat="1" applyFont="1" applyFill="1" applyBorder="1"/>
    <xf numFmtId="20" fontId="0" fillId="0" borderId="0" xfId="0" applyNumberFormat="1" applyFont="1" applyFill="1"/>
    <xf numFmtId="164" fontId="0" fillId="0" borderId="0" xfId="0" applyNumberFormat="1"/>
  </cellXfs>
  <cellStyles count="1">
    <cellStyle name="Stand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402A8-259B-488E-A559-51369C928AFD}" name="Tabelle13" displayName="Tabelle13" ref="A3:F25" totalsRowShown="0">
  <autoFilter ref="A3:F25" xr:uid="{551402A8-259B-488E-A559-51369C928AFD}"/>
  <tableColumns count="6">
    <tableColumn id="1" xr3:uid="{DE2F1665-13DF-4C0B-8D78-D337D70147FA}" name="Datum" dataDxfId="9"/>
    <tableColumn id="2" xr3:uid="{1FBBB68E-2783-4BC9-A91D-295931DC71DE}" name="Tätigkeit"/>
    <tableColumn id="3" xr3:uid="{9D876EE6-8AC8-4E72-8F09-3CBDA71CB4A4}" name="Minuten" dataDxfId="8"/>
    <tableColumn id="4" xr3:uid="{F2CEBDF5-BCEA-4A82-A63A-C7973F9EF75D}" name="Projekt/PRE"/>
    <tableColumn id="5" xr3:uid="{60C5DFCA-1EDC-4591-BF31-84B6BACAD1CE}" name="Beginn"/>
    <tableColumn id="6" xr3:uid="{141F2B95-0B0C-4E6D-AD99-2DA0D873FA18}" name="End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76E1C-E656-4EDA-AA59-293447494E37}" name="Tabelle1" displayName="Tabelle1" ref="A3:F23" totalsRowShown="0">
  <autoFilter ref="A3:F23" xr:uid="{86576E1C-E656-4EDA-AA59-293447494E37}"/>
  <tableColumns count="6">
    <tableColumn id="1" xr3:uid="{4C130EA1-6D88-4FB1-9348-FDDFFF3F26DB}" name="Datum" dataDxfId="7"/>
    <tableColumn id="2" xr3:uid="{C4B96EB3-35AC-4563-8E19-881D0DB9BE7B}" name="Tätigkeit"/>
    <tableColumn id="3" xr3:uid="{1865AEDE-2EA9-425E-961E-E82E14C4F762}" name="Minuten" dataDxfId="6"/>
    <tableColumn id="4" xr3:uid="{958CA37A-037B-44CA-8DD7-3C3C806982CA}" name="Projekt/PRE"/>
    <tableColumn id="5" xr3:uid="{4393C0EC-FCDB-4C9C-BD6D-000A7DF61F6E}" name="Beginn"/>
    <tableColumn id="6" xr3:uid="{74BDB47F-B538-450C-A703-9AB2CF7AC6BD}" name="End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0A0E2-CB2D-434B-BD74-372DCCBEC286}" name="Tabelle145" displayName="Tabelle145" ref="A3:F18" totalsRowShown="0">
  <autoFilter ref="A3:F18" xr:uid="{7E10A0E2-CB2D-434B-BD74-372DCCBEC286}">
    <filterColumn colId="0">
      <filters>
        <dateGroupItem year="2022" month="4" dateTimeGrouping="month"/>
      </filters>
    </filterColumn>
  </autoFilter>
  <tableColumns count="6">
    <tableColumn id="1" xr3:uid="{B0C36B6F-E7AB-4158-9F43-D95A411170CC}" name="Datum" dataDxfId="5"/>
    <tableColumn id="2" xr3:uid="{C4514785-5573-4DD4-92E1-B648975B2B2F}" name="Tätigkeit"/>
    <tableColumn id="3" xr3:uid="{760EFF9F-378B-4D9C-B7B0-7058D59D6CB9}" name="Minuten" dataDxfId="4"/>
    <tableColumn id="4" xr3:uid="{E0AC00A2-176B-4F5F-804B-E6F114D9A87F}" name="Projekt/PRE"/>
    <tableColumn id="5" xr3:uid="{E2FE69E9-06A7-4661-AF14-B493D49D4958}" name="Beginn"/>
    <tableColumn id="6" xr3:uid="{60CF8168-ED2D-4C76-9D4D-ED30D6DABD33}" name="End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776A0-0B07-4232-8AFC-F56CAA2D3929}" name="Tabelle14" displayName="Tabelle14" ref="A3:F22" totalsRowShown="0">
  <autoFilter ref="A3:F22" xr:uid="{023776A0-0B07-4232-8AFC-F56CAA2D3929}"/>
  <tableColumns count="6">
    <tableColumn id="1" xr3:uid="{187E198F-3589-4D40-80A1-96F4CBC100C2}" name="Datum" dataDxfId="3"/>
    <tableColumn id="2" xr3:uid="{83690BA8-8B23-48AC-B5A7-659A59C2DA5E}" name="Tätigkeit"/>
    <tableColumn id="3" xr3:uid="{DE0A06FD-3A33-4A28-8B69-6BE4EEC61201}" name="Minuten" dataDxfId="2"/>
    <tableColumn id="4" xr3:uid="{0F54621A-A70C-4015-AC28-8DC30BB59B38}" name="Projekt/PRE"/>
    <tableColumn id="5" xr3:uid="{15F7D75C-C93C-4B42-8169-E9C86B68219C}" name="Beginn"/>
    <tableColumn id="6" xr3:uid="{4A5E7104-945E-4531-9805-0B0ED5B89E55}" name="End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A0C5E9-D5B6-4E55-986A-95E4ABD55CE6}" name="Tabelle1456" displayName="Tabelle1456" ref="A3:F18" totalsRowShown="0">
  <autoFilter ref="A3:F18" xr:uid="{4CA0C5E9-D5B6-4E55-986A-95E4ABD55CE6}"/>
  <tableColumns count="6">
    <tableColumn id="1" xr3:uid="{9D1D023F-A25C-44B6-AFA4-75323972928C}" name="Datum" dataDxfId="1"/>
    <tableColumn id="2" xr3:uid="{096B21B1-0D08-44EF-B301-7E33554FB76E}" name="Tätigkeit"/>
    <tableColumn id="3" xr3:uid="{F42A0ED0-CDA7-45EF-A024-2380887EF43C}" name="Minuten" dataDxfId="0"/>
    <tableColumn id="4" xr3:uid="{7A92A387-28B5-4103-AD85-EE956F361637}" name="Projekt/PRE"/>
    <tableColumn id="5" xr3:uid="{FAF18B58-307C-47A1-AC36-1A1F06AEDC44}" name="Beginn"/>
    <tableColumn id="6" xr3:uid="{A33A8185-09C0-494F-ACB5-C2D6AEC03792}" name="End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81E8-5900-415A-B788-086E282AFD8B}">
  <dimension ref="A1:O27"/>
  <sheetViews>
    <sheetView workbookViewId="0">
      <selection activeCell="A10" sqref="A10"/>
    </sheetView>
  </sheetViews>
  <sheetFormatPr baseColWidth="10" defaultRowHeight="15" x14ac:dyDescent="0.25"/>
  <cols>
    <col min="1" max="1" width="14.42578125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15.140625" bestFit="1" customWidth="1"/>
  </cols>
  <sheetData>
    <row r="1" spans="1:10" x14ac:dyDescent="0.25">
      <c r="A1" s="3" t="s">
        <v>17</v>
      </c>
      <c r="B1" s="3"/>
      <c r="C1" s="3"/>
      <c r="D1" s="3"/>
      <c r="E1" s="3"/>
      <c r="F1" s="3"/>
    </row>
    <row r="2" spans="1:10" x14ac:dyDescent="0.25">
      <c r="A2" s="3"/>
      <c r="B2" s="3"/>
      <c r="C2" s="3"/>
      <c r="D2" s="3"/>
      <c r="E2" s="3"/>
      <c r="F2" s="3"/>
    </row>
    <row r="3" spans="1:10" x14ac:dyDescent="0.25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  <c r="H3" s="3" t="s">
        <v>19</v>
      </c>
      <c r="I3" s="3"/>
      <c r="J3" s="3"/>
    </row>
    <row r="4" spans="1:10" s="3" customFormat="1" x14ac:dyDescent="0.25">
      <c r="A4" s="5">
        <v>44607</v>
      </c>
      <c r="B4" s="3" t="s">
        <v>11</v>
      </c>
      <c r="C4" s="6">
        <v>20</v>
      </c>
      <c r="D4" s="3" t="s">
        <v>2</v>
      </c>
      <c r="E4" s="11">
        <v>0.63888888888888895</v>
      </c>
      <c r="F4" s="11">
        <v>0.65277777777777779</v>
      </c>
      <c r="I4" s="9" t="s">
        <v>27</v>
      </c>
      <c r="J4" s="9">
        <v>0</v>
      </c>
    </row>
    <row r="5" spans="1:10" x14ac:dyDescent="0.25">
      <c r="A5" s="5">
        <v>44614</v>
      </c>
      <c r="B5" s="3" t="s">
        <v>6</v>
      </c>
      <c r="C5" s="3">
        <v>100</v>
      </c>
      <c r="D5" s="3" t="s">
        <v>2</v>
      </c>
      <c r="E5" s="11">
        <v>0.48958333333333331</v>
      </c>
      <c r="F5" s="11">
        <v>0.55902777777777779</v>
      </c>
      <c r="H5" s="3"/>
      <c r="I5" s="3" t="s">
        <v>2</v>
      </c>
      <c r="J5" s="3">
        <f>SUM(C4,C5,C6,C7,C8,C9)</f>
        <v>330</v>
      </c>
    </row>
    <row r="6" spans="1:10" x14ac:dyDescent="0.25">
      <c r="A6" s="5">
        <v>44618</v>
      </c>
      <c r="B6" s="3" t="s">
        <v>9</v>
      </c>
      <c r="C6" s="4">
        <v>50</v>
      </c>
      <c r="D6" s="4" t="s">
        <v>2</v>
      </c>
      <c r="E6" s="11">
        <v>0.73611111111111116</v>
      </c>
      <c r="F6" s="11">
        <v>0.77083333333333337</v>
      </c>
      <c r="H6" s="3"/>
      <c r="I6" s="9" t="s">
        <v>4</v>
      </c>
      <c r="J6" s="9">
        <f>J4+J5</f>
        <v>330</v>
      </c>
    </row>
    <row r="7" spans="1:10" x14ac:dyDescent="0.25">
      <c r="A7" s="12">
        <v>44618</v>
      </c>
      <c r="B7" s="3" t="s">
        <v>10</v>
      </c>
      <c r="C7" s="3">
        <v>100</v>
      </c>
      <c r="D7" s="3" t="s">
        <v>2</v>
      </c>
      <c r="E7" s="11">
        <v>0.66666666666666663</v>
      </c>
      <c r="F7" s="11">
        <v>0.73611111111111116</v>
      </c>
      <c r="H7" s="3"/>
      <c r="I7" s="3"/>
      <c r="J7" s="3"/>
    </row>
    <row r="8" spans="1:10" x14ac:dyDescent="0.25">
      <c r="A8" s="12">
        <v>44618</v>
      </c>
      <c r="B8" t="s">
        <v>12</v>
      </c>
      <c r="C8" s="3">
        <v>30</v>
      </c>
      <c r="D8" s="3" t="s">
        <v>2</v>
      </c>
      <c r="E8" s="11">
        <v>0.91666666666666663</v>
      </c>
      <c r="F8" s="11">
        <v>0.9375</v>
      </c>
      <c r="H8" s="3" t="s">
        <v>20</v>
      </c>
      <c r="I8" s="3"/>
      <c r="J8" s="3"/>
    </row>
    <row r="9" spans="1:10" x14ac:dyDescent="0.25">
      <c r="A9" s="12">
        <v>44620</v>
      </c>
      <c r="B9" s="3" t="s">
        <v>13</v>
      </c>
      <c r="C9" s="3">
        <v>30</v>
      </c>
      <c r="D9" s="3" t="s">
        <v>2</v>
      </c>
      <c r="E9" s="11">
        <v>0.52777777777777779</v>
      </c>
      <c r="F9" s="11">
        <v>0.54861111111111105</v>
      </c>
      <c r="H9" s="3"/>
      <c r="I9" s="9" t="s">
        <v>27</v>
      </c>
      <c r="J9" s="9">
        <f>SUM(C10,C14,C18,C18)</f>
        <v>250</v>
      </c>
    </row>
    <row r="10" spans="1:10" x14ac:dyDescent="0.25">
      <c r="A10" s="12">
        <v>44621</v>
      </c>
      <c r="B10" s="3" t="s">
        <v>32</v>
      </c>
      <c r="C10" s="3">
        <v>100</v>
      </c>
      <c r="D10" s="3" t="s">
        <v>27</v>
      </c>
      <c r="E10" s="11">
        <v>0.48958333333333331</v>
      </c>
      <c r="F10" s="11">
        <v>0.55902777777777779</v>
      </c>
      <c r="H10" s="3"/>
      <c r="I10" s="3" t="s">
        <v>2</v>
      </c>
      <c r="J10" s="3">
        <f>SUM(C11,C12,C13,C15,C16,C17,C19)</f>
        <v>600</v>
      </c>
    </row>
    <row r="11" spans="1:10" x14ac:dyDescent="0.25">
      <c r="A11" s="12">
        <v>44623</v>
      </c>
      <c r="B11" t="s">
        <v>39</v>
      </c>
      <c r="C11" s="6">
        <v>100</v>
      </c>
      <c r="D11" s="3" t="s">
        <v>2</v>
      </c>
      <c r="E11" s="11">
        <v>0.91666666666666663</v>
      </c>
      <c r="F11" s="11">
        <v>0.98611111111111116</v>
      </c>
      <c r="H11" s="3"/>
      <c r="I11" s="9" t="s">
        <v>4</v>
      </c>
      <c r="J11" s="9">
        <f>J9+J10</f>
        <v>850</v>
      </c>
    </row>
    <row r="12" spans="1:10" x14ac:dyDescent="0.25">
      <c r="A12" s="12">
        <v>44627</v>
      </c>
      <c r="B12" s="3" t="s">
        <v>33</v>
      </c>
      <c r="C12" s="3">
        <v>50</v>
      </c>
      <c r="D12" s="3" t="s">
        <v>2</v>
      </c>
      <c r="E12" s="11">
        <v>0.60069444444444442</v>
      </c>
      <c r="F12" s="11">
        <v>0.63541666666666663</v>
      </c>
    </row>
    <row r="13" spans="1:10" x14ac:dyDescent="0.25">
      <c r="A13" s="12">
        <v>44628</v>
      </c>
      <c r="B13" s="3" t="s">
        <v>34</v>
      </c>
      <c r="C13" s="3">
        <v>100</v>
      </c>
      <c r="D13" s="3" t="s">
        <v>2</v>
      </c>
      <c r="E13" s="11">
        <v>0.48958333333333331</v>
      </c>
      <c r="F13" s="11">
        <v>0.55902777777777779</v>
      </c>
      <c r="H13" t="s">
        <v>21</v>
      </c>
    </row>
    <row r="14" spans="1:10" x14ac:dyDescent="0.25">
      <c r="A14" s="12">
        <v>44634</v>
      </c>
      <c r="B14" s="3" t="s">
        <v>35</v>
      </c>
      <c r="C14" s="3">
        <v>50</v>
      </c>
      <c r="D14" s="3" t="s">
        <v>27</v>
      </c>
      <c r="E14" s="11">
        <v>0.60069444444444442</v>
      </c>
      <c r="F14" s="11">
        <v>0.63541666666666663</v>
      </c>
      <c r="I14" s="9" t="s">
        <v>27</v>
      </c>
      <c r="J14" s="9">
        <v>0</v>
      </c>
    </row>
    <row r="15" spans="1:10" x14ac:dyDescent="0.25">
      <c r="A15" s="12">
        <v>44635</v>
      </c>
      <c r="B15" s="3" t="s">
        <v>36</v>
      </c>
      <c r="C15" s="3">
        <v>100</v>
      </c>
      <c r="D15" s="3" t="s">
        <v>2</v>
      </c>
      <c r="E15" s="11">
        <v>0.48958333333333331</v>
      </c>
      <c r="F15" s="11">
        <v>0.55902777777777779</v>
      </c>
      <c r="I15" s="3" t="s">
        <v>2</v>
      </c>
      <c r="J15" s="3">
        <f>SUM(C20,C21,C22,C23,C24,C25)</f>
        <v>750</v>
      </c>
    </row>
    <row r="16" spans="1:10" s="3" customFormat="1" x14ac:dyDescent="0.25">
      <c r="A16" s="12">
        <v>44640</v>
      </c>
      <c r="B16" s="3" t="s">
        <v>37</v>
      </c>
      <c r="C16" s="3">
        <v>50</v>
      </c>
      <c r="D16" s="3" t="s">
        <v>2</v>
      </c>
      <c r="E16" s="11">
        <v>0.60069444444444442</v>
      </c>
      <c r="F16" s="11">
        <v>0.63541666666666663</v>
      </c>
      <c r="H16"/>
      <c r="I16" s="9" t="s">
        <v>4</v>
      </c>
      <c r="J16" s="9">
        <f>J14+J15</f>
        <v>750</v>
      </c>
    </row>
    <row r="17" spans="1:15" s="3" customFormat="1" x14ac:dyDescent="0.25">
      <c r="A17" s="12">
        <v>44641</v>
      </c>
      <c r="B17" s="3" t="s">
        <v>38</v>
      </c>
      <c r="C17" s="3">
        <v>100</v>
      </c>
      <c r="D17" s="3" t="s">
        <v>2</v>
      </c>
      <c r="E17" s="11">
        <v>0.48958333333333331</v>
      </c>
      <c r="F17" s="11">
        <v>0.55902777777777779</v>
      </c>
    </row>
    <row r="18" spans="1:15" s="3" customFormat="1" x14ac:dyDescent="0.25">
      <c r="A18" s="12">
        <v>44647</v>
      </c>
      <c r="B18" s="3" t="s">
        <v>40</v>
      </c>
      <c r="C18" s="6">
        <v>50</v>
      </c>
      <c r="D18" s="3" t="s">
        <v>27</v>
      </c>
      <c r="E18" s="11">
        <v>0.60069444444444442</v>
      </c>
      <c r="F18" s="11">
        <v>0.63541666666666663</v>
      </c>
    </row>
    <row r="19" spans="1:15" x14ac:dyDescent="0.25">
      <c r="A19" s="12">
        <v>44648</v>
      </c>
      <c r="B19" t="s">
        <v>41</v>
      </c>
      <c r="C19" s="6">
        <v>100</v>
      </c>
      <c r="D19" t="s">
        <v>2</v>
      </c>
      <c r="E19" s="11">
        <v>0.48958333333333331</v>
      </c>
      <c r="F19" s="11">
        <v>0.55902777777777779</v>
      </c>
    </row>
    <row r="20" spans="1:15" x14ac:dyDescent="0.25">
      <c r="A20" s="12">
        <v>44655</v>
      </c>
      <c r="B20" t="s">
        <v>42</v>
      </c>
      <c r="C20" s="6">
        <v>50</v>
      </c>
      <c r="D20" s="3" t="s">
        <v>2</v>
      </c>
      <c r="E20" s="16">
        <v>0.60069444444444442</v>
      </c>
      <c r="F20" s="11">
        <v>0.63541666666666663</v>
      </c>
    </row>
    <row r="21" spans="1:15" x14ac:dyDescent="0.25">
      <c r="A21" s="12">
        <v>44662</v>
      </c>
      <c r="B21" t="s">
        <v>48</v>
      </c>
      <c r="C21" s="6">
        <v>120</v>
      </c>
      <c r="D21" s="3" t="s">
        <v>2</v>
      </c>
      <c r="E21" s="16">
        <v>0.91666666666666663</v>
      </c>
      <c r="F21" s="11">
        <v>0</v>
      </c>
      <c r="K21" s="3"/>
      <c r="L21" s="3"/>
      <c r="M21" s="3"/>
      <c r="N21" s="3"/>
      <c r="O21" s="3"/>
    </row>
    <row r="22" spans="1:15" x14ac:dyDescent="0.25">
      <c r="A22" s="12">
        <v>44664</v>
      </c>
      <c r="B22" t="s">
        <v>47</v>
      </c>
      <c r="C22" s="6">
        <v>130</v>
      </c>
      <c r="D22" s="3" t="s">
        <v>2</v>
      </c>
      <c r="E22" s="16">
        <v>0.60416666666666663</v>
      </c>
      <c r="F22" s="11">
        <v>0.69444444444444453</v>
      </c>
    </row>
    <row r="23" spans="1:15" x14ac:dyDescent="0.25">
      <c r="A23" s="12">
        <v>44676</v>
      </c>
      <c r="B23" t="s">
        <v>44</v>
      </c>
      <c r="C23" s="6">
        <v>50</v>
      </c>
      <c r="D23" s="3" t="s">
        <v>2</v>
      </c>
      <c r="E23" s="16">
        <v>0.60069444444444442</v>
      </c>
      <c r="F23" s="11">
        <v>0.63541666666666663</v>
      </c>
    </row>
    <row r="24" spans="1:15" x14ac:dyDescent="0.25">
      <c r="A24" s="12">
        <v>44677</v>
      </c>
      <c r="B24" t="s">
        <v>44</v>
      </c>
      <c r="C24" s="6">
        <v>100</v>
      </c>
      <c r="D24" s="3" t="s">
        <v>2</v>
      </c>
      <c r="E24" s="16">
        <v>0.48958333333333331</v>
      </c>
      <c r="F24" s="11">
        <v>0.55902777777777779</v>
      </c>
    </row>
    <row r="25" spans="1:15" x14ac:dyDescent="0.25">
      <c r="A25" s="12">
        <v>44681</v>
      </c>
      <c r="B25" t="s">
        <v>43</v>
      </c>
      <c r="C25" s="6">
        <v>300</v>
      </c>
      <c r="D25" s="3" t="s">
        <v>2</v>
      </c>
      <c r="E25" s="16">
        <v>0.79166666666666663</v>
      </c>
      <c r="F25" s="11">
        <v>0</v>
      </c>
    </row>
    <row r="27" spans="1:15" x14ac:dyDescent="0.25">
      <c r="E27" s="3"/>
      <c r="F27" s="3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D2ED-41F0-4913-B6A5-94D524C7F39D}">
  <dimension ref="A1:M26"/>
  <sheetViews>
    <sheetView zoomScaleNormal="100" workbookViewId="0">
      <selection activeCell="D25" sqref="D25"/>
    </sheetView>
  </sheetViews>
  <sheetFormatPr baseColWidth="10" defaultRowHeight="15" x14ac:dyDescent="0.25"/>
  <cols>
    <col min="1" max="1" width="14.7109375" bestFit="1" customWidth="1"/>
    <col min="2" max="2" width="41.5703125" bestFit="1" customWidth="1"/>
    <col min="3" max="3" width="12.42578125" bestFit="1" customWidth="1"/>
    <col min="4" max="4" width="14.28515625" bestFit="1" customWidth="1"/>
    <col min="5" max="5" width="9.7109375" bestFit="1" customWidth="1"/>
    <col min="6" max="6" width="8" bestFit="1" customWidth="1"/>
  </cols>
  <sheetData>
    <row r="1" spans="1:13" x14ac:dyDescent="0.25">
      <c r="A1" t="s">
        <v>16</v>
      </c>
    </row>
    <row r="2" spans="1:13" s="2" customFormat="1" x14ac:dyDescent="0.25"/>
    <row r="3" spans="1:13" s="3" customFormat="1" x14ac:dyDescent="0.25">
      <c r="A3" t="s">
        <v>0</v>
      </c>
      <c r="B3" t="s">
        <v>1</v>
      </c>
      <c r="C3" t="s">
        <v>5</v>
      </c>
      <c r="D3" t="s">
        <v>3</v>
      </c>
      <c r="E3" s="3" t="s">
        <v>7</v>
      </c>
      <c r="F3" s="3" t="s">
        <v>8</v>
      </c>
    </row>
    <row r="4" spans="1:13" s="2" customFormat="1" x14ac:dyDescent="0.25">
      <c r="A4" s="5">
        <v>44614</v>
      </c>
      <c r="B4" t="s">
        <v>6</v>
      </c>
      <c r="C4" s="2">
        <v>100</v>
      </c>
      <c r="D4" s="2" t="s">
        <v>2</v>
      </c>
      <c r="E4" s="11">
        <v>0.48958333333333331</v>
      </c>
      <c r="F4" s="11">
        <v>0.55902777777777779</v>
      </c>
    </row>
    <row r="5" spans="1:13" s="2" customFormat="1" x14ac:dyDescent="0.25">
      <c r="A5" s="5">
        <v>44618</v>
      </c>
      <c r="B5" t="s">
        <v>9</v>
      </c>
      <c r="C5" s="4">
        <v>50</v>
      </c>
      <c r="D5" s="4" t="s">
        <v>2</v>
      </c>
      <c r="E5" s="11">
        <v>0.73611111111111116</v>
      </c>
      <c r="F5" s="11">
        <v>0.77083333333333337</v>
      </c>
    </row>
    <row r="6" spans="1:13" s="2" customFormat="1" x14ac:dyDescent="0.25">
      <c r="A6" s="12">
        <v>44618</v>
      </c>
      <c r="B6" t="s">
        <v>10</v>
      </c>
      <c r="C6" s="3">
        <v>100</v>
      </c>
      <c r="D6" s="3" t="s">
        <v>2</v>
      </c>
      <c r="E6" s="11">
        <v>0.66666666666666663</v>
      </c>
      <c r="F6" s="11">
        <v>0.73611111111111116</v>
      </c>
      <c r="G6" s="3"/>
      <c r="H6" s="3"/>
      <c r="I6" s="3"/>
      <c r="J6" s="3"/>
      <c r="K6" s="3"/>
      <c r="L6" s="3"/>
      <c r="M6" s="3"/>
    </row>
    <row r="7" spans="1:13" s="2" customFormat="1" x14ac:dyDescent="0.25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  <c r="G7" s="3"/>
      <c r="H7" s="3"/>
      <c r="I7" s="3"/>
      <c r="J7" s="3"/>
      <c r="K7" s="3"/>
      <c r="L7" s="3"/>
      <c r="M7" s="3"/>
    </row>
    <row r="8" spans="1:13" s="2" customFormat="1" x14ac:dyDescent="0.25">
      <c r="A8" s="12">
        <v>44621</v>
      </c>
      <c r="B8" s="3" t="s">
        <v>32</v>
      </c>
      <c r="C8" s="3">
        <v>100</v>
      </c>
      <c r="D8" s="3" t="s">
        <v>27</v>
      </c>
      <c r="E8" s="11">
        <v>0.48958333333333331</v>
      </c>
      <c r="F8" s="11">
        <v>0.55902777777777779</v>
      </c>
      <c r="G8" s="3"/>
      <c r="H8" s="3" t="s">
        <v>19</v>
      </c>
      <c r="I8" s="3"/>
      <c r="J8" s="3"/>
      <c r="K8" s="3"/>
      <c r="L8" s="3"/>
      <c r="M8" s="3"/>
    </row>
    <row r="9" spans="1:13" s="2" customFormat="1" x14ac:dyDescent="0.25">
      <c r="A9" s="12">
        <v>44627</v>
      </c>
      <c r="B9" s="3" t="s">
        <v>33</v>
      </c>
      <c r="C9" s="3">
        <v>50</v>
      </c>
      <c r="D9" s="3" t="s">
        <v>2</v>
      </c>
      <c r="E9" s="11">
        <v>0.60069444444444442</v>
      </c>
      <c r="F9" s="11">
        <v>0.63541666666666663</v>
      </c>
      <c r="G9" s="3"/>
      <c r="H9" s="3"/>
      <c r="I9" s="9" t="s">
        <v>27</v>
      </c>
      <c r="J9" s="9">
        <v>0</v>
      </c>
      <c r="K9" s="3"/>
      <c r="L9" s="3"/>
      <c r="M9" s="3"/>
    </row>
    <row r="10" spans="1:13" x14ac:dyDescent="0.25">
      <c r="A10" s="12">
        <v>44628</v>
      </c>
      <c r="B10" s="3" t="s">
        <v>34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G10" s="3"/>
      <c r="H10" s="3"/>
      <c r="I10" s="3" t="s">
        <v>2</v>
      </c>
      <c r="J10" s="3">
        <f>SUM(C4,C5,C6,C7)</f>
        <v>280</v>
      </c>
      <c r="K10" s="3"/>
      <c r="L10" s="3"/>
      <c r="M10" s="3"/>
    </row>
    <row r="11" spans="1:13" x14ac:dyDescent="0.25">
      <c r="A11" s="12">
        <v>44634</v>
      </c>
      <c r="B11" s="3" t="s">
        <v>35</v>
      </c>
      <c r="C11" s="3">
        <v>50</v>
      </c>
      <c r="D11" s="3" t="s">
        <v>27</v>
      </c>
      <c r="E11" s="11">
        <v>0.60069444444444442</v>
      </c>
      <c r="F11" s="11">
        <v>0.63541666666666663</v>
      </c>
      <c r="G11" s="3"/>
      <c r="H11" s="3"/>
      <c r="I11" s="9" t="s">
        <v>4</v>
      </c>
      <c r="J11" s="9">
        <f>J9+J10</f>
        <v>280</v>
      </c>
      <c r="K11" s="3"/>
      <c r="L11" s="3"/>
      <c r="M11" s="3"/>
    </row>
    <row r="12" spans="1:13" x14ac:dyDescent="0.25">
      <c r="A12" s="12">
        <v>44635</v>
      </c>
      <c r="B12" s="3" t="s">
        <v>36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G12" s="3"/>
      <c r="H12" s="3"/>
      <c r="I12" s="3"/>
      <c r="J12" s="3"/>
      <c r="K12" s="3"/>
      <c r="L12" s="3"/>
      <c r="M12" s="3"/>
    </row>
    <row r="13" spans="1:13" x14ac:dyDescent="0.25">
      <c r="A13" s="12">
        <v>44640</v>
      </c>
      <c r="B13" s="3" t="s">
        <v>37</v>
      </c>
      <c r="C13" s="3">
        <v>50</v>
      </c>
      <c r="D13" s="3" t="s">
        <v>2</v>
      </c>
      <c r="E13" s="11">
        <v>0.60069444444444442</v>
      </c>
      <c r="F13" s="11">
        <v>0.63541666666666663</v>
      </c>
      <c r="G13" s="3"/>
      <c r="H13" s="3" t="s">
        <v>20</v>
      </c>
      <c r="I13" s="3"/>
      <c r="J13" s="3"/>
      <c r="K13" s="3"/>
      <c r="L13" s="3"/>
      <c r="M13" s="3"/>
    </row>
    <row r="14" spans="1:13" x14ac:dyDescent="0.25">
      <c r="A14" s="12">
        <v>44641</v>
      </c>
      <c r="B14" s="3" t="s">
        <v>38</v>
      </c>
      <c r="C14" s="3">
        <v>100</v>
      </c>
      <c r="D14" s="3" t="s">
        <v>2</v>
      </c>
      <c r="E14" s="11">
        <v>0.48958333333333331</v>
      </c>
      <c r="F14" s="11">
        <v>0.55902777777777779</v>
      </c>
      <c r="G14" s="3"/>
      <c r="H14" s="3"/>
      <c r="I14" s="9" t="s">
        <v>27</v>
      </c>
      <c r="J14" s="9">
        <f>SUM(C8,C11,C15)</f>
        <v>200</v>
      </c>
      <c r="K14" s="3"/>
      <c r="L14" s="3"/>
      <c r="M14" s="3"/>
    </row>
    <row r="15" spans="1:13" x14ac:dyDescent="0.25">
      <c r="A15" s="12">
        <v>44647</v>
      </c>
      <c r="B15" s="3" t="s">
        <v>40</v>
      </c>
      <c r="C15" s="6">
        <v>50</v>
      </c>
      <c r="D15" s="3" t="s">
        <v>27</v>
      </c>
      <c r="E15" s="11">
        <v>0.60069444444444442</v>
      </c>
      <c r="F15" s="11">
        <v>0.63541666666666663</v>
      </c>
      <c r="G15" s="3"/>
      <c r="H15" s="3"/>
      <c r="I15" s="3" t="s">
        <v>2</v>
      </c>
      <c r="J15" s="3">
        <f>SUM(C9,C10,C12,C13,C14,C16)</f>
        <v>500</v>
      </c>
      <c r="K15" s="3"/>
      <c r="L15" s="3"/>
      <c r="M15" s="3"/>
    </row>
    <row r="16" spans="1:13" s="3" customFormat="1" x14ac:dyDescent="0.25">
      <c r="A16" s="12">
        <v>44648</v>
      </c>
      <c r="B16" s="3" t="s">
        <v>41</v>
      </c>
      <c r="C16" s="6">
        <v>100</v>
      </c>
      <c r="D16" s="3" t="s">
        <v>2</v>
      </c>
      <c r="E16" s="11">
        <v>0.48958333333333331</v>
      </c>
      <c r="F16" s="11">
        <v>0.55902777777777779</v>
      </c>
      <c r="I16" s="9" t="s">
        <v>4</v>
      </c>
      <c r="J16" s="9">
        <f>J14+J15</f>
        <v>700</v>
      </c>
    </row>
    <row r="17" spans="1:10" s="3" customFormat="1" x14ac:dyDescent="0.25">
      <c r="A17" s="17">
        <v>44655</v>
      </c>
      <c r="B17" s="3" t="s">
        <v>42</v>
      </c>
      <c r="C17" s="6">
        <v>50</v>
      </c>
      <c r="D17" s="3" t="s">
        <v>2</v>
      </c>
      <c r="E17" s="16">
        <v>0.60069444444444442</v>
      </c>
      <c r="F17" s="11">
        <v>0.63541666666666663</v>
      </c>
    </row>
    <row r="18" spans="1:10" s="3" customFormat="1" x14ac:dyDescent="0.25">
      <c r="A18" s="17">
        <v>44656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H18" s="3" t="s">
        <v>21</v>
      </c>
    </row>
    <row r="19" spans="1:10" s="3" customFormat="1" x14ac:dyDescent="0.25">
      <c r="A19" s="17">
        <v>44662</v>
      </c>
      <c r="B19" s="3" t="s">
        <v>49</v>
      </c>
      <c r="C19" s="6">
        <v>240</v>
      </c>
      <c r="D19" s="3" t="s">
        <v>2</v>
      </c>
      <c r="E19" s="16">
        <v>0.5</v>
      </c>
      <c r="F19" s="11">
        <v>0.66666666666666663</v>
      </c>
      <c r="I19" s="9" t="s">
        <v>27</v>
      </c>
      <c r="J19" s="9">
        <v>0</v>
      </c>
    </row>
    <row r="20" spans="1:10" s="3" customFormat="1" x14ac:dyDescent="0.25">
      <c r="A20" s="17">
        <v>44664</v>
      </c>
      <c r="B20" s="3" t="s">
        <v>47</v>
      </c>
      <c r="C20" s="6">
        <v>130</v>
      </c>
      <c r="D20" s="3" t="s">
        <v>2</v>
      </c>
      <c r="E20" s="16">
        <v>0.60416666666666663</v>
      </c>
      <c r="F20" s="11">
        <v>0.69444444444444453</v>
      </c>
      <c r="I20" s="3" t="s">
        <v>2</v>
      </c>
      <c r="J20" s="3">
        <f>SUM(C17,C18,C19,C20,C21,C22,C23)</f>
        <v>860</v>
      </c>
    </row>
    <row r="21" spans="1:10" s="3" customFormat="1" x14ac:dyDescent="0.25">
      <c r="A21" s="17">
        <v>44668</v>
      </c>
      <c r="B21" s="3" t="s">
        <v>46</v>
      </c>
      <c r="C21" s="6">
        <v>190</v>
      </c>
      <c r="D21" s="3" t="s">
        <v>2</v>
      </c>
      <c r="E21" s="16">
        <v>0.5625</v>
      </c>
      <c r="F21" s="11">
        <v>0.69444444444444453</v>
      </c>
      <c r="I21" s="9" t="s">
        <v>4</v>
      </c>
      <c r="J21" s="9">
        <f>J19+J20</f>
        <v>860</v>
      </c>
    </row>
    <row r="22" spans="1:10" s="3" customFormat="1" x14ac:dyDescent="0.25">
      <c r="A22" s="17">
        <v>44676</v>
      </c>
      <c r="B22" s="3" t="s">
        <v>44</v>
      </c>
      <c r="C22" s="6">
        <v>50</v>
      </c>
      <c r="D22" s="3" t="s">
        <v>2</v>
      </c>
      <c r="E22" s="16">
        <v>0.60069444444444442</v>
      </c>
      <c r="F22" s="11">
        <v>0.63541666666666663</v>
      </c>
    </row>
    <row r="23" spans="1:10" s="3" customFormat="1" x14ac:dyDescent="0.25">
      <c r="A23" s="17">
        <v>44677</v>
      </c>
      <c r="B23" s="3" t="s">
        <v>44</v>
      </c>
      <c r="C23" s="6">
        <v>100</v>
      </c>
      <c r="D23" s="3" t="s">
        <v>2</v>
      </c>
      <c r="E23" s="16">
        <v>0.48958333333333331</v>
      </c>
      <c r="F23" s="11">
        <v>0.55902777777777779</v>
      </c>
    </row>
    <row r="24" spans="1:10" s="3" customFormat="1" x14ac:dyDescent="0.25">
      <c r="A24" s="1"/>
    </row>
    <row r="25" spans="1:10" s="3" customFormat="1" x14ac:dyDescent="0.25">
      <c r="A25" s="1"/>
    </row>
    <row r="26" spans="1:10" s="3" customFormat="1" x14ac:dyDescent="0.25">
      <c r="A26" s="1"/>
      <c r="C26" s="6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AAEC-DF49-4D24-A1D7-F9E675CFB4CD}">
  <dimension ref="A1:J20"/>
  <sheetViews>
    <sheetView workbookViewId="0">
      <selection activeCell="A15" sqref="A15:F18"/>
    </sheetView>
  </sheetViews>
  <sheetFormatPr baseColWidth="10" defaultRowHeight="15" x14ac:dyDescent="0.25"/>
  <cols>
    <col min="1" max="1" width="11.85546875" style="12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</cols>
  <sheetData>
    <row r="1" spans="1:10" x14ac:dyDescent="0.25">
      <c r="A1" s="12" t="s">
        <v>25</v>
      </c>
      <c r="B1" s="3"/>
      <c r="C1" s="3"/>
      <c r="D1" s="3"/>
      <c r="E1" s="3"/>
      <c r="F1" s="3"/>
    </row>
    <row r="2" spans="1:10" x14ac:dyDescent="0.25">
      <c r="B2" s="3"/>
      <c r="C2" s="3"/>
      <c r="D2" s="3"/>
      <c r="E2" s="3"/>
      <c r="F2" s="3"/>
    </row>
    <row r="3" spans="1:10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10" hidden="1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10" hidden="1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10" hidden="1" x14ac:dyDescent="0.25">
      <c r="A6" s="12">
        <v>44621</v>
      </c>
      <c r="B6" s="3" t="s">
        <v>32</v>
      </c>
      <c r="C6" s="3">
        <v>100</v>
      </c>
      <c r="D6" s="3" t="s">
        <v>27</v>
      </c>
      <c r="E6" s="11">
        <v>0.48958333333333331</v>
      </c>
      <c r="F6" s="11">
        <v>0.55902777777777779</v>
      </c>
    </row>
    <row r="7" spans="1:10" hidden="1" x14ac:dyDescent="0.25">
      <c r="A7" s="12">
        <v>44627</v>
      </c>
      <c r="B7" s="3" t="s">
        <v>33</v>
      </c>
      <c r="C7" s="3">
        <v>50</v>
      </c>
      <c r="D7" s="3" t="s">
        <v>2</v>
      </c>
      <c r="E7" s="11">
        <v>0.60069444444444442</v>
      </c>
      <c r="F7" s="11">
        <v>0.63541666666666663</v>
      </c>
      <c r="H7" s="3" t="s">
        <v>19</v>
      </c>
      <c r="I7" s="3"/>
      <c r="J7" s="3"/>
    </row>
    <row r="8" spans="1:10" hidden="1" x14ac:dyDescent="0.25">
      <c r="A8" s="12">
        <v>44628</v>
      </c>
      <c r="B8" s="3" t="s">
        <v>34</v>
      </c>
      <c r="C8" s="3">
        <v>100</v>
      </c>
      <c r="D8" s="3" t="s">
        <v>2</v>
      </c>
      <c r="E8" s="11">
        <v>0.48958333333333331</v>
      </c>
      <c r="F8" s="11">
        <v>0.55902777777777779</v>
      </c>
      <c r="H8" s="3"/>
      <c r="I8" s="9" t="s">
        <v>27</v>
      </c>
      <c r="J8" s="9">
        <v>0</v>
      </c>
    </row>
    <row r="9" spans="1:10" hidden="1" x14ac:dyDescent="0.25">
      <c r="A9" s="12">
        <v>44634</v>
      </c>
      <c r="B9" s="3" t="s">
        <v>35</v>
      </c>
      <c r="C9" s="3">
        <v>50</v>
      </c>
      <c r="D9" s="3" t="s">
        <v>27</v>
      </c>
      <c r="E9" s="11">
        <v>0.60069444444444442</v>
      </c>
      <c r="F9" s="11">
        <v>0.63541666666666663</v>
      </c>
      <c r="H9" s="3"/>
      <c r="I9" s="3" t="s">
        <v>2</v>
      </c>
      <c r="J9" s="3">
        <v>200</v>
      </c>
    </row>
    <row r="10" spans="1:10" hidden="1" x14ac:dyDescent="0.25">
      <c r="A10" s="12">
        <v>44635</v>
      </c>
      <c r="B10" s="3" t="s">
        <v>36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H10" s="3"/>
      <c r="I10" s="9" t="s">
        <v>4</v>
      </c>
      <c r="J10" s="9">
        <v>200</v>
      </c>
    </row>
    <row r="11" spans="1:10" hidden="1" x14ac:dyDescent="0.25">
      <c r="A11" s="12">
        <v>44640</v>
      </c>
      <c r="B11" s="3" t="s">
        <v>37</v>
      </c>
      <c r="C11" s="3">
        <v>50</v>
      </c>
      <c r="D11" s="3" t="s">
        <v>2</v>
      </c>
      <c r="E11" s="11">
        <v>0.60069444444444442</v>
      </c>
      <c r="F11" s="11">
        <v>0.63541666666666663</v>
      </c>
      <c r="H11" s="3"/>
      <c r="I11" s="3"/>
      <c r="J11" s="3"/>
    </row>
    <row r="12" spans="1:10" hidden="1" x14ac:dyDescent="0.25">
      <c r="A12" s="12">
        <v>44641</v>
      </c>
      <c r="B12" s="3" t="s">
        <v>38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H12" s="3" t="s">
        <v>20</v>
      </c>
      <c r="I12" s="3"/>
      <c r="J12" s="3"/>
    </row>
    <row r="13" spans="1:10" s="3" customFormat="1" hidden="1" x14ac:dyDescent="0.25">
      <c r="A13" s="12">
        <v>44647</v>
      </c>
      <c r="B13" s="3" t="s">
        <v>40</v>
      </c>
      <c r="C13" s="6">
        <v>50</v>
      </c>
      <c r="D13" s="3" t="s">
        <v>27</v>
      </c>
      <c r="E13" s="11">
        <v>0.60069444444444442</v>
      </c>
      <c r="F13" s="11">
        <v>0.63541666666666663</v>
      </c>
      <c r="I13" s="9" t="s">
        <v>27</v>
      </c>
      <c r="J13" s="9">
        <f>SUM(C6,C9,C13)</f>
        <v>200</v>
      </c>
    </row>
    <row r="14" spans="1:10" s="3" customFormat="1" hidden="1" x14ac:dyDescent="0.25">
      <c r="A14" s="12">
        <v>44648</v>
      </c>
      <c r="B14" s="3" t="s">
        <v>41</v>
      </c>
      <c r="C14" s="6">
        <v>100</v>
      </c>
      <c r="D14" s="3" t="s">
        <v>2</v>
      </c>
      <c r="E14" s="11">
        <v>0.48958333333333331</v>
      </c>
      <c r="F14" s="11">
        <v>0.55902777777777779</v>
      </c>
      <c r="I14" s="3" t="s">
        <v>2</v>
      </c>
      <c r="J14" s="3">
        <f>SUM(C7,C8,C10,C11,C12,C14)</f>
        <v>500</v>
      </c>
    </row>
    <row r="15" spans="1:10" x14ac:dyDescent="0.25">
      <c r="A15" s="12">
        <v>44655</v>
      </c>
      <c r="B15" s="3" t="s">
        <v>42</v>
      </c>
      <c r="C15" s="6">
        <v>50</v>
      </c>
      <c r="D15" s="3" t="s">
        <v>2</v>
      </c>
      <c r="E15" s="16">
        <v>0.60069444444444442</v>
      </c>
      <c r="F15" s="11">
        <v>0.63541666666666663</v>
      </c>
      <c r="H15" s="3"/>
      <c r="I15" s="9" t="s">
        <v>4</v>
      </c>
      <c r="J15" s="9">
        <f>J13+J14</f>
        <v>700</v>
      </c>
    </row>
    <row r="16" spans="1:10" x14ac:dyDescent="0.25">
      <c r="A16" s="12">
        <v>44656</v>
      </c>
      <c r="B16" s="3" t="s">
        <v>44</v>
      </c>
      <c r="C16" s="6">
        <v>100</v>
      </c>
      <c r="D16" s="3" t="s">
        <v>2</v>
      </c>
      <c r="E16" s="16">
        <v>0.48958333333333331</v>
      </c>
      <c r="F16" s="11">
        <v>0.55902777777777779</v>
      </c>
    </row>
    <row r="17" spans="1:10" x14ac:dyDescent="0.25">
      <c r="A17" s="12">
        <v>44676</v>
      </c>
      <c r="B17" s="3" t="s">
        <v>44</v>
      </c>
      <c r="C17" s="6">
        <v>50</v>
      </c>
      <c r="D17" s="3" t="s">
        <v>2</v>
      </c>
      <c r="E17" s="16">
        <v>0.60069444444444442</v>
      </c>
      <c r="F17" s="11">
        <v>0.63541666666666663</v>
      </c>
      <c r="H17" s="3" t="s">
        <v>21</v>
      </c>
      <c r="I17" s="3"/>
      <c r="J17" s="3"/>
    </row>
    <row r="18" spans="1:10" x14ac:dyDescent="0.25">
      <c r="A18" s="12">
        <v>44677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H18" s="3"/>
      <c r="I18" s="9" t="s">
        <v>27</v>
      </c>
      <c r="J18" s="9">
        <v>0</v>
      </c>
    </row>
    <row r="19" spans="1:10" x14ac:dyDescent="0.25">
      <c r="H19" s="3"/>
      <c r="I19" s="3" t="s">
        <v>2</v>
      </c>
      <c r="J19" s="3">
        <v>300</v>
      </c>
    </row>
    <row r="20" spans="1:10" x14ac:dyDescent="0.25">
      <c r="H20" s="3"/>
      <c r="I20" s="9" t="s">
        <v>4</v>
      </c>
      <c r="J20" s="9">
        <f>J18+J19</f>
        <v>300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F93A-E217-42BD-9BC1-8F579E57AC3E}">
  <dimension ref="A1:J22"/>
  <sheetViews>
    <sheetView workbookViewId="0">
      <selection activeCell="E29" sqref="E29"/>
    </sheetView>
  </sheetViews>
  <sheetFormatPr baseColWidth="10" defaultRowHeight="15" x14ac:dyDescent="0.25"/>
  <cols>
    <col min="1" max="1" width="11.85546875" style="12" bestFit="1" customWidth="1"/>
    <col min="2" max="2" width="44.14062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  <col min="9" max="9" width="11.7109375" customWidth="1"/>
  </cols>
  <sheetData>
    <row r="1" spans="1:10" x14ac:dyDescent="0.25">
      <c r="A1" s="12" t="s">
        <v>14</v>
      </c>
      <c r="B1" s="3"/>
      <c r="C1" s="3"/>
      <c r="D1" s="3"/>
      <c r="E1" s="3"/>
      <c r="F1" s="3"/>
    </row>
    <row r="2" spans="1:10" x14ac:dyDescent="0.25">
      <c r="B2" s="3"/>
      <c r="C2" s="3"/>
      <c r="D2" s="3"/>
      <c r="E2" s="3"/>
      <c r="F2" s="3"/>
    </row>
    <row r="3" spans="1:10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10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  <c r="H4" s="3" t="s">
        <v>19</v>
      </c>
      <c r="I4" s="3"/>
      <c r="J4" s="3"/>
    </row>
    <row r="5" spans="1:10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  <c r="H5" s="3"/>
      <c r="I5" s="9" t="s">
        <v>27</v>
      </c>
      <c r="J5" s="9">
        <v>0</v>
      </c>
    </row>
    <row r="6" spans="1:10" x14ac:dyDescent="0.25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  <c r="H6" s="3"/>
      <c r="I6" s="3" t="s">
        <v>2</v>
      </c>
      <c r="J6" s="3">
        <v>260</v>
      </c>
    </row>
    <row r="7" spans="1:10" x14ac:dyDescent="0.25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  <c r="H7" s="3"/>
      <c r="I7" s="9" t="s">
        <v>4</v>
      </c>
      <c r="J7" s="9">
        <v>260</v>
      </c>
    </row>
    <row r="8" spans="1:10" x14ac:dyDescent="0.25">
      <c r="A8" s="12">
        <v>44621</v>
      </c>
      <c r="B8" s="3" t="s">
        <v>32</v>
      </c>
      <c r="C8" s="3">
        <v>100</v>
      </c>
      <c r="D8" s="3" t="s">
        <v>27</v>
      </c>
      <c r="E8" s="11">
        <v>0.48958333333333331</v>
      </c>
      <c r="F8" s="11">
        <v>0.55902777777777779</v>
      </c>
      <c r="H8" s="3"/>
      <c r="I8" s="3"/>
      <c r="J8" s="3"/>
    </row>
    <row r="9" spans="1:10" x14ac:dyDescent="0.25">
      <c r="A9" s="12">
        <v>44627</v>
      </c>
      <c r="B9" s="3" t="s">
        <v>33</v>
      </c>
      <c r="C9" s="3">
        <v>50</v>
      </c>
      <c r="D9" s="3" t="s">
        <v>2</v>
      </c>
      <c r="E9" s="11">
        <v>0.60069444444444442</v>
      </c>
      <c r="F9" s="11">
        <v>0.63541666666666663</v>
      </c>
      <c r="H9" s="3" t="s">
        <v>20</v>
      </c>
      <c r="I9" s="3"/>
      <c r="J9" s="3"/>
    </row>
    <row r="10" spans="1:10" x14ac:dyDescent="0.25">
      <c r="A10" s="12">
        <v>44628</v>
      </c>
      <c r="B10" s="3" t="s">
        <v>34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H10" s="3"/>
      <c r="I10" s="9" t="s">
        <v>27</v>
      </c>
      <c r="J10" s="9">
        <f>SUM(C8,C11,C15)</f>
        <v>200</v>
      </c>
    </row>
    <row r="11" spans="1:10" x14ac:dyDescent="0.25">
      <c r="A11" s="12">
        <v>44634</v>
      </c>
      <c r="B11" s="3" t="s">
        <v>35</v>
      </c>
      <c r="C11" s="3">
        <v>50</v>
      </c>
      <c r="D11" s="3" t="s">
        <v>27</v>
      </c>
      <c r="E11" s="11">
        <v>0.60069444444444442</v>
      </c>
      <c r="F11" s="11">
        <v>0.63541666666666663</v>
      </c>
      <c r="H11" s="3"/>
      <c r="I11" s="3" t="s">
        <v>2</v>
      </c>
      <c r="J11" s="3">
        <f>SUM(C9,C10,C12,C13,C14,C16)</f>
        <v>500</v>
      </c>
    </row>
    <row r="12" spans="1:10" x14ac:dyDescent="0.25">
      <c r="A12" s="12">
        <v>44635</v>
      </c>
      <c r="B12" s="3" t="s">
        <v>36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H12" s="3"/>
      <c r="I12" s="9" t="s">
        <v>4</v>
      </c>
      <c r="J12" s="9">
        <f>J10+J11</f>
        <v>700</v>
      </c>
    </row>
    <row r="13" spans="1:10" s="3" customFormat="1" x14ac:dyDescent="0.25">
      <c r="A13" s="12">
        <v>44640</v>
      </c>
      <c r="B13" s="3" t="s">
        <v>37</v>
      </c>
      <c r="C13" s="3">
        <v>50</v>
      </c>
      <c r="D13" s="3" t="s">
        <v>2</v>
      </c>
      <c r="E13" s="11">
        <v>0.60069444444444442</v>
      </c>
      <c r="F13" s="11">
        <v>0.63541666666666663</v>
      </c>
    </row>
    <row r="14" spans="1:10" s="3" customFormat="1" x14ac:dyDescent="0.25">
      <c r="A14" s="12">
        <v>44641</v>
      </c>
      <c r="B14" s="3" t="s">
        <v>38</v>
      </c>
      <c r="C14" s="3">
        <v>100</v>
      </c>
      <c r="D14" s="3" t="s">
        <v>2</v>
      </c>
      <c r="E14" s="11">
        <v>0.48958333333333331</v>
      </c>
      <c r="F14" s="11">
        <v>0.55902777777777779</v>
      </c>
      <c r="H14" s="3" t="s">
        <v>21</v>
      </c>
    </row>
    <row r="15" spans="1:10" s="3" customFormat="1" x14ac:dyDescent="0.25">
      <c r="A15" s="12">
        <v>44647</v>
      </c>
      <c r="B15" s="3" t="s">
        <v>40</v>
      </c>
      <c r="C15" s="6">
        <v>50</v>
      </c>
      <c r="D15" s="3" t="s">
        <v>27</v>
      </c>
      <c r="E15" s="11">
        <v>0.60069444444444442</v>
      </c>
      <c r="F15" s="11">
        <v>0.63541666666666663</v>
      </c>
      <c r="I15" s="9" t="s">
        <v>27</v>
      </c>
      <c r="J15" s="9">
        <v>0</v>
      </c>
    </row>
    <row r="16" spans="1:10" s="3" customFormat="1" x14ac:dyDescent="0.25">
      <c r="A16" s="12">
        <v>44648</v>
      </c>
      <c r="B16" s="3" t="s">
        <v>41</v>
      </c>
      <c r="C16" s="6">
        <v>100</v>
      </c>
      <c r="D16" s="3" t="s">
        <v>2</v>
      </c>
      <c r="E16" s="11">
        <v>0.48958333333333331</v>
      </c>
      <c r="F16" s="11">
        <v>0.55902777777777779</v>
      </c>
      <c r="I16" s="3" t="s">
        <v>2</v>
      </c>
      <c r="J16" s="3">
        <f>SUM(C17,C18,C19,C20,C21,C22)</f>
        <v>610</v>
      </c>
    </row>
    <row r="17" spans="1:10" s="3" customFormat="1" x14ac:dyDescent="0.25">
      <c r="A17" s="12">
        <v>44655</v>
      </c>
      <c r="B17" s="3" t="s">
        <v>42</v>
      </c>
      <c r="C17" s="6">
        <v>50</v>
      </c>
      <c r="D17" s="3" t="s">
        <v>2</v>
      </c>
      <c r="E17" s="16">
        <v>0.60069444444444442</v>
      </c>
      <c r="F17" s="11">
        <v>0.63541666666666663</v>
      </c>
      <c r="I17" s="9" t="s">
        <v>4</v>
      </c>
      <c r="J17" s="9">
        <f>J15+J16</f>
        <v>610</v>
      </c>
    </row>
    <row r="18" spans="1:10" x14ac:dyDescent="0.25">
      <c r="A18" s="12">
        <v>44656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G18" s="3"/>
    </row>
    <row r="19" spans="1:10" x14ac:dyDescent="0.25">
      <c r="A19" s="12">
        <v>44664</v>
      </c>
      <c r="B19" s="3" t="s">
        <v>47</v>
      </c>
      <c r="C19" s="6">
        <v>130</v>
      </c>
      <c r="D19" s="3" t="s">
        <v>2</v>
      </c>
      <c r="E19" s="16">
        <v>0.60416666666666663</v>
      </c>
      <c r="F19" s="11">
        <v>0.69444444444444453</v>
      </c>
      <c r="G19" s="3"/>
    </row>
    <row r="20" spans="1:10" x14ac:dyDescent="0.25">
      <c r="A20" s="12">
        <v>44675</v>
      </c>
      <c r="B20" s="3" t="s">
        <v>45</v>
      </c>
      <c r="C20" s="6">
        <v>180</v>
      </c>
      <c r="D20" s="3" t="s">
        <v>2</v>
      </c>
      <c r="E20" s="16">
        <v>0.5</v>
      </c>
      <c r="F20" s="11">
        <v>0.625</v>
      </c>
    </row>
    <row r="21" spans="1:10" x14ac:dyDescent="0.25">
      <c r="A21" s="12">
        <v>44676</v>
      </c>
      <c r="B21" s="3" t="s">
        <v>44</v>
      </c>
      <c r="C21" s="6">
        <v>50</v>
      </c>
      <c r="D21" s="3" t="s">
        <v>2</v>
      </c>
      <c r="E21" s="16">
        <v>0.60069444444444442</v>
      </c>
      <c r="F21" s="11">
        <v>0.63541666666666663</v>
      </c>
    </row>
    <row r="22" spans="1:10" x14ac:dyDescent="0.25">
      <c r="A22" s="12">
        <v>44677</v>
      </c>
      <c r="B22" s="3" t="s">
        <v>44</v>
      </c>
      <c r="C22" s="6">
        <v>100</v>
      </c>
      <c r="D22" s="3" t="s">
        <v>2</v>
      </c>
      <c r="E22" s="16">
        <v>0.48958333333333331</v>
      </c>
      <c r="F22" s="11">
        <v>0.55902777777777779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791F-42F6-40F0-81D2-A22486DE60B0}">
  <dimension ref="A1:K24"/>
  <sheetViews>
    <sheetView workbookViewId="0">
      <selection activeCell="G24" sqref="G24"/>
    </sheetView>
  </sheetViews>
  <sheetFormatPr baseColWidth="10" defaultRowHeight="15" x14ac:dyDescent="0.25"/>
  <cols>
    <col min="1" max="1" width="11.85546875" style="12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</cols>
  <sheetData>
    <row r="1" spans="1:10" x14ac:dyDescent="0.25">
      <c r="A1" s="12" t="s">
        <v>26</v>
      </c>
      <c r="B1" s="3"/>
      <c r="C1" s="3"/>
      <c r="D1" s="3"/>
      <c r="E1" s="3"/>
      <c r="F1" s="3"/>
    </row>
    <row r="2" spans="1:10" x14ac:dyDescent="0.25">
      <c r="B2" s="3"/>
      <c r="C2" s="3"/>
      <c r="D2" s="3"/>
      <c r="E2" s="3"/>
      <c r="F2" s="3"/>
    </row>
    <row r="3" spans="1:10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10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  <c r="H4" s="3" t="s">
        <v>19</v>
      </c>
      <c r="I4" s="3"/>
      <c r="J4" s="3"/>
    </row>
    <row r="5" spans="1:10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  <c r="H5" s="3"/>
      <c r="I5" s="9" t="s">
        <v>27</v>
      </c>
      <c r="J5" s="9">
        <v>0</v>
      </c>
    </row>
    <row r="6" spans="1:10" x14ac:dyDescent="0.25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  <c r="H6" s="3"/>
      <c r="I6" s="3" t="s">
        <v>2</v>
      </c>
      <c r="J6" s="3">
        <v>230</v>
      </c>
    </row>
    <row r="7" spans="1:10" x14ac:dyDescent="0.25">
      <c r="A7" s="12">
        <v>44627</v>
      </c>
      <c r="B7" s="3" t="s">
        <v>33</v>
      </c>
      <c r="C7" s="3">
        <v>50</v>
      </c>
      <c r="D7" s="3" t="s">
        <v>2</v>
      </c>
      <c r="E7" s="11">
        <v>0.60069444444444442</v>
      </c>
      <c r="F7" s="11">
        <v>0.63541666666666663</v>
      </c>
      <c r="H7" s="3"/>
      <c r="I7" s="9" t="s">
        <v>4</v>
      </c>
      <c r="J7" s="9">
        <v>230</v>
      </c>
    </row>
    <row r="8" spans="1:10" x14ac:dyDescent="0.25">
      <c r="A8" s="12">
        <v>44628</v>
      </c>
      <c r="B8" s="3" t="s">
        <v>34</v>
      </c>
      <c r="C8" s="3">
        <v>100</v>
      </c>
      <c r="D8" s="3" t="s">
        <v>2</v>
      </c>
      <c r="E8" s="11">
        <v>0.48958333333333331</v>
      </c>
      <c r="F8" s="11">
        <v>0.55902777777777779</v>
      </c>
      <c r="H8" s="3"/>
      <c r="I8" s="3"/>
      <c r="J8" s="3"/>
    </row>
    <row r="9" spans="1:10" x14ac:dyDescent="0.25">
      <c r="A9" s="12">
        <v>44634</v>
      </c>
      <c r="B9" s="3" t="s">
        <v>35</v>
      </c>
      <c r="C9" s="3">
        <v>50</v>
      </c>
      <c r="D9" s="3" t="s">
        <v>27</v>
      </c>
      <c r="E9" s="11">
        <v>0.60069444444444442</v>
      </c>
      <c r="F9" s="11">
        <v>0.63541666666666663</v>
      </c>
      <c r="H9" s="3" t="s">
        <v>20</v>
      </c>
      <c r="I9" s="3"/>
      <c r="J9" s="3"/>
    </row>
    <row r="10" spans="1:10" x14ac:dyDescent="0.25">
      <c r="A10" s="12">
        <v>44635</v>
      </c>
      <c r="B10" s="3" t="s">
        <v>36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H10" s="3"/>
      <c r="I10" s="9" t="s">
        <v>27</v>
      </c>
      <c r="J10" s="9">
        <f>SUM(C9,C13)</f>
        <v>100</v>
      </c>
    </row>
    <row r="11" spans="1:10" x14ac:dyDescent="0.25">
      <c r="A11" s="12">
        <v>44640</v>
      </c>
      <c r="B11" s="3" t="s">
        <v>37</v>
      </c>
      <c r="C11" s="3">
        <v>50</v>
      </c>
      <c r="D11" s="3" t="s">
        <v>2</v>
      </c>
      <c r="E11" s="11">
        <v>0.60069444444444442</v>
      </c>
      <c r="F11" s="11">
        <v>0.63541666666666663</v>
      </c>
      <c r="H11" s="3"/>
      <c r="I11" s="3" t="s">
        <v>2</v>
      </c>
      <c r="J11" s="3">
        <f>SUM(C7,C8,C10,C11,C12,C14)</f>
        <v>500</v>
      </c>
    </row>
    <row r="12" spans="1:10" x14ac:dyDescent="0.25">
      <c r="A12" s="12">
        <v>44641</v>
      </c>
      <c r="B12" s="3" t="s">
        <v>38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H12" s="3"/>
      <c r="I12" s="9" t="s">
        <v>4</v>
      </c>
      <c r="J12" s="9">
        <f>J10+J11</f>
        <v>600</v>
      </c>
    </row>
    <row r="13" spans="1:10" s="3" customFormat="1" x14ac:dyDescent="0.25">
      <c r="A13" s="12">
        <v>44647</v>
      </c>
      <c r="B13" s="3" t="s">
        <v>40</v>
      </c>
      <c r="C13" s="6">
        <v>50</v>
      </c>
      <c r="D13" s="3" t="s">
        <v>27</v>
      </c>
      <c r="E13" s="11">
        <v>0.60069444444444442</v>
      </c>
      <c r="F13" s="11">
        <v>0.63541666666666663</v>
      </c>
    </row>
    <row r="14" spans="1:10" s="3" customFormat="1" x14ac:dyDescent="0.25">
      <c r="A14" s="12">
        <v>44648</v>
      </c>
      <c r="B14" s="3" t="s">
        <v>41</v>
      </c>
      <c r="C14" s="6">
        <v>100</v>
      </c>
      <c r="D14" s="3" t="s">
        <v>2</v>
      </c>
      <c r="E14" s="11">
        <v>0.48958333333333331</v>
      </c>
      <c r="F14" s="11">
        <v>0.55902777777777779</v>
      </c>
      <c r="H14" s="3" t="s">
        <v>21</v>
      </c>
    </row>
    <row r="15" spans="1:10" s="3" customFormat="1" x14ac:dyDescent="0.25">
      <c r="A15" s="12">
        <v>44655</v>
      </c>
      <c r="B15" s="3" t="s">
        <v>42</v>
      </c>
      <c r="C15" s="6">
        <v>50</v>
      </c>
      <c r="D15" s="3" t="s">
        <v>2</v>
      </c>
      <c r="E15" s="16">
        <v>0.60069444444444442</v>
      </c>
      <c r="F15" s="11">
        <v>0.63541666666666663</v>
      </c>
      <c r="I15" s="9" t="s">
        <v>27</v>
      </c>
      <c r="J15" s="9">
        <v>0</v>
      </c>
    </row>
    <row r="16" spans="1:10" x14ac:dyDescent="0.25">
      <c r="A16" s="12">
        <v>44656</v>
      </c>
      <c r="B16" s="3" t="s">
        <v>44</v>
      </c>
      <c r="C16" s="6">
        <v>100</v>
      </c>
      <c r="D16" s="3" t="s">
        <v>2</v>
      </c>
      <c r="E16" s="16">
        <v>0.48958333333333331</v>
      </c>
      <c r="F16" s="11">
        <v>0.55902777777777779</v>
      </c>
      <c r="G16" s="3"/>
      <c r="H16" s="3"/>
      <c r="I16" s="3" t="s">
        <v>2</v>
      </c>
      <c r="J16" s="3">
        <v>300</v>
      </c>
    </row>
    <row r="17" spans="1:11" x14ac:dyDescent="0.25">
      <c r="A17" s="12">
        <v>44676</v>
      </c>
      <c r="B17" s="3" t="s">
        <v>44</v>
      </c>
      <c r="C17" s="6">
        <v>50</v>
      </c>
      <c r="D17" s="3" t="s">
        <v>2</v>
      </c>
      <c r="E17" s="16">
        <v>0.60069444444444442</v>
      </c>
      <c r="F17" s="11">
        <v>0.63541666666666663</v>
      </c>
      <c r="G17" s="3"/>
      <c r="H17" s="3"/>
      <c r="I17" s="9" t="s">
        <v>4</v>
      </c>
      <c r="J17" s="9">
        <f>J15+J16</f>
        <v>300</v>
      </c>
    </row>
    <row r="18" spans="1:11" x14ac:dyDescent="0.25">
      <c r="A18" s="12">
        <v>44677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G18" s="3"/>
      <c r="H18" s="3"/>
    </row>
    <row r="19" spans="1:11" x14ac:dyDescent="0.25">
      <c r="E19" s="3"/>
      <c r="F19" s="3"/>
      <c r="G19" s="3"/>
      <c r="H19" s="3"/>
      <c r="I19" s="3"/>
      <c r="J19" s="3"/>
      <c r="K19" s="3"/>
    </row>
    <row r="20" spans="1:11" x14ac:dyDescent="0.25">
      <c r="E20" s="3"/>
      <c r="F20" s="3"/>
      <c r="G20" s="3"/>
      <c r="H20" s="3"/>
      <c r="I20" s="3"/>
      <c r="J20" s="3"/>
      <c r="K20" s="3"/>
    </row>
    <row r="21" spans="1:11" x14ac:dyDescent="0.25">
      <c r="E21" s="3"/>
      <c r="F21" s="3"/>
      <c r="G21" s="3"/>
      <c r="H21" s="3"/>
      <c r="I21" s="3"/>
      <c r="J21" s="3"/>
      <c r="K21" s="3"/>
    </row>
    <row r="22" spans="1:11" x14ac:dyDescent="0.25">
      <c r="E22" s="3"/>
      <c r="F22" s="3"/>
      <c r="G22" s="3"/>
      <c r="H22" s="3"/>
      <c r="I22" s="3"/>
      <c r="J22" s="3"/>
      <c r="K22" s="3"/>
    </row>
    <row r="23" spans="1:11" x14ac:dyDescent="0.25">
      <c r="B23" s="1"/>
      <c r="C23" s="3"/>
      <c r="D23" s="3"/>
      <c r="E23" s="3"/>
      <c r="F23" s="3"/>
      <c r="G23" s="3"/>
    </row>
    <row r="24" spans="1:11" x14ac:dyDescent="0.25">
      <c r="B24" s="1"/>
      <c r="C24" s="3"/>
      <c r="D24" s="3"/>
      <c r="E24" s="3"/>
      <c r="F24" s="3"/>
      <c r="G24" s="3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36A8-5AA5-4E29-88FC-6684111600BF}">
  <dimension ref="A1:J49"/>
  <sheetViews>
    <sheetView tabSelected="1" topLeftCell="A16" workbookViewId="0">
      <selection activeCell="G27" sqref="G27"/>
    </sheetView>
  </sheetViews>
  <sheetFormatPr baseColWidth="10" defaultRowHeight="15" x14ac:dyDescent="0.25"/>
  <cols>
    <col min="1" max="1" width="15.5703125" bestFit="1" customWidth="1"/>
    <col min="2" max="2" width="13.42578125" bestFit="1" customWidth="1"/>
    <col min="3" max="3" width="16.7109375" bestFit="1" customWidth="1"/>
    <col min="4" max="4" width="16.5703125" bestFit="1" customWidth="1"/>
    <col min="5" max="5" width="6.7109375" bestFit="1" customWidth="1"/>
    <col min="6" max="6" width="5.5703125" bestFit="1" customWidth="1"/>
    <col min="7" max="7" width="15.5703125" bestFit="1" customWidth="1"/>
    <col min="8" max="8" width="13.42578125" bestFit="1" customWidth="1"/>
    <col min="9" max="9" width="16.7109375" bestFit="1" customWidth="1"/>
    <col min="10" max="10" width="16.5703125" bestFit="1" customWidth="1"/>
  </cols>
  <sheetData>
    <row r="1" spans="1:10" x14ac:dyDescent="0.25">
      <c r="A1" s="7" t="s">
        <v>18</v>
      </c>
      <c r="B1" s="8" t="s">
        <v>30</v>
      </c>
      <c r="C1" s="8" t="s">
        <v>31</v>
      </c>
      <c r="D1" s="8" t="s">
        <v>29</v>
      </c>
      <c r="E1" s="3"/>
      <c r="F1" s="3"/>
      <c r="G1" s="7" t="s">
        <v>28</v>
      </c>
      <c r="H1" s="8" t="s">
        <v>30</v>
      </c>
      <c r="I1" s="8" t="s">
        <v>31</v>
      </c>
      <c r="J1" s="8" t="s">
        <v>29</v>
      </c>
    </row>
    <row r="2" spans="1:10" x14ac:dyDescent="0.25">
      <c r="A2" s="13" t="s">
        <v>19</v>
      </c>
      <c r="B2" s="9">
        <f>B19</f>
        <v>0</v>
      </c>
      <c r="C2" s="9">
        <f t="shared" ref="C2:D2" si="0">C19</f>
        <v>1300</v>
      </c>
      <c r="D2" s="9">
        <f t="shared" si="0"/>
        <v>1300</v>
      </c>
      <c r="E2" s="3"/>
      <c r="F2" s="3"/>
      <c r="G2" s="13" t="s">
        <v>17</v>
      </c>
      <c r="H2" s="9">
        <f>B13+B23+B33</f>
        <v>200</v>
      </c>
      <c r="I2" s="9">
        <f>C13+C23+C33+C43</f>
        <v>3700</v>
      </c>
      <c r="J2" s="9">
        <f>SUM(H2:I2)</f>
        <v>3900</v>
      </c>
    </row>
    <row r="3" spans="1:10" x14ac:dyDescent="0.25">
      <c r="A3" s="14" t="s">
        <v>20</v>
      </c>
      <c r="B3" s="10">
        <f>B29</f>
        <v>900</v>
      </c>
      <c r="C3" s="10">
        <f t="shared" ref="C3:D3" si="1">C29</f>
        <v>2600</v>
      </c>
      <c r="D3" s="10">
        <f t="shared" si="1"/>
        <v>3500</v>
      </c>
      <c r="E3" s="3"/>
      <c r="F3" s="3"/>
      <c r="G3" s="14" t="s">
        <v>16</v>
      </c>
      <c r="H3" s="3">
        <f>B14+B24+B34</f>
        <v>200</v>
      </c>
      <c r="I3" s="3">
        <f>C14+C24+C34+C44</f>
        <v>2800</v>
      </c>
      <c r="J3" s="9">
        <f t="shared" ref="J3:J6" si="2">SUM(H3:I3)</f>
        <v>3000</v>
      </c>
    </row>
    <row r="4" spans="1:10" x14ac:dyDescent="0.25">
      <c r="A4" s="13" t="s">
        <v>21</v>
      </c>
      <c r="B4" s="9">
        <f>B39</f>
        <v>0</v>
      </c>
      <c r="C4" s="9">
        <f t="shared" ref="C4:D4" si="3">C39</f>
        <v>2820</v>
      </c>
      <c r="D4" s="9">
        <f t="shared" si="3"/>
        <v>2820</v>
      </c>
      <c r="E4" s="3"/>
      <c r="F4" s="3"/>
      <c r="G4" s="13" t="s">
        <v>25</v>
      </c>
      <c r="H4" s="9">
        <f t="shared" ref="H4:H6" si="4">B15+B25+B35</f>
        <v>200</v>
      </c>
      <c r="I4" s="9">
        <f>C15+C25+C35+C45</f>
        <v>2220</v>
      </c>
      <c r="J4" s="9">
        <f>SUM(H4:I4)</f>
        <v>2420</v>
      </c>
    </row>
    <row r="5" spans="1:10" x14ac:dyDescent="0.25">
      <c r="A5" s="14" t="s">
        <v>22</v>
      </c>
      <c r="B5" s="10"/>
      <c r="C5" s="10"/>
      <c r="D5" s="10"/>
      <c r="E5" s="3"/>
      <c r="F5" s="3"/>
      <c r="G5" s="14" t="s">
        <v>14</v>
      </c>
      <c r="H5" s="3">
        <f t="shared" si="4"/>
        <v>200</v>
      </c>
      <c r="I5" s="3">
        <f>C16+C26+C36+C46</f>
        <v>3055</v>
      </c>
      <c r="J5" s="9">
        <f t="shared" si="2"/>
        <v>3255</v>
      </c>
    </row>
    <row r="6" spans="1:10" x14ac:dyDescent="0.25">
      <c r="A6" s="13" t="s">
        <v>23</v>
      </c>
      <c r="B6" s="9"/>
      <c r="C6" s="9"/>
      <c r="D6" s="9"/>
      <c r="E6" s="3"/>
      <c r="F6" s="3"/>
      <c r="G6" s="13" t="s">
        <v>26</v>
      </c>
      <c r="H6" s="9">
        <f t="shared" si="4"/>
        <v>100</v>
      </c>
      <c r="I6" s="9">
        <f>C17+C27+C37+C47</f>
        <v>1830</v>
      </c>
      <c r="J6" s="9">
        <f t="shared" si="2"/>
        <v>1930</v>
      </c>
    </row>
    <row r="7" spans="1:10" x14ac:dyDescent="0.25">
      <c r="G7" s="3"/>
      <c r="H7" s="3"/>
      <c r="I7" s="3"/>
      <c r="J7" s="3"/>
    </row>
    <row r="8" spans="1:10" x14ac:dyDescent="0.25">
      <c r="A8" s="13" t="s">
        <v>24</v>
      </c>
      <c r="B8" s="9">
        <f>SUM(B2:B6)</f>
        <v>900</v>
      </c>
      <c r="C8" s="9">
        <f>SUM(C2:C6)</f>
        <v>6720</v>
      </c>
      <c r="D8" s="9">
        <f>SUM(B8:C8)</f>
        <v>7620</v>
      </c>
      <c r="G8" s="13" t="s">
        <v>24</v>
      </c>
      <c r="H8" s="9">
        <f>SUM(H2:H6)</f>
        <v>900</v>
      </c>
      <c r="I8" s="9">
        <f>SUM(I2:I6)</f>
        <v>13605</v>
      </c>
      <c r="J8" s="9">
        <f>SUM(H8+I8)</f>
        <v>14505</v>
      </c>
    </row>
    <row r="9" spans="1:10" x14ac:dyDescent="0.25">
      <c r="G9" s="3"/>
      <c r="H9" s="3"/>
      <c r="I9" s="3"/>
      <c r="J9" s="3"/>
    </row>
    <row r="10" spans="1:10" x14ac:dyDescent="0.25">
      <c r="G10" s="3"/>
      <c r="H10" s="3"/>
      <c r="I10" s="3"/>
      <c r="J10" s="3"/>
    </row>
    <row r="11" spans="1:10" x14ac:dyDescent="0.25">
      <c r="A11" t="s">
        <v>19</v>
      </c>
    </row>
    <row r="12" spans="1:10" x14ac:dyDescent="0.25">
      <c r="A12" s="7" t="s">
        <v>28</v>
      </c>
      <c r="B12" s="8" t="s">
        <v>30</v>
      </c>
      <c r="C12" s="8" t="s">
        <v>31</v>
      </c>
      <c r="D12" s="8" t="s">
        <v>29</v>
      </c>
    </row>
    <row r="13" spans="1:10" x14ac:dyDescent="0.25">
      <c r="A13" s="13" t="s">
        <v>17</v>
      </c>
      <c r="B13" s="9">
        <v>0</v>
      </c>
      <c r="C13" s="9">
        <v>330</v>
      </c>
      <c r="D13" s="9">
        <f t="shared" ref="D13:D17" si="5">B13+C13</f>
        <v>330</v>
      </c>
    </row>
    <row r="14" spans="1:10" x14ac:dyDescent="0.25">
      <c r="A14" s="14" t="s">
        <v>16</v>
      </c>
      <c r="B14" s="10">
        <v>0</v>
      </c>
      <c r="C14" s="10">
        <v>280</v>
      </c>
      <c r="D14" s="9">
        <f t="shared" si="5"/>
        <v>280</v>
      </c>
    </row>
    <row r="15" spans="1:10" x14ac:dyDescent="0.25">
      <c r="A15" s="13" t="s">
        <v>25</v>
      </c>
      <c r="B15" s="9">
        <v>0</v>
      </c>
      <c r="C15" s="9">
        <v>200</v>
      </c>
      <c r="D15" s="9">
        <f t="shared" si="5"/>
        <v>200</v>
      </c>
    </row>
    <row r="16" spans="1:10" x14ac:dyDescent="0.25">
      <c r="A16" s="14" t="s">
        <v>14</v>
      </c>
      <c r="B16" s="10">
        <v>0</v>
      </c>
      <c r="C16" s="10">
        <v>260</v>
      </c>
      <c r="D16" s="9">
        <f t="shared" si="5"/>
        <v>260</v>
      </c>
    </row>
    <row r="17" spans="1:4" x14ac:dyDescent="0.25">
      <c r="A17" s="13" t="s">
        <v>26</v>
      </c>
      <c r="B17" s="9">
        <v>0</v>
      </c>
      <c r="C17" s="9">
        <v>230</v>
      </c>
      <c r="D17" s="9">
        <f t="shared" si="5"/>
        <v>230</v>
      </c>
    </row>
    <row r="18" spans="1:4" s="3" customFormat="1" x14ac:dyDescent="0.25"/>
    <row r="19" spans="1:4" s="3" customFormat="1" x14ac:dyDescent="0.25">
      <c r="A19" s="13" t="s">
        <v>24</v>
      </c>
      <c r="B19" s="9">
        <f>SUM(B13:B17)</f>
        <v>0</v>
      </c>
      <c r="C19" s="9">
        <f>SUM(C13:C17)</f>
        <v>1300</v>
      </c>
      <c r="D19" s="9">
        <f>B19+C19</f>
        <v>1300</v>
      </c>
    </row>
    <row r="21" spans="1:4" s="3" customFormat="1" x14ac:dyDescent="0.25">
      <c r="A21" s="15" t="s">
        <v>20</v>
      </c>
    </row>
    <row r="22" spans="1:4" x14ac:dyDescent="0.25">
      <c r="A22" s="7" t="s">
        <v>28</v>
      </c>
      <c r="B22" s="8" t="s">
        <v>30</v>
      </c>
      <c r="C22" s="8" t="s">
        <v>31</v>
      </c>
      <c r="D22" s="8" t="s">
        <v>29</v>
      </c>
    </row>
    <row r="23" spans="1:4" x14ac:dyDescent="0.25">
      <c r="A23" s="13" t="s">
        <v>17</v>
      </c>
      <c r="B23" s="9">
        <v>200</v>
      </c>
      <c r="C23" s="9">
        <v>600</v>
      </c>
      <c r="D23" s="9">
        <f t="shared" ref="D23:D27" si="6">B23+C23</f>
        <v>800</v>
      </c>
    </row>
    <row r="24" spans="1:4" x14ac:dyDescent="0.25">
      <c r="A24" s="14" t="s">
        <v>16</v>
      </c>
      <c r="B24" s="10">
        <v>200</v>
      </c>
      <c r="C24" s="10">
        <v>500</v>
      </c>
      <c r="D24" s="9">
        <f t="shared" si="6"/>
        <v>700</v>
      </c>
    </row>
    <row r="25" spans="1:4" x14ac:dyDescent="0.25">
      <c r="A25" s="13" t="s">
        <v>25</v>
      </c>
      <c r="B25" s="9">
        <v>200</v>
      </c>
      <c r="C25" s="9">
        <v>500</v>
      </c>
      <c r="D25" s="9">
        <f t="shared" si="6"/>
        <v>700</v>
      </c>
    </row>
    <row r="26" spans="1:4" x14ac:dyDescent="0.25">
      <c r="A26" s="14" t="s">
        <v>14</v>
      </c>
      <c r="B26" s="10">
        <v>200</v>
      </c>
      <c r="C26" s="10">
        <v>500</v>
      </c>
      <c r="D26" s="9">
        <f t="shared" si="6"/>
        <v>700</v>
      </c>
    </row>
    <row r="27" spans="1:4" x14ac:dyDescent="0.25">
      <c r="A27" s="13" t="s">
        <v>26</v>
      </c>
      <c r="B27" s="9">
        <v>100</v>
      </c>
      <c r="C27" s="9">
        <v>500</v>
      </c>
      <c r="D27" s="9">
        <f t="shared" si="6"/>
        <v>600</v>
      </c>
    </row>
    <row r="28" spans="1:4" s="3" customFormat="1" x14ac:dyDescent="0.25"/>
    <row r="29" spans="1:4" s="3" customFormat="1" x14ac:dyDescent="0.25">
      <c r="A29" s="13" t="s">
        <v>24</v>
      </c>
      <c r="B29" s="9">
        <f>SUM(B23:B27)</f>
        <v>900</v>
      </c>
      <c r="C29" s="9">
        <f>SUM(C23:C27)</f>
        <v>2600</v>
      </c>
      <c r="D29" s="9">
        <f>B29+C29</f>
        <v>3500</v>
      </c>
    </row>
    <row r="31" spans="1:4" x14ac:dyDescent="0.25">
      <c r="A31" s="15" t="s">
        <v>21</v>
      </c>
    </row>
    <row r="32" spans="1:4" x14ac:dyDescent="0.25">
      <c r="A32" s="7" t="s">
        <v>28</v>
      </c>
      <c r="B32" s="8" t="s">
        <v>30</v>
      </c>
      <c r="C32" s="8" t="s">
        <v>31</v>
      </c>
      <c r="D32" s="8" t="s">
        <v>29</v>
      </c>
    </row>
    <row r="33" spans="1:4" x14ac:dyDescent="0.25">
      <c r="A33" s="13" t="s">
        <v>17</v>
      </c>
      <c r="B33" s="9">
        <v>0</v>
      </c>
      <c r="C33" s="9">
        <v>750</v>
      </c>
      <c r="D33" s="9">
        <f t="shared" ref="D33:D37" si="7">B33+C33</f>
        <v>750</v>
      </c>
    </row>
    <row r="34" spans="1:4" x14ac:dyDescent="0.25">
      <c r="A34" s="14" t="s">
        <v>16</v>
      </c>
      <c r="B34" s="10">
        <v>0</v>
      </c>
      <c r="C34" s="10">
        <v>860</v>
      </c>
      <c r="D34" s="9">
        <f t="shared" si="7"/>
        <v>860</v>
      </c>
    </row>
    <row r="35" spans="1:4" x14ac:dyDescent="0.25">
      <c r="A35" s="13" t="s">
        <v>25</v>
      </c>
      <c r="B35" s="9">
        <v>0</v>
      </c>
      <c r="C35" s="9">
        <v>300</v>
      </c>
      <c r="D35" s="9">
        <f t="shared" si="7"/>
        <v>300</v>
      </c>
    </row>
    <row r="36" spans="1:4" x14ac:dyDescent="0.25">
      <c r="A36" s="14" t="s">
        <v>14</v>
      </c>
      <c r="B36" s="10">
        <v>0</v>
      </c>
      <c r="C36" s="10">
        <v>610</v>
      </c>
      <c r="D36" s="9">
        <f t="shared" si="7"/>
        <v>610</v>
      </c>
    </row>
    <row r="37" spans="1:4" x14ac:dyDescent="0.25">
      <c r="A37" s="13" t="s">
        <v>26</v>
      </c>
      <c r="B37" s="9">
        <v>0</v>
      </c>
      <c r="C37" s="9">
        <v>300</v>
      </c>
      <c r="D37" s="9">
        <f t="shared" si="7"/>
        <v>300</v>
      </c>
    </row>
    <row r="38" spans="1:4" x14ac:dyDescent="0.25">
      <c r="A38" s="3"/>
      <c r="B38" s="3"/>
      <c r="C38" s="3"/>
      <c r="D38" s="3"/>
    </row>
    <row r="39" spans="1:4" x14ac:dyDescent="0.25">
      <c r="A39" s="13" t="s">
        <v>24</v>
      </c>
      <c r="B39" s="9">
        <f>SUM(B33:B37)</f>
        <v>0</v>
      </c>
      <c r="C39" s="9">
        <f>SUM(C33:C37)</f>
        <v>2820</v>
      </c>
      <c r="D39" s="9">
        <f>B39+C39</f>
        <v>2820</v>
      </c>
    </row>
    <row r="41" spans="1:4" x14ac:dyDescent="0.25">
      <c r="A41" s="15" t="s">
        <v>22</v>
      </c>
      <c r="B41" s="3"/>
      <c r="C41" s="3"/>
      <c r="D41" s="3"/>
    </row>
    <row r="42" spans="1:4" x14ac:dyDescent="0.25">
      <c r="A42" s="7" t="s">
        <v>28</v>
      </c>
      <c r="B42" s="8" t="s">
        <v>30</v>
      </c>
      <c r="C42" s="8" t="s">
        <v>31</v>
      </c>
      <c r="D42" s="8" t="s">
        <v>29</v>
      </c>
    </row>
    <row r="43" spans="1:4" x14ac:dyDescent="0.25">
      <c r="A43" s="13" t="s">
        <v>17</v>
      </c>
      <c r="B43" s="9">
        <v>0</v>
      </c>
      <c r="C43" s="9">
        <v>2020</v>
      </c>
      <c r="D43" s="9">
        <f t="shared" ref="D43:D47" si="8">B43+C43</f>
        <v>2020</v>
      </c>
    </row>
    <row r="44" spans="1:4" x14ac:dyDescent="0.25">
      <c r="A44" s="14" t="s">
        <v>16</v>
      </c>
      <c r="B44" s="10">
        <v>0</v>
      </c>
      <c r="C44" s="10">
        <f>680+480</f>
        <v>1160</v>
      </c>
      <c r="D44" s="9">
        <f t="shared" si="8"/>
        <v>1160</v>
      </c>
    </row>
    <row r="45" spans="1:4" x14ac:dyDescent="0.25">
      <c r="A45" s="13" t="s">
        <v>25</v>
      </c>
      <c r="B45" s="9">
        <v>0</v>
      </c>
      <c r="C45" s="9">
        <v>1220</v>
      </c>
      <c r="D45" s="9">
        <f t="shared" si="8"/>
        <v>1220</v>
      </c>
    </row>
    <row r="46" spans="1:4" x14ac:dyDescent="0.25">
      <c r="A46" s="14" t="s">
        <v>14</v>
      </c>
      <c r="B46" s="10">
        <v>0</v>
      </c>
      <c r="C46" s="10">
        <v>1685</v>
      </c>
      <c r="D46" s="9">
        <f t="shared" si="8"/>
        <v>1685</v>
      </c>
    </row>
    <row r="47" spans="1:4" x14ac:dyDescent="0.25">
      <c r="A47" s="13" t="s">
        <v>26</v>
      </c>
      <c r="B47" s="9">
        <v>0</v>
      </c>
      <c r="C47" s="9">
        <v>800</v>
      </c>
      <c r="D47" s="9">
        <f t="shared" si="8"/>
        <v>800</v>
      </c>
    </row>
    <row r="48" spans="1:4" x14ac:dyDescent="0.25">
      <c r="A48" s="3"/>
      <c r="B48" s="3"/>
      <c r="C48" s="3"/>
      <c r="D48" s="3"/>
    </row>
    <row r="49" spans="1:4" x14ac:dyDescent="0.25">
      <c r="A49" s="13" t="s">
        <v>24</v>
      </c>
      <c r="B49" s="9">
        <f>SUM(B43:B47)</f>
        <v>0</v>
      </c>
      <c r="C49" s="9">
        <f>SUM(C43:C47)</f>
        <v>6885</v>
      </c>
      <c r="D49" s="9">
        <f>B49+C49</f>
        <v>6885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L W B V B L H n x + k A A A A 9 g A A A B I A H A B D b 2 5 m a W c v U G F j a 2 F n Z S 5 4 b W w g o h g A K K A U A A A A A A A A A A A A A A A A A A A A A A A A A A A A h Y 8 x D o I w G I W v Q r r T l u J g y E + J c Z X E R G N c m 1 K h A Y q h x X I 3 B 4 / k F c Q o 6 u b 4 v v c N 7 9 2 v N 8 j G t g k u q r e 6 M y m K M E W B M r I r t C l T N L h T u E Q Z h 6 2 Q t S h V M M n G J q M t U l Q 5 d 0 4 I 8 d 5 j H + O u L w m j N C L H f L O T l W o F + s j 6 v x x q Y 5 0 w U i E O h 9 c Y z n B E Y 7 x g D F M g M 4 R c m 6 / A p r 3 P 9 g f C e m j c 0 C t e q H C 1 B z J H I O 8 P / A F Q S w M E F A A C A A g A 6 L W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1 g V Q o i k e 4 D g A A A B E A A A A T A B w A R m 9 y b X V s Y X M v U 2 V j d G l v b j E u b S C i G A A o o B Q A A A A A A A A A A A A A A A A A A A A A A A A A A A A r T k 0 u y c z P U w i G 0 I b W A F B L A Q I t A B Q A A g A I A O i 1 g V Q S x 5 8 f p A A A A P Y A A A A S A A A A A A A A A A A A A A A A A A A A A A B D b 2 5 m a W c v U G F j a 2 F n Z S 5 4 b W x Q S w E C L Q A U A A I A C A D o t Y F U D 8 r p q 6 Q A A A D p A A A A E w A A A A A A A A A A A A A A A A D w A A A A W 0 N v b n R l b n R f V H l w Z X N d L n h t b F B L A Q I t A B Q A A g A I A O i 1 g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s k b V / 9 z w S 4 L b Y j L E 2 T + q A A A A A A I A A A A A A B B m A A A A A Q A A I A A A A C R 4 j j 4 g I M 7 S / j s b p n 6 E f W z 8 M Z 9 A x 4 e w a X V / i U l d a g M f A A A A A A 6 A A A A A A g A A I A A A A N s w Y 9 v H M I z u 5 C + 7 I O Y v B a 1 P f X f g z i m I g E t w B h + e X W 5 W U A A A A K a G 2 r 0 9 f 9 y 5 J m S 4 8 A L b p v q 6 K m g + 1 P 5 + O 8 0 k F G 9 2 B U 3 J t B U W + J E J 6 x Q 2 S 6 Q c P S T W E 9 G O 2 q a A t o N Y k u m b N O c Y P T W b G 3 i Q 8 0 8 M 9 j n M q O m 2 n x C 4 Q A A A A B B K k L K n 6 2 k 5 0 y e D S 8 Z t Y z Q f k Y N y 1 G Z S J / j Q B G 7 9 u q t 8 b n q T 5 u F b H C u 2 N J N r p w J I n f 8 X j r K a E v 6 J h f d r z c G f J m s = < / D a t a M a s h u p > 
</file>

<file path=customXml/itemProps1.xml><?xml version="1.0" encoding="utf-8"?>
<ds:datastoreItem xmlns:ds="http://schemas.openxmlformats.org/officeDocument/2006/customXml" ds:itemID="{1E2BC310-4123-4538-97DA-F4CBACFE15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Adrian Schauer</vt:lpstr>
      <vt:lpstr>Raymond Ermler</vt:lpstr>
      <vt:lpstr>Mirac Fidanci</vt:lpstr>
      <vt:lpstr>Fabian Lasser</vt:lpstr>
      <vt:lpstr>Luka Grgic</vt:lpstr>
      <vt:lpstr>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Öksüm</dc:creator>
  <cp:lastModifiedBy>Adrian Schauer</cp:lastModifiedBy>
  <cp:lastPrinted>2022-02-28T15:08:59Z</cp:lastPrinted>
  <dcterms:created xsi:type="dcterms:W3CDTF">2021-09-30T10:20:40Z</dcterms:created>
  <dcterms:modified xsi:type="dcterms:W3CDTF">2022-05-30T14:18:22Z</dcterms:modified>
</cp:coreProperties>
</file>